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ail\Desktop\"/>
    </mc:Choice>
  </mc:AlternateContent>
  <xr:revisionPtr revIDLastSave="0" documentId="13_ncr:1_{602C8038-F2A4-45D7-989C-25FB72987A3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Pivot One" sheetId="2" r:id="rId1"/>
    <sheet name="Pivot Two" sheetId="4" r:id="rId2"/>
    <sheet name="Pivot Three" sheetId="6" r:id="rId3"/>
    <sheet name="Data" sheetId="1" r:id="rId4"/>
    <sheet name="Bonus" sheetId="7" r:id="rId5"/>
    <sheet name="Bonus Stat Anal - working" sheetId="8" r:id="rId6"/>
    <sheet name="Stat - outcome" sheetId="9" r:id="rId7"/>
  </sheets>
  <definedNames>
    <definedName name="_xlnm._FilterDatabase" localSheetId="5" hidden="1">'Bonus Stat Anal - working'!$B$1:$G$4115</definedName>
  </definedNames>
  <calcPr calcId="181029" concurrentCalc="0"/>
  <pivotCaches>
    <pivotCache cacheId="1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8" i="9" l="1"/>
  <c r="N8" i="9"/>
  <c r="P7" i="9"/>
  <c r="N7" i="9"/>
  <c r="P6" i="9"/>
  <c r="N6" i="9"/>
  <c r="P5" i="9"/>
  <c r="N5" i="9"/>
  <c r="P4" i="9"/>
  <c r="N4" i="9"/>
  <c r="P3" i="9"/>
  <c r="N3" i="9"/>
  <c r="B2" i="8"/>
  <c r="C2" i="8"/>
  <c r="F3" i="8"/>
  <c r="G3" i="8"/>
  <c r="F4" i="8"/>
  <c r="G4" i="8"/>
  <c r="F5" i="8"/>
  <c r="G5" i="8"/>
  <c r="F6" i="8"/>
  <c r="G6" i="8"/>
  <c r="F7" i="8"/>
  <c r="G7" i="8"/>
  <c r="F8" i="8"/>
  <c r="G8" i="8"/>
  <c r="F9" i="8"/>
  <c r="G9" i="8"/>
  <c r="F10" i="8"/>
  <c r="G10" i="8"/>
  <c r="F11" i="8"/>
  <c r="G11" i="8"/>
  <c r="F12" i="8"/>
  <c r="G12" i="8"/>
  <c r="F13" i="8"/>
  <c r="G13" i="8"/>
  <c r="F14" i="8"/>
  <c r="G14" i="8"/>
  <c r="F15" i="8"/>
  <c r="G15" i="8"/>
  <c r="F16" i="8"/>
  <c r="G16" i="8"/>
  <c r="F17" i="8"/>
  <c r="G17" i="8"/>
  <c r="F18" i="8"/>
  <c r="G18" i="8"/>
  <c r="F19" i="8"/>
  <c r="G19" i="8"/>
  <c r="F20" i="8"/>
  <c r="G20" i="8"/>
  <c r="F21" i="8"/>
  <c r="G21" i="8"/>
  <c r="F22" i="8"/>
  <c r="G22" i="8"/>
  <c r="F23" i="8"/>
  <c r="G23" i="8"/>
  <c r="F24" i="8"/>
  <c r="G24" i="8"/>
  <c r="F25" i="8"/>
  <c r="G25" i="8"/>
  <c r="F26" i="8"/>
  <c r="G26" i="8"/>
  <c r="F27" i="8"/>
  <c r="G27" i="8"/>
  <c r="F28" i="8"/>
  <c r="G28" i="8"/>
  <c r="F29" i="8"/>
  <c r="G29" i="8"/>
  <c r="F30" i="8"/>
  <c r="G30" i="8"/>
  <c r="F31" i="8"/>
  <c r="G31" i="8"/>
  <c r="F32" i="8"/>
  <c r="G32" i="8"/>
  <c r="F33" i="8"/>
  <c r="G33" i="8"/>
  <c r="F34" i="8"/>
  <c r="G34" i="8"/>
  <c r="F35" i="8"/>
  <c r="G35" i="8"/>
  <c r="F36" i="8"/>
  <c r="G36" i="8"/>
  <c r="F37" i="8"/>
  <c r="G37" i="8"/>
  <c r="F38" i="8"/>
  <c r="G38" i="8"/>
  <c r="F39" i="8"/>
  <c r="G39" i="8"/>
  <c r="F40" i="8"/>
  <c r="G40" i="8"/>
  <c r="F41" i="8"/>
  <c r="G41" i="8"/>
  <c r="F42" i="8"/>
  <c r="G42" i="8"/>
  <c r="F43" i="8"/>
  <c r="G43" i="8"/>
  <c r="F44" i="8"/>
  <c r="G44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F85" i="8"/>
  <c r="G85" i="8"/>
  <c r="F86" i="8"/>
  <c r="G86" i="8"/>
  <c r="F87" i="8"/>
  <c r="G87" i="8"/>
  <c r="F88" i="8"/>
  <c r="G88" i="8"/>
  <c r="F89" i="8"/>
  <c r="G89" i="8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F103" i="8"/>
  <c r="G103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F111" i="8"/>
  <c r="G111" i="8"/>
  <c r="F112" i="8"/>
  <c r="G112" i="8"/>
  <c r="F113" i="8"/>
  <c r="G113" i="8"/>
  <c r="F114" i="8"/>
  <c r="G114" i="8"/>
  <c r="F115" i="8"/>
  <c r="G115" i="8"/>
  <c r="F116" i="8"/>
  <c r="G116" i="8"/>
  <c r="F117" i="8"/>
  <c r="G117" i="8"/>
  <c r="F118" i="8"/>
  <c r="G118" i="8"/>
  <c r="F119" i="8"/>
  <c r="G119" i="8"/>
  <c r="F120" i="8"/>
  <c r="G120" i="8"/>
  <c r="F121" i="8"/>
  <c r="G121" i="8"/>
  <c r="F122" i="8"/>
  <c r="G122" i="8"/>
  <c r="F123" i="8"/>
  <c r="G123" i="8"/>
  <c r="F124" i="8"/>
  <c r="G124" i="8"/>
  <c r="F125" i="8"/>
  <c r="G125" i="8"/>
  <c r="F126" i="8"/>
  <c r="G126" i="8"/>
  <c r="F127" i="8"/>
  <c r="G127" i="8"/>
  <c r="F128" i="8"/>
  <c r="G128" i="8"/>
  <c r="F129" i="8"/>
  <c r="G129" i="8"/>
  <c r="F130" i="8"/>
  <c r="G130" i="8"/>
  <c r="F131" i="8"/>
  <c r="G131" i="8"/>
  <c r="F132" i="8"/>
  <c r="G132" i="8"/>
  <c r="F133" i="8"/>
  <c r="G133" i="8"/>
  <c r="F134" i="8"/>
  <c r="G134" i="8"/>
  <c r="F135" i="8"/>
  <c r="G135" i="8"/>
  <c r="F136" i="8"/>
  <c r="G136" i="8"/>
  <c r="F137" i="8"/>
  <c r="G137" i="8"/>
  <c r="F138" i="8"/>
  <c r="G138" i="8"/>
  <c r="F139" i="8"/>
  <c r="G139" i="8"/>
  <c r="F140" i="8"/>
  <c r="G140" i="8"/>
  <c r="F141" i="8"/>
  <c r="G141" i="8"/>
  <c r="F142" i="8"/>
  <c r="G142" i="8"/>
  <c r="F143" i="8"/>
  <c r="G143" i="8"/>
  <c r="F144" i="8"/>
  <c r="G144" i="8"/>
  <c r="F145" i="8"/>
  <c r="G145" i="8"/>
  <c r="F146" i="8"/>
  <c r="G146" i="8"/>
  <c r="F147" i="8"/>
  <c r="G147" i="8"/>
  <c r="F148" i="8"/>
  <c r="G148" i="8"/>
  <c r="F149" i="8"/>
  <c r="G149" i="8"/>
  <c r="F150" i="8"/>
  <c r="G150" i="8"/>
  <c r="F151" i="8"/>
  <c r="G151" i="8"/>
  <c r="F152" i="8"/>
  <c r="G152" i="8"/>
  <c r="F153" i="8"/>
  <c r="G153" i="8"/>
  <c r="F154" i="8"/>
  <c r="G154" i="8"/>
  <c r="F155" i="8"/>
  <c r="G155" i="8"/>
  <c r="F156" i="8"/>
  <c r="G156" i="8"/>
  <c r="F157" i="8"/>
  <c r="G157" i="8"/>
  <c r="F158" i="8"/>
  <c r="G158" i="8"/>
  <c r="F159" i="8"/>
  <c r="G159" i="8"/>
  <c r="F160" i="8"/>
  <c r="G160" i="8"/>
  <c r="F161" i="8"/>
  <c r="G161" i="8"/>
  <c r="F162" i="8"/>
  <c r="G162" i="8"/>
  <c r="F163" i="8"/>
  <c r="G163" i="8"/>
  <c r="F164" i="8"/>
  <c r="G164" i="8"/>
  <c r="F165" i="8"/>
  <c r="G165" i="8"/>
  <c r="F166" i="8"/>
  <c r="G166" i="8"/>
  <c r="F167" i="8"/>
  <c r="G167" i="8"/>
  <c r="F168" i="8"/>
  <c r="G168" i="8"/>
  <c r="F169" i="8"/>
  <c r="G169" i="8"/>
  <c r="F170" i="8"/>
  <c r="G170" i="8"/>
  <c r="F171" i="8"/>
  <c r="G171" i="8"/>
  <c r="F172" i="8"/>
  <c r="G172" i="8"/>
  <c r="F173" i="8"/>
  <c r="G173" i="8"/>
  <c r="F174" i="8"/>
  <c r="G174" i="8"/>
  <c r="F175" i="8"/>
  <c r="G175" i="8"/>
  <c r="F176" i="8"/>
  <c r="G176" i="8"/>
  <c r="F177" i="8"/>
  <c r="G177" i="8"/>
  <c r="F178" i="8"/>
  <c r="G178" i="8"/>
  <c r="F179" i="8"/>
  <c r="G179" i="8"/>
  <c r="F180" i="8"/>
  <c r="G180" i="8"/>
  <c r="F181" i="8"/>
  <c r="G181" i="8"/>
  <c r="F182" i="8"/>
  <c r="G182" i="8"/>
  <c r="F183" i="8"/>
  <c r="G183" i="8"/>
  <c r="F184" i="8"/>
  <c r="G184" i="8"/>
  <c r="F185" i="8"/>
  <c r="G185" i="8"/>
  <c r="F186" i="8"/>
  <c r="G186" i="8"/>
  <c r="F187" i="8"/>
  <c r="G187" i="8"/>
  <c r="F188" i="8"/>
  <c r="G188" i="8"/>
  <c r="F189" i="8"/>
  <c r="G189" i="8"/>
  <c r="F190" i="8"/>
  <c r="G190" i="8"/>
  <c r="F191" i="8"/>
  <c r="G191" i="8"/>
  <c r="F192" i="8"/>
  <c r="G192" i="8"/>
  <c r="F193" i="8"/>
  <c r="G193" i="8"/>
  <c r="F194" i="8"/>
  <c r="G194" i="8"/>
  <c r="F195" i="8"/>
  <c r="G195" i="8"/>
  <c r="F196" i="8"/>
  <c r="G196" i="8"/>
  <c r="F197" i="8"/>
  <c r="G197" i="8"/>
  <c r="F198" i="8"/>
  <c r="G198" i="8"/>
  <c r="F199" i="8"/>
  <c r="G199" i="8"/>
  <c r="F200" i="8"/>
  <c r="G200" i="8"/>
  <c r="F201" i="8"/>
  <c r="G201" i="8"/>
  <c r="F202" i="8"/>
  <c r="G202" i="8"/>
  <c r="F203" i="8"/>
  <c r="G203" i="8"/>
  <c r="F204" i="8"/>
  <c r="G204" i="8"/>
  <c r="F205" i="8"/>
  <c r="G205" i="8"/>
  <c r="F206" i="8"/>
  <c r="G206" i="8"/>
  <c r="F207" i="8"/>
  <c r="G207" i="8"/>
  <c r="F208" i="8"/>
  <c r="G208" i="8"/>
  <c r="F209" i="8"/>
  <c r="G209" i="8"/>
  <c r="F210" i="8"/>
  <c r="G210" i="8"/>
  <c r="F211" i="8"/>
  <c r="G211" i="8"/>
  <c r="F212" i="8"/>
  <c r="G212" i="8"/>
  <c r="F213" i="8"/>
  <c r="G213" i="8"/>
  <c r="F214" i="8"/>
  <c r="G214" i="8"/>
  <c r="F215" i="8"/>
  <c r="G215" i="8"/>
  <c r="F216" i="8"/>
  <c r="G216" i="8"/>
  <c r="F217" i="8"/>
  <c r="G217" i="8"/>
  <c r="F218" i="8"/>
  <c r="G218" i="8"/>
  <c r="F219" i="8"/>
  <c r="G219" i="8"/>
  <c r="F220" i="8"/>
  <c r="G220" i="8"/>
  <c r="F221" i="8"/>
  <c r="G221" i="8"/>
  <c r="F222" i="8"/>
  <c r="G222" i="8"/>
  <c r="F223" i="8"/>
  <c r="G223" i="8"/>
  <c r="F224" i="8"/>
  <c r="G224" i="8"/>
  <c r="F225" i="8"/>
  <c r="G225" i="8"/>
  <c r="F226" i="8"/>
  <c r="G226" i="8"/>
  <c r="F227" i="8"/>
  <c r="G227" i="8"/>
  <c r="F228" i="8"/>
  <c r="G228" i="8"/>
  <c r="F229" i="8"/>
  <c r="G229" i="8"/>
  <c r="F230" i="8"/>
  <c r="G230" i="8"/>
  <c r="F231" i="8"/>
  <c r="G231" i="8"/>
  <c r="F232" i="8"/>
  <c r="G232" i="8"/>
  <c r="F233" i="8"/>
  <c r="G233" i="8"/>
  <c r="F234" i="8"/>
  <c r="G234" i="8"/>
  <c r="F235" i="8"/>
  <c r="G235" i="8"/>
  <c r="F236" i="8"/>
  <c r="G236" i="8"/>
  <c r="F237" i="8"/>
  <c r="G237" i="8"/>
  <c r="F238" i="8"/>
  <c r="G238" i="8"/>
  <c r="F239" i="8"/>
  <c r="G239" i="8"/>
  <c r="F240" i="8"/>
  <c r="G240" i="8"/>
  <c r="F241" i="8"/>
  <c r="G241" i="8"/>
  <c r="F242" i="8"/>
  <c r="G242" i="8"/>
  <c r="F243" i="8"/>
  <c r="G243" i="8"/>
  <c r="F244" i="8"/>
  <c r="G244" i="8"/>
  <c r="F245" i="8"/>
  <c r="G245" i="8"/>
  <c r="F246" i="8"/>
  <c r="G246" i="8"/>
  <c r="F247" i="8"/>
  <c r="G247" i="8"/>
  <c r="F248" i="8"/>
  <c r="G248" i="8"/>
  <c r="F249" i="8"/>
  <c r="G249" i="8"/>
  <c r="F250" i="8"/>
  <c r="G250" i="8"/>
  <c r="F251" i="8"/>
  <c r="G251" i="8"/>
  <c r="F252" i="8"/>
  <c r="G252" i="8"/>
  <c r="F253" i="8"/>
  <c r="G253" i="8"/>
  <c r="F254" i="8"/>
  <c r="G254" i="8"/>
  <c r="F255" i="8"/>
  <c r="G255" i="8"/>
  <c r="F256" i="8"/>
  <c r="G256" i="8"/>
  <c r="F257" i="8"/>
  <c r="G257" i="8"/>
  <c r="F258" i="8"/>
  <c r="G258" i="8"/>
  <c r="F259" i="8"/>
  <c r="G259" i="8"/>
  <c r="F260" i="8"/>
  <c r="G260" i="8"/>
  <c r="F261" i="8"/>
  <c r="G261" i="8"/>
  <c r="F262" i="8"/>
  <c r="G262" i="8"/>
  <c r="F263" i="8"/>
  <c r="G263" i="8"/>
  <c r="F264" i="8"/>
  <c r="G264" i="8"/>
  <c r="F265" i="8"/>
  <c r="G265" i="8"/>
  <c r="F266" i="8"/>
  <c r="G266" i="8"/>
  <c r="F267" i="8"/>
  <c r="G267" i="8"/>
  <c r="F268" i="8"/>
  <c r="G268" i="8"/>
  <c r="F269" i="8"/>
  <c r="G269" i="8"/>
  <c r="F270" i="8"/>
  <c r="G270" i="8"/>
  <c r="F271" i="8"/>
  <c r="G271" i="8"/>
  <c r="F272" i="8"/>
  <c r="G272" i="8"/>
  <c r="F273" i="8"/>
  <c r="G273" i="8"/>
  <c r="F274" i="8"/>
  <c r="G274" i="8"/>
  <c r="F275" i="8"/>
  <c r="G275" i="8"/>
  <c r="F276" i="8"/>
  <c r="G276" i="8"/>
  <c r="F277" i="8"/>
  <c r="G277" i="8"/>
  <c r="F278" i="8"/>
  <c r="G278" i="8"/>
  <c r="F279" i="8"/>
  <c r="G279" i="8"/>
  <c r="F280" i="8"/>
  <c r="G280" i="8"/>
  <c r="F281" i="8"/>
  <c r="G281" i="8"/>
  <c r="F282" i="8"/>
  <c r="G282" i="8"/>
  <c r="F283" i="8"/>
  <c r="G283" i="8"/>
  <c r="F284" i="8"/>
  <c r="G284" i="8"/>
  <c r="F285" i="8"/>
  <c r="G285" i="8"/>
  <c r="F286" i="8"/>
  <c r="G286" i="8"/>
  <c r="F287" i="8"/>
  <c r="G287" i="8"/>
  <c r="F288" i="8"/>
  <c r="G288" i="8"/>
  <c r="F289" i="8"/>
  <c r="G289" i="8"/>
  <c r="F290" i="8"/>
  <c r="G290" i="8"/>
  <c r="F291" i="8"/>
  <c r="G291" i="8"/>
  <c r="F292" i="8"/>
  <c r="G292" i="8"/>
  <c r="F293" i="8"/>
  <c r="G293" i="8"/>
  <c r="F294" i="8"/>
  <c r="G294" i="8"/>
  <c r="F295" i="8"/>
  <c r="G295" i="8"/>
  <c r="F296" i="8"/>
  <c r="G296" i="8"/>
  <c r="F297" i="8"/>
  <c r="G297" i="8"/>
  <c r="F298" i="8"/>
  <c r="G298" i="8"/>
  <c r="F299" i="8"/>
  <c r="G299" i="8"/>
  <c r="F300" i="8"/>
  <c r="G300" i="8"/>
  <c r="F301" i="8"/>
  <c r="G301" i="8"/>
  <c r="F302" i="8"/>
  <c r="G302" i="8"/>
  <c r="F303" i="8"/>
  <c r="G303" i="8"/>
  <c r="F304" i="8"/>
  <c r="G304" i="8"/>
  <c r="F305" i="8"/>
  <c r="G305" i="8"/>
  <c r="F306" i="8"/>
  <c r="G306" i="8"/>
  <c r="F307" i="8"/>
  <c r="G307" i="8"/>
  <c r="F308" i="8"/>
  <c r="G308" i="8"/>
  <c r="F309" i="8"/>
  <c r="G309" i="8"/>
  <c r="F310" i="8"/>
  <c r="G310" i="8"/>
  <c r="F311" i="8"/>
  <c r="G311" i="8"/>
  <c r="F312" i="8"/>
  <c r="G312" i="8"/>
  <c r="F313" i="8"/>
  <c r="G313" i="8"/>
  <c r="F314" i="8"/>
  <c r="G314" i="8"/>
  <c r="F315" i="8"/>
  <c r="G315" i="8"/>
  <c r="F316" i="8"/>
  <c r="G316" i="8"/>
  <c r="F317" i="8"/>
  <c r="G317" i="8"/>
  <c r="F318" i="8"/>
  <c r="G318" i="8"/>
  <c r="F319" i="8"/>
  <c r="G319" i="8"/>
  <c r="F320" i="8"/>
  <c r="G320" i="8"/>
  <c r="F321" i="8"/>
  <c r="G321" i="8"/>
  <c r="F322" i="8"/>
  <c r="G322" i="8"/>
  <c r="F323" i="8"/>
  <c r="G323" i="8"/>
  <c r="F324" i="8"/>
  <c r="G324" i="8"/>
  <c r="F325" i="8"/>
  <c r="G325" i="8"/>
  <c r="F326" i="8"/>
  <c r="G326" i="8"/>
  <c r="F327" i="8"/>
  <c r="G327" i="8"/>
  <c r="F328" i="8"/>
  <c r="G328" i="8"/>
  <c r="F329" i="8"/>
  <c r="G329" i="8"/>
  <c r="F330" i="8"/>
  <c r="G330" i="8"/>
  <c r="F331" i="8"/>
  <c r="G331" i="8"/>
  <c r="F332" i="8"/>
  <c r="G332" i="8"/>
  <c r="F333" i="8"/>
  <c r="G333" i="8"/>
  <c r="F334" i="8"/>
  <c r="G334" i="8"/>
  <c r="F335" i="8"/>
  <c r="G335" i="8"/>
  <c r="F336" i="8"/>
  <c r="G336" i="8"/>
  <c r="F337" i="8"/>
  <c r="G337" i="8"/>
  <c r="F338" i="8"/>
  <c r="G338" i="8"/>
  <c r="F339" i="8"/>
  <c r="G339" i="8"/>
  <c r="F340" i="8"/>
  <c r="G340" i="8"/>
  <c r="F341" i="8"/>
  <c r="G341" i="8"/>
  <c r="F342" i="8"/>
  <c r="G342" i="8"/>
  <c r="F343" i="8"/>
  <c r="G343" i="8"/>
  <c r="F344" i="8"/>
  <c r="G344" i="8"/>
  <c r="F345" i="8"/>
  <c r="G345" i="8"/>
  <c r="F346" i="8"/>
  <c r="G346" i="8"/>
  <c r="F347" i="8"/>
  <c r="G347" i="8"/>
  <c r="F348" i="8"/>
  <c r="G348" i="8"/>
  <c r="F349" i="8"/>
  <c r="G349" i="8"/>
  <c r="F350" i="8"/>
  <c r="G350" i="8"/>
  <c r="F351" i="8"/>
  <c r="G351" i="8"/>
  <c r="F352" i="8"/>
  <c r="G352" i="8"/>
  <c r="F353" i="8"/>
  <c r="G353" i="8"/>
  <c r="F354" i="8"/>
  <c r="G354" i="8"/>
  <c r="F355" i="8"/>
  <c r="G355" i="8"/>
  <c r="F356" i="8"/>
  <c r="G356" i="8"/>
  <c r="F357" i="8"/>
  <c r="G357" i="8"/>
  <c r="F358" i="8"/>
  <c r="G358" i="8"/>
  <c r="F359" i="8"/>
  <c r="G359" i="8"/>
  <c r="F360" i="8"/>
  <c r="G360" i="8"/>
  <c r="F361" i="8"/>
  <c r="G361" i="8"/>
  <c r="F362" i="8"/>
  <c r="G362" i="8"/>
  <c r="F363" i="8"/>
  <c r="G363" i="8"/>
  <c r="F364" i="8"/>
  <c r="G364" i="8"/>
  <c r="F365" i="8"/>
  <c r="G365" i="8"/>
  <c r="F366" i="8"/>
  <c r="G366" i="8"/>
  <c r="F367" i="8"/>
  <c r="G367" i="8"/>
  <c r="F368" i="8"/>
  <c r="G368" i="8"/>
  <c r="F369" i="8"/>
  <c r="G369" i="8"/>
  <c r="F370" i="8"/>
  <c r="G370" i="8"/>
  <c r="F371" i="8"/>
  <c r="G371" i="8"/>
  <c r="F372" i="8"/>
  <c r="G372" i="8"/>
  <c r="F373" i="8"/>
  <c r="G373" i="8"/>
  <c r="F374" i="8"/>
  <c r="G374" i="8"/>
  <c r="F375" i="8"/>
  <c r="G375" i="8"/>
  <c r="F376" i="8"/>
  <c r="G376" i="8"/>
  <c r="F377" i="8"/>
  <c r="G377" i="8"/>
  <c r="F378" i="8"/>
  <c r="G378" i="8"/>
  <c r="F379" i="8"/>
  <c r="G379" i="8"/>
  <c r="F380" i="8"/>
  <c r="G380" i="8"/>
  <c r="F381" i="8"/>
  <c r="G381" i="8"/>
  <c r="F382" i="8"/>
  <c r="G382" i="8"/>
  <c r="F383" i="8"/>
  <c r="G383" i="8"/>
  <c r="F384" i="8"/>
  <c r="G384" i="8"/>
  <c r="F385" i="8"/>
  <c r="G385" i="8"/>
  <c r="F386" i="8"/>
  <c r="G386" i="8"/>
  <c r="F387" i="8"/>
  <c r="G387" i="8"/>
  <c r="F388" i="8"/>
  <c r="G388" i="8"/>
  <c r="F389" i="8"/>
  <c r="G389" i="8"/>
  <c r="F390" i="8"/>
  <c r="G390" i="8"/>
  <c r="F391" i="8"/>
  <c r="G391" i="8"/>
  <c r="F392" i="8"/>
  <c r="G392" i="8"/>
  <c r="F393" i="8"/>
  <c r="G393" i="8"/>
  <c r="F394" i="8"/>
  <c r="G394" i="8"/>
  <c r="F395" i="8"/>
  <c r="G395" i="8"/>
  <c r="F396" i="8"/>
  <c r="G396" i="8"/>
  <c r="F397" i="8"/>
  <c r="G397" i="8"/>
  <c r="F398" i="8"/>
  <c r="G398" i="8"/>
  <c r="F399" i="8"/>
  <c r="G399" i="8"/>
  <c r="F400" i="8"/>
  <c r="G400" i="8"/>
  <c r="F401" i="8"/>
  <c r="G401" i="8"/>
  <c r="F402" i="8"/>
  <c r="G402" i="8"/>
  <c r="F403" i="8"/>
  <c r="G403" i="8"/>
  <c r="F404" i="8"/>
  <c r="G404" i="8"/>
  <c r="F405" i="8"/>
  <c r="G405" i="8"/>
  <c r="F406" i="8"/>
  <c r="G406" i="8"/>
  <c r="F407" i="8"/>
  <c r="G407" i="8"/>
  <c r="F408" i="8"/>
  <c r="G408" i="8"/>
  <c r="F409" i="8"/>
  <c r="G409" i="8"/>
  <c r="F410" i="8"/>
  <c r="G410" i="8"/>
  <c r="F411" i="8"/>
  <c r="G411" i="8"/>
  <c r="F412" i="8"/>
  <c r="G412" i="8"/>
  <c r="F413" i="8"/>
  <c r="G413" i="8"/>
  <c r="F414" i="8"/>
  <c r="G414" i="8"/>
  <c r="F415" i="8"/>
  <c r="G415" i="8"/>
  <c r="F416" i="8"/>
  <c r="G416" i="8"/>
  <c r="F417" i="8"/>
  <c r="G417" i="8"/>
  <c r="F418" i="8"/>
  <c r="G418" i="8"/>
  <c r="F419" i="8"/>
  <c r="G419" i="8"/>
  <c r="F420" i="8"/>
  <c r="G420" i="8"/>
  <c r="F421" i="8"/>
  <c r="G421" i="8"/>
  <c r="F422" i="8"/>
  <c r="G422" i="8"/>
  <c r="F423" i="8"/>
  <c r="G423" i="8"/>
  <c r="F424" i="8"/>
  <c r="G424" i="8"/>
  <c r="F425" i="8"/>
  <c r="G425" i="8"/>
  <c r="F426" i="8"/>
  <c r="G426" i="8"/>
  <c r="F427" i="8"/>
  <c r="G427" i="8"/>
  <c r="F428" i="8"/>
  <c r="G428" i="8"/>
  <c r="F429" i="8"/>
  <c r="G429" i="8"/>
  <c r="F430" i="8"/>
  <c r="G430" i="8"/>
  <c r="F431" i="8"/>
  <c r="G431" i="8"/>
  <c r="F432" i="8"/>
  <c r="G432" i="8"/>
  <c r="F433" i="8"/>
  <c r="G433" i="8"/>
  <c r="F434" i="8"/>
  <c r="G434" i="8"/>
  <c r="F435" i="8"/>
  <c r="G435" i="8"/>
  <c r="F436" i="8"/>
  <c r="G436" i="8"/>
  <c r="F437" i="8"/>
  <c r="G437" i="8"/>
  <c r="F438" i="8"/>
  <c r="G438" i="8"/>
  <c r="F439" i="8"/>
  <c r="G439" i="8"/>
  <c r="F440" i="8"/>
  <c r="G440" i="8"/>
  <c r="F441" i="8"/>
  <c r="G441" i="8"/>
  <c r="F442" i="8"/>
  <c r="G442" i="8"/>
  <c r="F443" i="8"/>
  <c r="G443" i="8"/>
  <c r="F444" i="8"/>
  <c r="G444" i="8"/>
  <c r="F445" i="8"/>
  <c r="G445" i="8"/>
  <c r="F446" i="8"/>
  <c r="G446" i="8"/>
  <c r="F447" i="8"/>
  <c r="G447" i="8"/>
  <c r="F448" i="8"/>
  <c r="G448" i="8"/>
  <c r="F449" i="8"/>
  <c r="G449" i="8"/>
  <c r="F450" i="8"/>
  <c r="G450" i="8"/>
  <c r="F451" i="8"/>
  <c r="G451" i="8"/>
  <c r="F452" i="8"/>
  <c r="G452" i="8"/>
  <c r="F453" i="8"/>
  <c r="G453" i="8"/>
  <c r="F454" i="8"/>
  <c r="G454" i="8"/>
  <c r="F455" i="8"/>
  <c r="G455" i="8"/>
  <c r="F456" i="8"/>
  <c r="G456" i="8"/>
  <c r="F457" i="8"/>
  <c r="G457" i="8"/>
  <c r="F458" i="8"/>
  <c r="G458" i="8"/>
  <c r="F459" i="8"/>
  <c r="G459" i="8"/>
  <c r="F460" i="8"/>
  <c r="G460" i="8"/>
  <c r="F461" i="8"/>
  <c r="G461" i="8"/>
  <c r="F462" i="8"/>
  <c r="G462" i="8"/>
  <c r="F463" i="8"/>
  <c r="G463" i="8"/>
  <c r="F464" i="8"/>
  <c r="G464" i="8"/>
  <c r="F465" i="8"/>
  <c r="G465" i="8"/>
  <c r="F466" i="8"/>
  <c r="G466" i="8"/>
  <c r="F467" i="8"/>
  <c r="G467" i="8"/>
  <c r="F468" i="8"/>
  <c r="G468" i="8"/>
  <c r="F469" i="8"/>
  <c r="G469" i="8"/>
  <c r="F470" i="8"/>
  <c r="G470" i="8"/>
  <c r="F471" i="8"/>
  <c r="G471" i="8"/>
  <c r="F472" i="8"/>
  <c r="G472" i="8"/>
  <c r="F473" i="8"/>
  <c r="G473" i="8"/>
  <c r="F474" i="8"/>
  <c r="G474" i="8"/>
  <c r="F475" i="8"/>
  <c r="G475" i="8"/>
  <c r="F476" i="8"/>
  <c r="G476" i="8"/>
  <c r="F477" i="8"/>
  <c r="G477" i="8"/>
  <c r="F478" i="8"/>
  <c r="G478" i="8"/>
  <c r="F479" i="8"/>
  <c r="G479" i="8"/>
  <c r="F480" i="8"/>
  <c r="G480" i="8"/>
  <c r="F481" i="8"/>
  <c r="G481" i="8"/>
  <c r="F482" i="8"/>
  <c r="G482" i="8"/>
  <c r="F483" i="8"/>
  <c r="G483" i="8"/>
  <c r="F484" i="8"/>
  <c r="G484" i="8"/>
  <c r="F485" i="8"/>
  <c r="G485" i="8"/>
  <c r="F486" i="8"/>
  <c r="G486" i="8"/>
  <c r="F487" i="8"/>
  <c r="G487" i="8"/>
  <c r="F488" i="8"/>
  <c r="G488" i="8"/>
  <c r="F489" i="8"/>
  <c r="G489" i="8"/>
  <c r="F490" i="8"/>
  <c r="G490" i="8"/>
  <c r="F491" i="8"/>
  <c r="G491" i="8"/>
  <c r="F492" i="8"/>
  <c r="G492" i="8"/>
  <c r="F493" i="8"/>
  <c r="G493" i="8"/>
  <c r="F494" i="8"/>
  <c r="G494" i="8"/>
  <c r="F495" i="8"/>
  <c r="G495" i="8"/>
  <c r="F496" i="8"/>
  <c r="G496" i="8"/>
  <c r="F497" i="8"/>
  <c r="G497" i="8"/>
  <c r="F498" i="8"/>
  <c r="G498" i="8"/>
  <c r="F499" i="8"/>
  <c r="G499" i="8"/>
  <c r="F500" i="8"/>
  <c r="G500" i="8"/>
  <c r="F501" i="8"/>
  <c r="G501" i="8"/>
  <c r="F502" i="8"/>
  <c r="G502" i="8"/>
  <c r="F503" i="8"/>
  <c r="G503" i="8"/>
  <c r="F504" i="8"/>
  <c r="G504" i="8"/>
  <c r="F505" i="8"/>
  <c r="G505" i="8"/>
  <c r="F506" i="8"/>
  <c r="G506" i="8"/>
  <c r="F507" i="8"/>
  <c r="G507" i="8"/>
  <c r="F508" i="8"/>
  <c r="G508" i="8"/>
  <c r="F509" i="8"/>
  <c r="G509" i="8"/>
  <c r="F510" i="8"/>
  <c r="G510" i="8"/>
  <c r="F511" i="8"/>
  <c r="G511" i="8"/>
  <c r="F512" i="8"/>
  <c r="G512" i="8"/>
  <c r="F513" i="8"/>
  <c r="G513" i="8"/>
  <c r="F514" i="8"/>
  <c r="G514" i="8"/>
  <c r="F515" i="8"/>
  <c r="G515" i="8"/>
  <c r="F516" i="8"/>
  <c r="G516" i="8"/>
  <c r="F517" i="8"/>
  <c r="G517" i="8"/>
  <c r="F518" i="8"/>
  <c r="G518" i="8"/>
  <c r="F519" i="8"/>
  <c r="G519" i="8"/>
  <c r="F520" i="8"/>
  <c r="G520" i="8"/>
  <c r="F521" i="8"/>
  <c r="G521" i="8"/>
  <c r="F522" i="8"/>
  <c r="G522" i="8"/>
  <c r="F523" i="8"/>
  <c r="G523" i="8"/>
  <c r="F524" i="8"/>
  <c r="G524" i="8"/>
  <c r="F525" i="8"/>
  <c r="G525" i="8"/>
  <c r="F526" i="8"/>
  <c r="G526" i="8"/>
  <c r="F527" i="8"/>
  <c r="G527" i="8"/>
  <c r="F528" i="8"/>
  <c r="G528" i="8"/>
  <c r="F529" i="8"/>
  <c r="G529" i="8"/>
  <c r="F530" i="8"/>
  <c r="G530" i="8"/>
  <c r="F531" i="8"/>
  <c r="G531" i="8"/>
  <c r="F532" i="8"/>
  <c r="G532" i="8"/>
  <c r="F533" i="8"/>
  <c r="G533" i="8"/>
  <c r="F534" i="8"/>
  <c r="G534" i="8"/>
  <c r="F535" i="8"/>
  <c r="G535" i="8"/>
  <c r="F536" i="8"/>
  <c r="G536" i="8"/>
  <c r="F537" i="8"/>
  <c r="G537" i="8"/>
  <c r="F538" i="8"/>
  <c r="G538" i="8"/>
  <c r="F539" i="8"/>
  <c r="G539" i="8"/>
  <c r="F540" i="8"/>
  <c r="G540" i="8"/>
  <c r="F541" i="8"/>
  <c r="G541" i="8"/>
  <c r="F542" i="8"/>
  <c r="G542" i="8"/>
  <c r="F543" i="8"/>
  <c r="G543" i="8"/>
  <c r="F544" i="8"/>
  <c r="G544" i="8"/>
  <c r="F545" i="8"/>
  <c r="G545" i="8"/>
  <c r="F546" i="8"/>
  <c r="G546" i="8"/>
  <c r="F547" i="8"/>
  <c r="G547" i="8"/>
  <c r="F548" i="8"/>
  <c r="G548" i="8"/>
  <c r="F549" i="8"/>
  <c r="G549" i="8"/>
  <c r="F550" i="8"/>
  <c r="G550" i="8"/>
  <c r="F551" i="8"/>
  <c r="G551" i="8"/>
  <c r="F552" i="8"/>
  <c r="G552" i="8"/>
  <c r="F553" i="8"/>
  <c r="G553" i="8"/>
  <c r="F554" i="8"/>
  <c r="G554" i="8"/>
  <c r="F555" i="8"/>
  <c r="G555" i="8"/>
  <c r="F556" i="8"/>
  <c r="G556" i="8"/>
  <c r="F557" i="8"/>
  <c r="G557" i="8"/>
  <c r="F558" i="8"/>
  <c r="G558" i="8"/>
  <c r="F559" i="8"/>
  <c r="G559" i="8"/>
  <c r="F560" i="8"/>
  <c r="G560" i="8"/>
  <c r="F561" i="8"/>
  <c r="G561" i="8"/>
  <c r="F562" i="8"/>
  <c r="G562" i="8"/>
  <c r="F563" i="8"/>
  <c r="G563" i="8"/>
  <c r="F564" i="8"/>
  <c r="G564" i="8"/>
  <c r="F565" i="8"/>
  <c r="G565" i="8"/>
  <c r="F566" i="8"/>
  <c r="G566" i="8"/>
  <c r="F567" i="8"/>
  <c r="G567" i="8"/>
  <c r="F568" i="8"/>
  <c r="G568" i="8"/>
  <c r="F569" i="8"/>
  <c r="G569" i="8"/>
  <c r="F570" i="8"/>
  <c r="G570" i="8"/>
  <c r="F571" i="8"/>
  <c r="G571" i="8"/>
  <c r="F572" i="8"/>
  <c r="G572" i="8"/>
  <c r="F573" i="8"/>
  <c r="G573" i="8"/>
  <c r="F574" i="8"/>
  <c r="G574" i="8"/>
  <c r="F575" i="8"/>
  <c r="G575" i="8"/>
  <c r="F576" i="8"/>
  <c r="G576" i="8"/>
  <c r="F577" i="8"/>
  <c r="G577" i="8"/>
  <c r="F578" i="8"/>
  <c r="G578" i="8"/>
  <c r="F579" i="8"/>
  <c r="G579" i="8"/>
  <c r="F580" i="8"/>
  <c r="G580" i="8"/>
  <c r="F581" i="8"/>
  <c r="G581" i="8"/>
  <c r="F582" i="8"/>
  <c r="G582" i="8"/>
  <c r="F583" i="8"/>
  <c r="G583" i="8"/>
  <c r="F584" i="8"/>
  <c r="G584" i="8"/>
  <c r="F585" i="8"/>
  <c r="G585" i="8"/>
  <c r="F586" i="8"/>
  <c r="G586" i="8"/>
  <c r="F587" i="8"/>
  <c r="G587" i="8"/>
  <c r="F588" i="8"/>
  <c r="G588" i="8"/>
  <c r="F589" i="8"/>
  <c r="G589" i="8"/>
  <c r="F590" i="8"/>
  <c r="G590" i="8"/>
  <c r="F591" i="8"/>
  <c r="G591" i="8"/>
  <c r="F592" i="8"/>
  <c r="G592" i="8"/>
  <c r="F593" i="8"/>
  <c r="G593" i="8"/>
  <c r="F594" i="8"/>
  <c r="G594" i="8"/>
  <c r="F595" i="8"/>
  <c r="G595" i="8"/>
  <c r="F596" i="8"/>
  <c r="G596" i="8"/>
  <c r="F597" i="8"/>
  <c r="G597" i="8"/>
  <c r="F598" i="8"/>
  <c r="G598" i="8"/>
  <c r="F599" i="8"/>
  <c r="G599" i="8"/>
  <c r="F600" i="8"/>
  <c r="G600" i="8"/>
  <c r="F601" i="8"/>
  <c r="G601" i="8"/>
  <c r="F602" i="8"/>
  <c r="G602" i="8"/>
  <c r="F603" i="8"/>
  <c r="G603" i="8"/>
  <c r="F604" i="8"/>
  <c r="G604" i="8"/>
  <c r="F605" i="8"/>
  <c r="G605" i="8"/>
  <c r="F606" i="8"/>
  <c r="G606" i="8"/>
  <c r="F607" i="8"/>
  <c r="G607" i="8"/>
  <c r="F608" i="8"/>
  <c r="G608" i="8"/>
  <c r="F609" i="8"/>
  <c r="G609" i="8"/>
  <c r="F610" i="8"/>
  <c r="G610" i="8"/>
  <c r="F611" i="8"/>
  <c r="G611" i="8"/>
  <c r="F612" i="8"/>
  <c r="G612" i="8"/>
  <c r="F613" i="8"/>
  <c r="G613" i="8"/>
  <c r="F614" i="8"/>
  <c r="G614" i="8"/>
  <c r="F615" i="8"/>
  <c r="G615" i="8"/>
  <c r="F616" i="8"/>
  <c r="G616" i="8"/>
  <c r="F617" i="8"/>
  <c r="G617" i="8"/>
  <c r="F618" i="8"/>
  <c r="G618" i="8"/>
  <c r="F619" i="8"/>
  <c r="G619" i="8"/>
  <c r="F620" i="8"/>
  <c r="G620" i="8"/>
  <c r="F621" i="8"/>
  <c r="G621" i="8"/>
  <c r="F622" i="8"/>
  <c r="G622" i="8"/>
  <c r="F623" i="8"/>
  <c r="G623" i="8"/>
  <c r="F624" i="8"/>
  <c r="G624" i="8"/>
  <c r="F625" i="8"/>
  <c r="G625" i="8"/>
  <c r="F626" i="8"/>
  <c r="G626" i="8"/>
  <c r="F627" i="8"/>
  <c r="G627" i="8"/>
  <c r="F628" i="8"/>
  <c r="G628" i="8"/>
  <c r="F629" i="8"/>
  <c r="G629" i="8"/>
  <c r="F630" i="8"/>
  <c r="G630" i="8"/>
  <c r="F631" i="8"/>
  <c r="G631" i="8"/>
  <c r="F632" i="8"/>
  <c r="G632" i="8"/>
  <c r="F633" i="8"/>
  <c r="G633" i="8"/>
  <c r="F634" i="8"/>
  <c r="G634" i="8"/>
  <c r="F635" i="8"/>
  <c r="G635" i="8"/>
  <c r="F636" i="8"/>
  <c r="G636" i="8"/>
  <c r="F637" i="8"/>
  <c r="G637" i="8"/>
  <c r="F638" i="8"/>
  <c r="G638" i="8"/>
  <c r="F639" i="8"/>
  <c r="G639" i="8"/>
  <c r="F640" i="8"/>
  <c r="G640" i="8"/>
  <c r="F641" i="8"/>
  <c r="G641" i="8"/>
  <c r="F642" i="8"/>
  <c r="G642" i="8"/>
  <c r="F643" i="8"/>
  <c r="G643" i="8"/>
  <c r="F644" i="8"/>
  <c r="G644" i="8"/>
  <c r="F645" i="8"/>
  <c r="G645" i="8"/>
  <c r="F646" i="8"/>
  <c r="G646" i="8"/>
  <c r="F647" i="8"/>
  <c r="G647" i="8"/>
  <c r="F648" i="8"/>
  <c r="G648" i="8"/>
  <c r="F649" i="8"/>
  <c r="G649" i="8"/>
  <c r="F650" i="8"/>
  <c r="G650" i="8"/>
  <c r="F651" i="8"/>
  <c r="G651" i="8"/>
  <c r="F652" i="8"/>
  <c r="G652" i="8"/>
  <c r="F653" i="8"/>
  <c r="G653" i="8"/>
  <c r="F654" i="8"/>
  <c r="G654" i="8"/>
  <c r="F655" i="8"/>
  <c r="G655" i="8"/>
  <c r="F656" i="8"/>
  <c r="G656" i="8"/>
  <c r="F657" i="8"/>
  <c r="G657" i="8"/>
  <c r="F658" i="8"/>
  <c r="G658" i="8"/>
  <c r="F659" i="8"/>
  <c r="G659" i="8"/>
  <c r="F660" i="8"/>
  <c r="G660" i="8"/>
  <c r="F661" i="8"/>
  <c r="G661" i="8"/>
  <c r="F662" i="8"/>
  <c r="G662" i="8"/>
  <c r="F663" i="8"/>
  <c r="G663" i="8"/>
  <c r="F664" i="8"/>
  <c r="G664" i="8"/>
  <c r="F665" i="8"/>
  <c r="G665" i="8"/>
  <c r="F666" i="8"/>
  <c r="G666" i="8"/>
  <c r="F667" i="8"/>
  <c r="G667" i="8"/>
  <c r="F668" i="8"/>
  <c r="G668" i="8"/>
  <c r="F669" i="8"/>
  <c r="G669" i="8"/>
  <c r="F670" i="8"/>
  <c r="G670" i="8"/>
  <c r="F671" i="8"/>
  <c r="G671" i="8"/>
  <c r="F672" i="8"/>
  <c r="G672" i="8"/>
  <c r="F673" i="8"/>
  <c r="G673" i="8"/>
  <c r="F674" i="8"/>
  <c r="G674" i="8"/>
  <c r="F675" i="8"/>
  <c r="G675" i="8"/>
  <c r="F676" i="8"/>
  <c r="G676" i="8"/>
  <c r="F677" i="8"/>
  <c r="G677" i="8"/>
  <c r="F678" i="8"/>
  <c r="G678" i="8"/>
  <c r="F679" i="8"/>
  <c r="G679" i="8"/>
  <c r="F680" i="8"/>
  <c r="G680" i="8"/>
  <c r="F681" i="8"/>
  <c r="G681" i="8"/>
  <c r="F682" i="8"/>
  <c r="G682" i="8"/>
  <c r="F683" i="8"/>
  <c r="G683" i="8"/>
  <c r="F684" i="8"/>
  <c r="G684" i="8"/>
  <c r="F685" i="8"/>
  <c r="G685" i="8"/>
  <c r="F686" i="8"/>
  <c r="G686" i="8"/>
  <c r="F687" i="8"/>
  <c r="G687" i="8"/>
  <c r="F688" i="8"/>
  <c r="G688" i="8"/>
  <c r="F689" i="8"/>
  <c r="G689" i="8"/>
  <c r="F690" i="8"/>
  <c r="G690" i="8"/>
  <c r="F691" i="8"/>
  <c r="G691" i="8"/>
  <c r="F692" i="8"/>
  <c r="G692" i="8"/>
  <c r="F693" i="8"/>
  <c r="G693" i="8"/>
  <c r="F694" i="8"/>
  <c r="G694" i="8"/>
  <c r="F695" i="8"/>
  <c r="G695" i="8"/>
  <c r="F696" i="8"/>
  <c r="G696" i="8"/>
  <c r="F697" i="8"/>
  <c r="G697" i="8"/>
  <c r="F698" i="8"/>
  <c r="G698" i="8"/>
  <c r="F699" i="8"/>
  <c r="G699" i="8"/>
  <c r="F700" i="8"/>
  <c r="G700" i="8"/>
  <c r="F701" i="8"/>
  <c r="G701" i="8"/>
  <c r="F702" i="8"/>
  <c r="G702" i="8"/>
  <c r="F703" i="8"/>
  <c r="G703" i="8"/>
  <c r="F704" i="8"/>
  <c r="G704" i="8"/>
  <c r="F705" i="8"/>
  <c r="G705" i="8"/>
  <c r="F706" i="8"/>
  <c r="G706" i="8"/>
  <c r="F707" i="8"/>
  <c r="G707" i="8"/>
  <c r="F708" i="8"/>
  <c r="G708" i="8"/>
  <c r="F709" i="8"/>
  <c r="G709" i="8"/>
  <c r="F710" i="8"/>
  <c r="G710" i="8"/>
  <c r="F711" i="8"/>
  <c r="G711" i="8"/>
  <c r="F712" i="8"/>
  <c r="G712" i="8"/>
  <c r="F713" i="8"/>
  <c r="G713" i="8"/>
  <c r="F714" i="8"/>
  <c r="G714" i="8"/>
  <c r="F715" i="8"/>
  <c r="G715" i="8"/>
  <c r="F716" i="8"/>
  <c r="G716" i="8"/>
  <c r="F717" i="8"/>
  <c r="G717" i="8"/>
  <c r="F718" i="8"/>
  <c r="G718" i="8"/>
  <c r="F719" i="8"/>
  <c r="G719" i="8"/>
  <c r="F720" i="8"/>
  <c r="G720" i="8"/>
  <c r="F721" i="8"/>
  <c r="G721" i="8"/>
  <c r="F722" i="8"/>
  <c r="G722" i="8"/>
  <c r="F723" i="8"/>
  <c r="G723" i="8"/>
  <c r="F724" i="8"/>
  <c r="G724" i="8"/>
  <c r="F725" i="8"/>
  <c r="G725" i="8"/>
  <c r="F726" i="8"/>
  <c r="G726" i="8"/>
  <c r="F727" i="8"/>
  <c r="G727" i="8"/>
  <c r="F728" i="8"/>
  <c r="G728" i="8"/>
  <c r="F729" i="8"/>
  <c r="G729" i="8"/>
  <c r="F730" i="8"/>
  <c r="G730" i="8"/>
  <c r="F731" i="8"/>
  <c r="G731" i="8"/>
  <c r="F732" i="8"/>
  <c r="G732" i="8"/>
  <c r="F733" i="8"/>
  <c r="G733" i="8"/>
  <c r="F734" i="8"/>
  <c r="G734" i="8"/>
  <c r="F735" i="8"/>
  <c r="G735" i="8"/>
  <c r="F736" i="8"/>
  <c r="G736" i="8"/>
  <c r="F737" i="8"/>
  <c r="G737" i="8"/>
  <c r="F738" i="8"/>
  <c r="G738" i="8"/>
  <c r="F739" i="8"/>
  <c r="G739" i="8"/>
  <c r="F740" i="8"/>
  <c r="G740" i="8"/>
  <c r="F741" i="8"/>
  <c r="G741" i="8"/>
  <c r="F742" i="8"/>
  <c r="G742" i="8"/>
  <c r="F743" i="8"/>
  <c r="G743" i="8"/>
  <c r="F744" i="8"/>
  <c r="G744" i="8"/>
  <c r="F745" i="8"/>
  <c r="G745" i="8"/>
  <c r="F746" i="8"/>
  <c r="G746" i="8"/>
  <c r="F747" i="8"/>
  <c r="G747" i="8"/>
  <c r="F748" i="8"/>
  <c r="G748" i="8"/>
  <c r="F749" i="8"/>
  <c r="G749" i="8"/>
  <c r="F750" i="8"/>
  <c r="G750" i="8"/>
  <c r="F751" i="8"/>
  <c r="G751" i="8"/>
  <c r="F752" i="8"/>
  <c r="G752" i="8"/>
  <c r="F753" i="8"/>
  <c r="G753" i="8"/>
  <c r="F754" i="8"/>
  <c r="G754" i="8"/>
  <c r="F755" i="8"/>
  <c r="G755" i="8"/>
  <c r="F756" i="8"/>
  <c r="G756" i="8"/>
  <c r="F757" i="8"/>
  <c r="G757" i="8"/>
  <c r="F758" i="8"/>
  <c r="G758" i="8"/>
  <c r="F759" i="8"/>
  <c r="G759" i="8"/>
  <c r="F760" i="8"/>
  <c r="G760" i="8"/>
  <c r="F761" i="8"/>
  <c r="G761" i="8"/>
  <c r="F762" i="8"/>
  <c r="G762" i="8"/>
  <c r="F763" i="8"/>
  <c r="G763" i="8"/>
  <c r="F764" i="8"/>
  <c r="G764" i="8"/>
  <c r="F765" i="8"/>
  <c r="G765" i="8"/>
  <c r="F766" i="8"/>
  <c r="G766" i="8"/>
  <c r="F767" i="8"/>
  <c r="G767" i="8"/>
  <c r="F768" i="8"/>
  <c r="G768" i="8"/>
  <c r="F769" i="8"/>
  <c r="G769" i="8"/>
  <c r="F770" i="8"/>
  <c r="G770" i="8"/>
  <c r="F771" i="8"/>
  <c r="G771" i="8"/>
  <c r="F772" i="8"/>
  <c r="G772" i="8"/>
  <c r="F773" i="8"/>
  <c r="G773" i="8"/>
  <c r="F774" i="8"/>
  <c r="G774" i="8"/>
  <c r="F775" i="8"/>
  <c r="G775" i="8"/>
  <c r="F776" i="8"/>
  <c r="G776" i="8"/>
  <c r="F777" i="8"/>
  <c r="G777" i="8"/>
  <c r="F778" i="8"/>
  <c r="G778" i="8"/>
  <c r="F779" i="8"/>
  <c r="G779" i="8"/>
  <c r="F780" i="8"/>
  <c r="G780" i="8"/>
  <c r="F781" i="8"/>
  <c r="G781" i="8"/>
  <c r="F782" i="8"/>
  <c r="G782" i="8"/>
  <c r="F783" i="8"/>
  <c r="G783" i="8"/>
  <c r="F784" i="8"/>
  <c r="G784" i="8"/>
  <c r="F785" i="8"/>
  <c r="G785" i="8"/>
  <c r="F786" i="8"/>
  <c r="G786" i="8"/>
  <c r="F787" i="8"/>
  <c r="G787" i="8"/>
  <c r="F788" i="8"/>
  <c r="G788" i="8"/>
  <c r="F789" i="8"/>
  <c r="G789" i="8"/>
  <c r="F790" i="8"/>
  <c r="G790" i="8"/>
  <c r="F791" i="8"/>
  <c r="G791" i="8"/>
  <c r="F792" i="8"/>
  <c r="G792" i="8"/>
  <c r="F793" i="8"/>
  <c r="G793" i="8"/>
  <c r="F794" i="8"/>
  <c r="G794" i="8"/>
  <c r="F795" i="8"/>
  <c r="G795" i="8"/>
  <c r="F796" i="8"/>
  <c r="G796" i="8"/>
  <c r="F797" i="8"/>
  <c r="G797" i="8"/>
  <c r="F798" i="8"/>
  <c r="G798" i="8"/>
  <c r="F799" i="8"/>
  <c r="G799" i="8"/>
  <c r="F800" i="8"/>
  <c r="G800" i="8"/>
  <c r="F801" i="8"/>
  <c r="G801" i="8"/>
  <c r="F802" i="8"/>
  <c r="G802" i="8"/>
  <c r="F803" i="8"/>
  <c r="G803" i="8"/>
  <c r="F804" i="8"/>
  <c r="G804" i="8"/>
  <c r="F805" i="8"/>
  <c r="G805" i="8"/>
  <c r="F806" i="8"/>
  <c r="G806" i="8"/>
  <c r="F807" i="8"/>
  <c r="G807" i="8"/>
  <c r="F808" i="8"/>
  <c r="G808" i="8"/>
  <c r="F809" i="8"/>
  <c r="G809" i="8"/>
  <c r="F810" i="8"/>
  <c r="G810" i="8"/>
  <c r="F811" i="8"/>
  <c r="G811" i="8"/>
  <c r="F812" i="8"/>
  <c r="G812" i="8"/>
  <c r="F813" i="8"/>
  <c r="G813" i="8"/>
  <c r="F814" i="8"/>
  <c r="G814" i="8"/>
  <c r="F815" i="8"/>
  <c r="G815" i="8"/>
  <c r="F816" i="8"/>
  <c r="G816" i="8"/>
  <c r="F817" i="8"/>
  <c r="G817" i="8"/>
  <c r="F818" i="8"/>
  <c r="G818" i="8"/>
  <c r="F819" i="8"/>
  <c r="G819" i="8"/>
  <c r="F820" i="8"/>
  <c r="G820" i="8"/>
  <c r="F821" i="8"/>
  <c r="G821" i="8"/>
  <c r="F822" i="8"/>
  <c r="G822" i="8"/>
  <c r="F823" i="8"/>
  <c r="G823" i="8"/>
  <c r="F824" i="8"/>
  <c r="G824" i="8"/>
  <c r="F825" i="8"/>
  <c r="G825" i="8"/>
  <c r="F826" i="8"/>
  <c r="G826" i="8"/>
  <c r="F827" i="8"/>
  <c r="G827" i="8"/>
  <c r="F828" i="8"/>
  <c r="G828" i="8"/>
  <c r="F829" i="8"/>
  <c r="G829" i="8"/>
  <c r="F830" i="8"/>
  <c r="G830" i="8"/>
  <c r="F831" i="8"/>
  <c r="G831" i="8"/>
  <c r="F832" i="8"/>
  <c r="G832" i="8"/>
  <c r="F833" i="8"/>
  <c r="G833" i="8"/>
  <c r="F834" i="8"/>
  <c r="G834" i="8"/>
  <c r="F835" i="8"/>
  <c r="G835" i="8"/>
  <c r="F836" i="8"/>
  <c r="G836" i="8"/>
  <c r="F837" i="8"/>
  <c r="G837" i="8"/>
  <c r="F838" i="8"/>
  <c r="G838" i="8"/>
  <c r="F839" i="8"/>
  <c r="G839" i="8"/>
  <c r="F840" i="8"/>
  <c r="G840" i="8"/>
  <c r="F841" i="8"/>
  <c r="G841" i="8"/>
  <c r="F842" i="8"/>
  <c r="G842" i="8"/>
  <c r="F843" i="8"/>
  <c r="G843" i="8"/>
  <c r="F844" i="8"/>
  <c r="G844" i="8"/>
  <c r="F845" i="8"/>
  <c r="G845" i="8"/>
  <c r="F846" i="8"/>
  <c r="G846" i="8"/>
  <c r="F847" i="8"/>
  <c r="G847" i="8"/>
  <c r="F848" i="8"/>
  <c r="G848" i="8"/>
  <c r="F849" i="8"/>
  <c r="G849" i="8"/>
  <c r="F850" i="8"/>
  <c r="G850" i="8"/>
  <c r="F851" i="8"/>
  <c r="G851" i="8"/>
  <c r="F852" i="8"/>
  <c r="G852" i="8"/>
  <c r="F853" i="8"/>
  <c r="G853" i="8"/>
  <c r="F854" i="8"/>
  <c r="G854" i="8"/>
  <c r="F855" i="8"/>
  <c r="G855" i="8"/>
  <c r="F856" i="8"/>
  <c r="G856" i="8"/>
  <c r="F857" i="8"/>
  <c r="G857" i="8"/>
  <c r="F858" i="8"/>
  <c r="G858" i="8"/>
  <c r="F859" i="8"/>
  <c r="G859" i="8"/>
  <c r="F860" i="8"/>
  <c r="G860" i="8"/>
  <c r="F861" i="8"/>
  <c r="G861" i="8"/>
  <c r="F862" i="8"/>
  <c r="G862" i="8"/>
  <c r="F863" i="8"/>
  <c r="G863" i="8"/>
  <c r="F864" i="8"/>
  <c r="G864" i="8"/>
  <c r="F865" i="8"/>
  <c r="G865" i="8"/>
  <c r="F866" i="8"/>
  <c r="G866" i="8"/>
  <c r="F867" i="8"/>
  <c r="G867" i="8"/>
  <c r="F868" i="8"/>
  <c r="G868" i="8"/>
  <c r="F869" i="8"/>
  <c r="G869" i="8"/>
  <c r="F870" i="8"/>
  <c r="G870" i="8"/>
  <c r="F871" i="8"/>
  <c r="G871" i="8"/>
  <c r="F872" i="8"/>
  <c r="G872" i="8"/>
  <c r="F873" i="8"/>
  <c r="G873" i="8"/>
  <c r="F874" i="8"/>
  <c r="G874" i="8"/>
  <c r="F875" i="8"/>
  <c r="G875" i="8"/>
  <c r="F876" i="8"/>
  <c r="G876" i="8"/>
  <c r="F877" i="8"/>
  <c r="G877" i="8"/>
  <c r="F878" i="8"/>
  <c r="G878" i="8"/>
  <c r="F879" i="8"/>
  <c r="G879" i="8"/>
  <c r="F880" i="8"/>
  <c r="G880" i="8"/>
  <c r="F881" i="8"/>
  <c r="G881" i="8"/>
  <c r="F882" i="8"/>
  <c r="G882" i="8"/>
  <c r="F883" i="8"/>
  <c r="G883" i="8"/>
  <c r="F884" i="8"/>
  <c r="G884" i="8"/>
  <c r="F885" i="8"/>
  <c r="G885" i="8"/>
  <c r="F886" i="8"/>
  <c r="G886" i="8"/>
  <c r="F887" i="8"/>
  <c r="G887" i="8"/>
  <c r="F888" i="8"/>
  <c r="G888" i="8"/>
  <c r="F889" i="8"/>
  <c r="G889" i="8"/>
  <c r="F890" i="8"/>
  <c r="G890" i="8"/>
  <c r="F891" i="8"/>
  <c r="G891" i="8"/>
  <c r="F892" i="8"/>
  <c r="G892" i="8"/>
  <c r="F893" i="8"/>
  <c r="G893" i="8"/>
  <c r="F894" i="8"/>
  <c r="G894" i="8"/>
  <c r="F895" i="8"/>
  <c r="G895" i="8"/>
  <c r="F896" i="8"/>
  <c r="G896" i="8"/>
  <c r="F897" i="8"/>
  <c r="G897" i="8"/>
  <c r="F898" i="8"/>
  <c r="G898" i="8"/>
  <c r="F899" i="8"/>
  <c r="G899" i="8"/>
  <c r="F900" i="8"/>
  <c r="G900" i="8"/>
  <c r="F901" i="8"/>
  <c r="G901" i="8"/>
  <c r="F902" i="8"/>
  <c r="G902" i="8"/>
  <c r="F903" i="8"/>
  <c r="G903" i="8"/>
  <c r="F904" i="8"/>
  <c r="G904" i="8"/>
  <c r="F905" i="8"/>
  <c r="G905" i="8"/>
  <c r="F906" i="8"/>
  <c r="G906" i="8"/>
  <c r="F907" i="8"/>
  <c r="G907" i="8"/>
  <c r="F908" i="8"/>
  <c r="G908" i="8"/>
  <c r="F909" i="8"/>
  <c r="G909" i="8"/>
  <c r="F910" i="8"/>
  <c r="G910" i="8"/>
  <c r="F911" i="8"/>
  <c r="G911" i="8"/>
  <c r="F912" i="8"/>
  <c r="G912" i="8"/>
  <c r="F913" i="8"/>
  <c r="G913" i="8"/>
  <c r="F914" i="8"/>
  <c r="G914" i="8"/>
  <c r="F915" i="8"/>
  <c r="G915" i="8"/>
  <c r="F916" i="8"/>
  <c r="G916" i="8"/>
  <c r="F917" i="8"/>
  <c r="G917" i="8"/>
  <c r="F918" i="8"/>
  <c r="G918" i="8"/>
  <c r="F919" i="8"/>
  <c r="G919" i="8"/>
  <c r="F920" i="8"/>
  <c r="G920" i="8"/>
  <c r="F921" i="8"/>
  <c r="G921" i="8"/>
  <c r="F922" i="8"/>
  <c r="G922" i="8"/>
  <c r="F923" i="8"/>
  <c r="G923" i="8"/>
  <c r="F924" i="8"/>
  <c r="G924" i="8"/>
  <c r="F925" i="8"/>
  <c r="G925" i="8"/>
  <c r="F926" i="8"/>
  <c r="G926" i="8"/>
  <c r="F927" i="8"/>
  <c r="G927" i="8"/>
  <c r="F928" i="8"/>
  <c r="G928" i="8"/>
  <c r="F929" i="8"/>
  <c r="G929" i="8"/>
  <c r="F930" i="8"/>
  <c r="G930" i="8"/>
  <c r="F931" i="8"/>
  <c r="G931" i="8"/>
  <c r="F932" i="8"/>
  <c r="G932" i="8"/>
  <c r="F933" i="8"/>
  <c r="G933" i="8"/>
  <c r="F934" i="8"/>
  <c r="G934" i="8"/>
  <c r="F935" i="8"/>
  <c r="G935" i="8"/>
  <c r="F936" i="8"/>
  <c r="G936" i="8"/>
  <c r="F937" i="8"/>
  <c r="G937" i="8"/>
  <c r="F938" i="8"/>
  <c r="G938" i="8"/>
  <c r="F939" i="8"/>
  <c r="G939" i="8"/>
  <c r="F940" i="8"/>
  <c r="G940" i="8"/>
  <c r="F941" i="8"/>
  <c r="G941" i="8"/>
  <c r="F942" i="8"/>
  <c r="G942" i="8"/>
  <c r="F943" i="8"/>
  <c r="G943" i="8"/>
  <c r="F944" i="8"/>
  <c r="G944" i="8"/>
  <c r="F945" i="8"/>
  <c r="G945" i="8"/>
  <c r="F946" i="8"/>
  <c r="G946" i="8"/>
  <c r="F947" i="8"/>
  <c r="G947" i="8"/>
  <c r="F948" i="8"/>
  <c r="G948" i="8"/>
  <c r="F949" i="8"/>
  <c r="G949" i="8"/>
  <c r="F950" i="8"/>
  <c r="G950" i="8"/>
  <c r="F951" i="8"/>
  <c r="G951" i="8"/>
  <c r="F952" i="8"/>
  <c r="G952" i="8"/>
  <c r="F953" i="8"/>
  <c r="G953" i="8"/>
  <c r="F954" i="8"/>
  <c r="G954" i="8"/>
  <c r="F955" i="8"/>
  <c r="G955" i="8"/>
  <c r="F956" i="8"/>
  <c r="G956" i="8"/>
  <c r="F957" i="8"/>
  <c r="G957" i="8"/>
  <c r="F958" i="8"/>
  <c r="G958" i="8"/>
  <c r="F959" i="8"/>
  <c r="G959" i="8"/>
  <c r="F960" i="8"/>
  <c r="G960" i="8"/>
  <c r="F961" i="8"/>
  <c r="G961" i="8"/>
  <c r="F962" i="8"/>
  <c r="G962" i="8"/>
  <c r="F963" i="8"/>
  <c r="G963" i="8"/>
  <c r="F964" i="8"/>
  <c r="G964" i="8"/>
  <c r="F965" i="8"/>
  <c r="G965" i="8"/>
  <c r="F966" i="8"/>
  <c r="G966" i="8"/>
  <c r="F967" i="8"/>
  <c r="G967" i="8"/>
  <c r="F968" i="8"/>
  <c r="G968" i="8"/>
  <c r="F969" i="8"/>
  <c r="G969" i="8"/>
  <c r="F970" i="8"/>
  <c r="G970" i="8"/>
  <c r="F971" i="8"/>
  <c r="G971" i="8"/>
  <c r="F972" i="8"/>
  <c r="G972" i="8"/>
  <c r="F973" i="8"/>
  <c r="G973" i="8"/>
  <c r="F974" i="8"/>
  <c r="G974" i="8"/>
  <c r="F975" i="8"/>
  <c r="G975" i="8"/>
  <c r="F976" i="8"/>
  <c r="G976" i="8"/>
  <c r="F977" i="8"/>
  <c r="G977" i="8"/>
  <c r="F978" i="8"/>
  <c r="G978" i="8"/>
  <c r="F979" i="8"/>
  <c r="G979" i="8"/>
  <c r="F980" i="8"/>
  <c r="G980" i="8"/>
  <c r="F981" i="8"/>
  <c r="G981" i="8"/>
  <c r="F982" i="8"/>
  <c r="G982" i="8"/>
  <c r="F983" i="8"/>
  <c r="G983" i="8"/>
  <c r="F984" i="8"/>
  <c r="G984" i="8"/>
  <c r="F985" i="8"/>
  <c r="G985" i="8"/>
  <c r="F986" i="8"/>
  <c r="G986" i="8"/>
  <c r="F987" i="8"/>
  <c r="G987" i="8"/>
  <c r="F988" i="8"/>
  <c r="G988" i="8"/>
  <c r="F989" i="8"/>
  <c r="G989" i="8"/>
  <c r="F990" i="8"/>
  <c r="G990" i="8"/>
  <c r="F991" i="8"/>
  <c r="G991" i="8"/>
  <c r="F992" i="8"/>
  <c r="G992" i="8"/>
  <c r="F993" i="8"/>
  <c r="G993" i="8"/>
  <c r="F994" i="8"/>
  <c r="G994" i="8"/>
  <c r="F995" i="8"/>
  <c r="G995" i="8"/>
  <c r="F996" i="8"/>
  <c r="G996" i="8"/>
  <c r="F997" i="8"/>
  <c r="G997" i="8"/>
  <c r="F998" i="8"/>
  <c r="G998" i="8"/>
  <c r="F999" i="8"/>
  <c r="G999" i="8"/>
  <c r="F1000" i="8"/>
  <c r="G1000" i="8"/>
  <c r="F1001" i="8"/>
  <c r="G1001" i="8"/>
  <c r="F1002" i="8"/>
  <c r="G1002" i="8"/>
  <c r="F1003" i="8"/>
  <c r="G1003" i="8"/>
  <c r="F1004" i="8"/>
  <c r="G1004" i="8"/>
  <c r="F1005" i="8"/>
  <c r="G1005" i="8"/>
  <c r="F1006" i="8"/>
  <c r="G1006" i="8"/>
  <c r="F1007" i="8"/>
  <c r="G1007" i="8"/>
  <c r="F1008" i="8"/>
  <c r="G1008" i="8"/>
  <c r="F1009" i="8"/>
  <c r="G1009" i="8"/>
  <c r="F1010" i="8"/>
  <c r="G1010" i="8"/>
  <c r="F1011" i="8"/>
  <c r="G1011" i="8"/>
  <c r="F1012" i="8"/>
  <c r="G1012" i="8"/>
  <c r="F1013" i="8"/>
  <c r="G1013" i="8"/>
  <c r="F1014" i="8"/>
  <c r="G1014" i="8"/>
  <c r="F1015" i="8"/>
  <c r="G1015" i="8"/>
  <c r="F1016" i="8"/>
  <c r="G1016" i="8"/>
  <c r="F1017" i="8"/>
  <c r="G1017" i="8"/>
  <c r="F1018" i="8"/>
  <c r="G1018" i="8"/>
  <c r="F1019" i="8"/>
  <c r="G1019" i="8"/>
  <c r="F1020" i="8"/>
  <c r="G1020" i="8"/>
  <c r="F1021" i="8"/>
  <c r="G1021" i="8"/>
  <c r="F1022" i="8"/>
  <c r="G1022" i="8"/>
  <c r="F1023" i="8"/>
  <c r="G1023" i="8"/>
  <c r="F1024" i="8"/>
  <c r="G1024" i="8"/>
  <c r="F1025" i="8"/>
  <c r="G1025" i="8"/>
  <c r="F1026" i="8"/>
  <c r="G1026" i="8"/>
  <c r="F1027" i="8"/>
  <c r="G1027" i="8"/>
  <c r="F1028" i="8"/>
  <c r="G1028" i="8"/>
  <c r="F1029" i="8"/>
  <c r="G1029" i="8"/>
  <c r="F1030" i="8"/>
  <c r="G1030" i="8"/>
  <c r="F1031" i="8"/>
  <c r="G1031" i="8"/>
  <c r="F1032" i="8"/>
  <c r="G1032" i="8"/>
  <c r="F1033" i="8"/>
  <c r="G1033" i="8"/>
  <c r="F1034" i="8"/>
  <c r="G1034" i="8"/>
  <c r="F1035" i="8"/>
  <c r="G1035" i="8"/>
  <c r="F1036" i="8"/>
  <c r="G1036" i="8"/>
  <c r="F1037" i="8"/>
  <c r="G1037" i="8"/>
  <c r="F1038" i="8"/>
  <c r="G1038" i="8"/>
  <c r="F1039" i="8"/>
  <c r="G1039" i="8"/>
  <c r="F1040" i="8"/>
  <c r="G1040" i="8"/>
  <c r="F1041" i="8"/>
  <c r="G1041" i="8"/>
  <c r="F1042" i="8"/>
  <c r="G1042" i="8"/>
  <c r="F1043" i="8"/>
  <c r="G1043" i="8"/>
  <c r="F1044" i="8"/>
  <c r="G1044" i="8"/>
  <c r="F1045" i="8"/>
  <c r="G1045" i="8"/>
  <c r="F1046" i="8"/>
  <c r="G1046" i="8"/>
  <c r="F1047" i="8"/>
  <c r="G1047" i="8"/>
  <c r="F1048" i="8"/>
  <c r="G1048" i="8"/>
  <c r="F1049" i="8"/>
  <c r="G1049" i="8"/>
  <c r="F1050" i="8"/>
  <c r="G1050" i="8"/>
  <c r="F1051" i="8"/>
  <c r="G1051" i="8"/>
  <c r="F1052" i="8"/>
  <c r="G1052" i="8"/>
  <c r="F1053" i="8"/>
  <c r="G1053" i="8"/>
  <c r="F1054" i="8"/>
  <c r="G1054" i="8"/>
  <c r="F1055" i="8"/>
  <c r="G1055" i="8"/>
  <c r="F1056" i="8"/>
  <c r="G1056" i="8"/>
  <c r="F1057" i="8"/>
  <c r="G1057" i="8"/>
  <c r="F1058" i="8"/>
  <c r="G1058" i="8"/>
  <c r="F1059" i="8"/>
  <c r="G1059" i="8"/>
  <c r="F1060" i="8"/>
  <c r="G1060" i="8"/>
  <c r="F1061" i="8"/>
  <c r="G1061" i="8"/>
  <c r="F1062" i="8"/>
  <c r="G1062" i="8"/>
  <c r="F1063" i="8"/>
  <c r="G1063" i="8"/>
  <c r="F1064" i="8"/>
  <c r="G1064" i="8"/>
  <c r="F1065" i="8"/>
  <c r="G1065" i="8"/>
  <c r="F1066" i="8"/>
  <c r="G1066" i="8"/>
  <c r="F1067" i="8"/>
  <c r="G1067" i="8"/>
  <c r="F1068" i="8"/>
  <c r="G1068" i="8"/>
  <c r="F1069" i="8"/>
  <c r="G1069" i="8"/>
  <c r="F1070" i="8"/>
  <c r="G1070" i="8"/>
  <c r="F1071" i="8"/>
  <c r="G1071" i="8"/>
  <c r="F1072" i="8"/>
  <c r="G1072" i="8"/>
  <c r="F1073" i="8"/>
  <c r="G1073" i="8"/>
  <c r="F1074" i="8"/>
  <c r="G1074" i="8"/>
  <c r="F1075" i="8"/>
  <c r="G1075" i="8"/>
  <c r="F1076" i="8"/>
  <c r="G1076" i="8"/>
  <c r="F1077" i="8"/>
  <c r="G1077" i="8"/>
  <c r="F1078" i="8"/>
  <c r="G1078" i="8"/>
  <c r="F1079" i="8"/>
  <c r="G1079" i="8"/>
  <c r="F1080" i="8"/>
  <c r="G1080" i="8"/>
  <c r="F1081" i="8"/>
  <c r="G1081" i="8"/>
  <c r="F1082" i="8"/>
  <c r="G1082" i="8"/>
  <c r="F1083" i="8"/>
  <c r="G1083" i="8"/>
  <c r="F1084" i="8"/>
  <c r="G1084" i="8"/>
  <c r="F1085" i="8"/>
  <c r="G1085" i="8"/>
  <c r="F1086" i="8"/>
  <c r="G1086" i="8"/>
  <c r="F1087" i="8"/>
  <c r="G1087" i="8"/>
  <c r="F1088" i="8"/>
  <c r="G1088" i="8"/>
  <c r="F1089" i="8"/>
  <c r="G1089" i="8"/>
  <c r="F1090" i="8"/>
  <c r="G1090" i="8"/>
  <c r="F1091" i="8"/>
  <c r="G1091" i="8"/>
  <c r="F1092" i="8"/>
  <c r="G1092" i="8"/>
  <c r="F1093" i="8"/>
  <c r="G1093" i="8"/>
  <c r="F1094" i="8"/>
  <c r="G1094" i="8"/>
  <c r="F1095" i="8"/>
  <c r="G1095" i="8"/>
  <c r="F1096" i="8"/>
  <c r="G1096" i="8"/>
  <c r="F1097" i="8"/>
  <c r="G1097" i="8"/>
  <c r="F1098" i="8"/>
  <c r="G1098" i="8"/>
  <c r="F1099" i="8"/>
  <c r="G1099" i="8"/>
  <c r="F1100" i="8"/>
  <c r="G1100" i="8"/>
  <c r="F1101" i="8"/>
  <c r="G1101" i="8"/>
  <c r="F1102" i="8"/>
  <c r="G1102" i="8"/>
  <c r="F1103" i="8"/>
  <c r="G1103" i="8"/>
  <c r="F1104" i="8"/>
  <c r="G1104" i="8"/>
  <c r="F1105" i="8"/>
  <c r="G1105" i="8"/>
  <c r="F1106" i="8"/>
  <c r="G1106" i="8"/>
  <c r="F1107" i="8"/>
  <c r="G1107" i="8"/>
  <c r="F1108" i="8"/>
  <c r="G1108" i="8"/>
  <c r="F1109" i="8"/>
  <c r="G1109" i="8"/>
  <c r="F1110" i="8"/>
  <c r="G1110" i="8"/>
  <c r="F1111" i="8"/>
  <c r="G1111" i="8"/>
  <c r="F1112" i="8"/>
  <c r="G1112" i="8"/>
  <c r="F1113" i="8"/>
  <c r="G1113" i="8"/>
  <c r="F1114" i="8"/>
  <c r="G1114" i="8"/>
  <c r="F1115" i="8"/>
  <c r="G1115" i="8"/>
  <c r="F1116" i="8"/>
  <c r="G1116" i="8"/>
  <c r="F1117" i="8"/>
  <c r="G1117" i="8"/>
  <c r="F1118" i="8"/>
  <c r="G1118" i="8"/>
  <c r="F1119" i="8"/>
  <c r="G1119" i="8"/>
  <c r="F1120" i="8"/>
  <c r="G1120" i="8"/>
  <c r="F1121" i="8"/>
  <c r="G1121" i="8"/>
  <c r="F1122" i="8"/>
  <c r="G1122" i="8"/>
  <c r="F1123" i="8"/>
  <c r="G1123" i="8"/>
  <c r="F1124" i="8"/>
  <c r="G1124" i="8"/>
  <c r="F1125" i="8"/>
  <c r="G1125" i="8"/>
  <c r="F1126" i="8"/>
  <c r="G1126" i="8"/>
  <c r="F1127" i="8"/>
  <c r="G1127" i="8"/>
  <c r="F1128" i="8"/>
  <c r="G1128" i="8"/>
  <c r="F1129" i="8"/>
  <c r="G1129" i="8"/>
  <c r="F1130" i="8"/>
  <c r="G1130" i="8"/>
  <c r="F1131" i="8"/>
  <c r="G1131" i="8"/>
  <c r="F1132" i="8"/>
  <c r="G1132" i="8"/>
  <c r="F1133" i="8"/>
  <c r="G1133" i="8"/>
  <c r="F1134" i="8"/>
  <c r="G1134" i="8"/>
  <c r="F1135" i="8"/>
  <c r="G1135" i="8"/>
  <c r="F1136" i="8"/>
  <c r="G1136" i="8"/>
  <c r="F1137" i="8"/>
  <c r="G1137" i="8"/>
  <c r="F1138" i="8"/>
  <c r="G1138" i="8"/>
  <c r="F1139" i="8"/>
  <c r="G1139" i="8"/>
  <c r="F1140" i="8"/>
  <c r="G1140" i="8"/>
  <c r="F1141" i="8"/>
  <c r="G1141" i="8"/>
  <c r="F1142" i="8"/>
  <c r="G1142" i="8"/>
  <c r="F1143" i="8"/>
  <c r="G1143" i="8"/>
  <c r="F1144" i="8"/>
  <c r="G1144" i="8"/>
  <c r="F1145" i="8"/>
  <c r="G1145" i="8"/>
  <c r="F1146" i="8"/>
  <c r="G1146" i="8"/>
  <c r="F1147" i="8"/>
  <c r="G1147" i="8"/>
  <c r="F1148" i="8"/>
  <c r="G1148" i="8"/>
  <c r="F1149" i="8"/>
  <c r="G1149" i="8"/>
  <c r="F1150" i="8"/>
  <c r="G1150" i="8"/>
  <c r="F1151" i="8"/>
  <c r="G1151" i="8"/>
  <c r="F1152" i="8"/>
  <c r="G1152" i="8"/>
  <c r="F1153" i="8"/>
  <c r="G1153" i="8"/>
  <c r="F1154" i="8"/>
  <c r="G1154" i="8"/>
  <c r="F1155" i="8"/>
  <c r="G1155" i="8"/>
  <c r="F1156" i="8"/>
  <c r="G1156" i="8"/>
  <c r="F1157" i="8"/>
  <c r="G1157" i="8"/>
  <c r="F1158" i="8"/>
  <c r="G1158" i="8"/>
  <c r="F1159" i="8"/>
  <c r="G1159" i="8"/>
  <c r="F1160" i="8"/>
  <c r="G1160" i="8"/>
  <c r="F1161" i="8"/>
  <c r="G1161" i="8"/>
  <c r="F1162" i="8"/>
  <c r="G1162" i="8"/>
  <c r="F1163" i="8"/>
  <c r="G1163" i="8"/>
  <c r="F1164" i="8"/>
  <c r="G1164" i="8"/>
  <c r="F1165" i="8"/>
  <c r="G1165" i="8"/>
  <c r="F1166" i="8"/>
  <c r="G1166" i="8"/>
  <c r="F1167" i="8"/>
  <c r="G1167" i="8"/>
  <c r="F1168" i="8"/>
  <c r="G1168" i="8"/>
  <c r="F1169" i="8"/>
  <c r="G1169" i="8"/>
  <c r="F1170" i="8"/>
  <c r="G1170" i="8"/>
  <c r="F1171" i="8"/>
  <c r="G1171" i="8"/>
  <c r="F1172" i="8"/>
  <c r="G1172" i="8"/>
  <c r="F1173" i="8"/>
  <c r="G1173" i="8"/>
  <c r="F1174" i="8"/>
  <c r="G1174" i="8"/>
  <c r="F1175" i="8"/>
  <c r="G1175" i="8"/>
  <c r="F1176" i="8"/>
  <c r="G1176" i="8"/>
  <c r="F1177" i="8"/>
  <c r="G1177" i="8"/>
  <c r="F1178" i="8"/>
  <c r="G1178" i="8"/>
  <c r="F1179" i="8"/>
  <c r="G1179" i="8"/>
  <c r="F1180" i="8"/>
  <c r="G1180" i="8"/>
  <c r="F1181" i="8"/>
  <c r="G1181" i="8"/>
  <c r="F1182" i="8"/>
  <c r="G1182" i="8"/>
  <c r="F1183" i="8"/>
  <c r="G1183" i="8"/>
  <c r="F1184" i="8"/>
  <c r="G1184" i="8"/>
  <c r="F1185" i="8"/>
  <c r="G1185" i="8"/>
  <c r="F1186" i="8"/>
  <c r="G1186" i="8"/>
  <c r="F1187" i="8"/>
  <c r="G1187" i="8"/>
  <c r="F1188" i="8"/>
  <c r="G1188" i="8"/>
  <c r="F1189" i="8"/>
  <c r="G1189" i="8"/>
  <c r="F1190" i="8"/>
  <c r="G1190" i="8"/>
  <c r="F1191" i="8"/>
  <c r="G1191" i="8"/>
  <c r="F1192" i="8"/>
  <c r="G1192" i="8"/>
  <c r="F1193" i="8"/>
  <c r="G1193" i="8"/>
  <c r="F1194" i="8"/>
  <c r="G1194" i="8"/>
  <c r="F1195" i="8"/>
  <c r="G1195" i="8"/>
  <c r="F1196" i="8"/>
  <c r="G1196" i="8"/>
  <c r="F1197" i="8"/>
  <c r="G1197" i="8"/>
  <c r="F1198" i="8"/>
  <c r="G1198" i="8"/>
  <c r="F1199" i="8"/>
  <c r="G1199" i="8"/>
  <c r="F1200" i="8"/>
  <c r="G1200" i="8"/>
  <c r="F1201" i="8"/>
  <c r="G1201" i="8"/>
  <c r="F1202" i="8"/>
  <c r="G1202" i="8"/>
  <c r="F1203" i="8"/>
  <c r="G1203" i="8"/>
  <c r="F1204" i="8"/>
  <c r="G1204" i="8"/>
  <c r="F1205" i="8"/>
  <c r="G1205" i="8"/>
  <c r="F1206" i="8"/>
  <c r="G1206" i="8"/>
  <c r="F1207" i="8"/>
  <c r="G1207" i="8"/>
  <c r="F1208" i="8"/>
  <c r="G1208" i="8"/>
  <c r="F1209" i="8"/>
  <c r="G1209" i="8"/>
  <c r="F1210" i="8"/>
  <c r="G1210" i="8"/>
  <c r="F1211" i="8"/>
  <c r="G1211" i="8"/>
  <c r="F1212" i="8"/>
  <c r="G1212" i="8"/>
  <c r="F1213" i="8"/>
  <c r="G1213" i="8"/>
  <c r="F1214" i="8"/>
  <c r="G1214" i="8"/>
  <c r="F1215" i="8"/>
  <c r="G1215" i="8"/>
  <c r="F1216" i="8"/>
  <c r="G1216" i="8"/>
  <c r="F1217" i="8"/>
  <c r="G1217" i="8"/>
  <c r="F1218" i="8"/>
  <c r="G1218" i="8"/>
  <c r="F1219" i="8"/>
  <c r="G1219" i="8"/>
  <c r="F1220" i="8"/>
  <c r="G1220" i="8"/>
  <c r="F1221" i="8"/>
  <c r="G1221" i="8"/>
  <c r="F1222" i="8"/>
  <c r="G1222" i="8"/>
  <c r="F1223" i="8"/>
  <c r="G1223" i="8"/>
  <c r="F1224" i="8"/>
  <c r="G1224" i="8"/>
  <c r="F1225" i="8"/>
  <c r="G1225" i="8"/>
  <c r="F1226" i="8"/>
  <c r="G1226" i="8"/>
  <c r="F1227" i="8"/>
  <c r="G1227" i="8"/>
  <c r="F1228" i="8"/>
  <c r="G1228" i="8"/>
  <c r="F1229" i="8"/>
  <c r="G1229" i="8"/>
  <c r="F1230" i="8"/>
  <c r="G1230" i="8"/>
  <c r="F1231" i="8"/>
  <c r="G1231" i="8"/>
  <c r="F1232" i="8"/>
  <c r="G1232" i="8"/>
  <c r="F1233" i="8"/>
  <c r="G1233" i="8"/>
  <c r="F1234" i="8"/>
  <c r="G1234" i="8"/>
  <c r="F1235" i="8"/>
  <c r="G1235" i="8"/>
  <c r="F1236" i="8"/>
  <c r="G1236" i="8"/>
  <c r="F1237" i="8"/>
  <c r="G1237" i="8"/>
  <c r="F1238" i="8"/>
  <c r="G1238" i="8"/>
  <c r="F1239" i="8"/>
  <c r="G1239" i="8"/>
  <c r="F1240" i="8"/>
  <c r="G1240" i="8"/>
  <c r="F1241" i="8"/>
  <c r="G1241" i="8"/>
  <c r="F1242" i="8"/>
  <c r="G1242" i="8"/>
  <c r="F1243" i="8"/>
  <c r="G1243" i="8"/>
  <c r="F1244" i="8"/>
  <c r="G1244" i="8"/>
  <c r="F1245" i="8"/>
  <c r="G1245" i="8"/>
  <c r="F1246" i="8"/>
  <c r="G1246" i="8"/>
  <c r="F1247" i="8"/>
  <c r="G1247" i="8"/>
  <c r="F1248" i="8"/>
  <c r="G1248" i="8"/>
  <c r="F1249" i="8"/>
  <c r="G1249" i="8"/>
  <c r="F1250" i="8"/>
  <c r="G1250" i="8"/>
  <c r="F1251" i="8"/>
  <c r="G1251" i="8"/>
  <c r="F1252" i="8"/>
  <c r="G1252" i="8"/>
  <c r="F1253" i="8"/>
  <c r="G1253" i="8"/>
  <c r="F1254" i="8"/>
  <c r="G1254" i="8"/>
  <c r="F1255" i="8"/>
  <c r="G1255" i="8"/>
  <c r="F1256" i="8"/>
  <c r="G1256" i="8"/>
  <c r="F1257" i="8"/>
  <c r="G1257" i="8"/>
  <c r="F1258" i="8"/>
  <c r="G1258" i="8"/>
  <c r="F1259" i="8"/>
  <c r="G1259" i="8"/>
  <c r="F1260" i="8"/>
  <c r="G1260" i="8"/>
  <c r="F1261" i="8"/>
  <c r="G1261" i="8"/>
  <c r="F1262" i="8"/>
  <c r="G1262" i="8"/>
  <c r="F1263" i="8"/>
  <c r="G1263" i="8"/>
  <c r="F1264" i="8"/>
  <c r="G1264" i="8"/>
  <c r="F1265" i="8"/>
  <c r="G1265" i="8"/>
  <c r="F1266" i="8"/>
  <c r="G1266" i="8"/>
  <c r="F1267" i="8"/>
  <c r="G1267" i="8"/>
  <c r="F1268" i="8"/>
  <c r="G1268" i="8"/>
  <c r="F1269" i="8"/>
  <c r="G1269" i="8"/>
  <c r="F1270" i="8"/>
  <c r="G1270" i="8"/>
  <c r="F1271" i="8"/>
  <c r="G1271" i="8"/>
  <c r="F1272" i="8"/>
  <c r="G1272" i="8"/>
  <c r="F1273" i="8"/>
  <c r="G1273" i="8"/>
  <c r="F1274" i="8"/>
  <c r="G1274" i="8"/>
  <c r="F1275" i="8"/>
  <c r="G1275" i="8"/>
  <c r="F1276" i="8"/>
  <c r="G1276" i="8"/>
  <c r="F1277" i="8"/>
  <c r="G1277" i="8"/>
  <c r="F1278" i="8"/>
  <c r="G1278" i="8"/>
  <c r="F1279" i="8"/>
  <c r="G1279" i="8"/>
  <c r="F1280" i="8"/>
  <c r="G1280" i="8"/>
  <c r="F1281" i="8"/>
  <c r="G1281" i="8"/>
  <c r="F1282" i="8"/>
  <c r="G1282" i="8"/>
  <c r="F1283" i="8"/>
  <c r="G1283" i="8"/>
  <c r="F1284" i="8"/>
  <c r="G1284" i="8"/>
  <c r="F1285" i="8"/>
  <c r="G1285" i="8"/>
  <c r="F1286" i="8"/>
  <c r="G1286" i="8"/>
  <c r="F1287" i="8"/>
  <c r="G1287" i="8"/>
  <c r="F1288" i="8"/>
  <c r="G1288" i="8"/>
  <c r="F1289" i="8"/>
  <c r="G1289" i="8"/>
  <c r="F1290" i="8"/>
  <c r="G1290" i="8"/>
  <c r="F1291" i="8"/>
  <c r="G1291" i="8"/>
  <c r="F1292" i="8"/>
  <c r="G1292" i="8"/>
  <c r="F1293" i="8"/>
  <c r="G1293" i="8"/>
  <c r="F1294" i="8"/>
  <c r="G1294" i="8"/>
  <c r="F1295" i="8"/>
  <c r="G1295" i="8"/>
  <c r="F1296" i="8"/>
  <c r="G1296" i="8"/>
  <c r="F1297" i="8"/>
  <c r="G1297" i="8"/>
  <c r="F1298" i="8"/>
  <c r="G1298" i="8"/>
  <c r="F1299" i="8"/>
  <c r="G1299" i="8"/>
  <c r="F1300" i="8"/>
  <c r="G1300" i="8"/>
  <c r="F1301" i="8"/>
  <c r="G1301" i="8"/>
  <c r="F1302" i="8"/>
  <c r="G1302" i="8"/>
  <c r="F1303" i="8"/>
  <c r="G1303" i="8"/>
  <c r="F1304" i="8"/>
  <c r="G1304" i="8"/>
  <c r="F1305" i="8"/>
  <c r="G1305" i="8"/>
  <c r="F1306" i="8"/>
  <c r="G1306" i="8"/>
  <c r="F1307" i="8"/>
  <c r="G1307" i="8"/>
  <c r="F1308" i="8"/>
  <c r="G1308" i="8"/>
  <c r="F1309" i="8"/>
  <c r="G1309" i="8"/>
  <c r="F1310" i="8"/>
  <c r="G1310" i="8"/>
  <c r="F1311" i="8"/>
  <c r="G1311" i="8"/>
  <c r="F1312" i="8"/>
  <c r="G1312" i="8"/>
  <c r="F1313" i="8"/>
  <c r="G1313" i="8"/>
  <c r="F1314" i="8"/>
  <c r="G1314" i="8"/>
  <c r="F1315" i="8"/>
  <c r="G1315" i="8"/>
  <c r="F1316" i="8"/>
  <c r="G1316" i="8"/>
  <c r="F1317" i="8"/>
  <c r="G1317" i="8"/>
  <c r="F1318" i="8"/>
  <c r="G1318" i="8"/>
  <c r="F1319" i="8"/>
  <c r="G1319" i="8"/>
  <c r="F1320" i="8"/>
  <c r="G1320" i="8"/>
  <c r="F1321" i="8"/>
  <c r="G1321" i="8"/>
  <c r="F1322" i="8"/>
  <c r="G1322" i="8"/>
  <c r="F1323" i="8"/>
  <c r="G1323" i="8"/>
  <c r="F1324" i="8"/>
  <c r="G1324" i="8"/>
  <c r="F1325" i="8"/>
  <c r="G1325" i="8"/>
  <c r="F1326" i="8"/>
  <c r="G1326" i="8"/>
  <c r="F1327" i="8"/>
  <c r="G1327" i="8"/>
  <c r="F1328" i="8"/>
  <c r="G1328" i="8"/>
  <c r="F1329" i="8"/>
  <c r="G1329" i="8"/>
  <c r="F1330" i="8"/>
  <c r="G1330" i="8"/>
  <c r="F1331" i="8"/>
  <c r="G1331" i="8"/>
  <c r="F1332" i="8"/>
  <c r="G1332" i="8"/>
  <c r="F1333" i="8"/>
  <c r="G1333" i="8"/>
  <c r="F1334" i="8"/>
  <c r="G1334" i="8"/>
  <c r="F1335" i="8"/>
  <c r="G1335" i="8"/>
  <c r="F1336" i="8"/>
  <c r="G1336" i="8"/>
  <c r="F1337" i="8"/>
  <c r="G1337" i="8"/>
  <c r="F1338" i="8"/>
  <c r="G1338" i="8"/>
  <c r="F1339" i="8"/>
  <c r="G1339" i="8"/>
  <c r="F1340" i="8"/>
  <c r="G1340" i="8"/>
  <c r="F1341" i="8"/>
  <c r="G1341" i="8"/>
  <c r="F1342" i="8"/>
  <c r="G1342" i="8"/>
  <c r="F1343" i="8"/>
  <c r="G1343" i="8"/>
  <c r="F1344" i="8"/>
  <c r="G1344" i="8"/>
  <c r="F1345" i="8"/>
  <c r="G1345" i="8"/>
  <c r="F1346" i="8"/>
  <c r="G1346" i="8"/>
  <c r="F1347" i="8"/>
  <c r="G1347" i="8"/>
  <c r="F1348" i="8"/>
  <c r="G1348" i="8"/>
  <c r="F1349" i="8"/>
  <c r="G1349" i="8"/>
  <c r="F1350" i="8"/>
  <c r="G1350" i="8"/>
  <c r="F1351" i="8"/>
  <c r="G1351" i="8"/>
  <c r="F1352" i="8"/>
  <c r="G1352" i="8"/>
  <c r="F1353" i="8"/>
  <c r="G1353" i="8"/>
  <c r="F1354" i="8"/>
  <c r="G1354" i="8"/>
  <c r="F1355" i="8"/>
  <c r="G1355" i="8"/>
  <c r="F1356" i="8"/>
  <c r="G1356" i="8"/>
  <c r="F1357" i="8"/>
  <c r="G1357" i="8"/>
  <c r="F1358" i="8"/>
  <c r="G1358" i="8"/>
  <c r="F1359" i="8"/>
  <c r="G1359" i="8"/>
  <c r="F1360" i="8"/>
  <c r="G1360" i="8"/>
  <c r="F1361" i="8"/>
  <c r="G1361" i="8"/>
  <c r="F1362" i="8"/>
  <c r="G1362" i="8"/>
  <c r="F1363" i="8"/>
  <c r="G1363" i="8"/>
  <c r="F1364" i="8"/>
  <c r="G1364" i="8"/>
  <c r="F1365" i="8"/>
  <c r="G1365" i="8"/>
  <c r="F1366" i="8"/>
  <c r="G1366" i="8"/>
  <c r="F1367" i="8"/>
  <c r="G1367" i="8"/>
  <c r="F1368" i="8"/>
  <c r="G1368" i="8"/>
  <c r="F1369" i="8"/>
  <c r="G1369" i="8"/>
  <c r="F1370" i="8"/>
  <c r="G1370" i="8"/>
  <c r="F1371" i="8"/>
  <c r="G1371" i="8"/>
  <c r="F1372" i="8"/>
  <c r="G1372" i="8"/>
  <c r="F1373" i="8"/>
  <c r="G1373" i="8"/>
  <c r="F1374" i="8"/>
  <c r="G1374" i="8"/>
  <c r="F1375" i="8"/>
  <c r="G1375" i="8"/>
  <c r="F1376" i="8"/>
  <c r="G1376" i="8"/>
  <c r="F1377" i="8"/>
  <c r="G1377" i="8"/>
  <c r="F1378" i="8"/>
  <c r="G1378" i="8"/>
  <c r="F1379" i="8"/>
  <c r="G1379" i="8"/>
  <c r="F1380" i="8"/>
  <c r="G1380" i="8"/>
  <c r="F1381" i="8"/>
  <c r="G1381" i="8"/>
  <c r="F1382" i="8"/>
  <c r="G1382" i="8"/>
  <c r="F1383" i="8"/>
  <c r="G1383" i="8"/>
  <c r="F1384" i="8"/>
  <c r="G1384" i="8"/>
  <c r="F1385" i="8"/>
  <c r="G1385" i="8"/>
  <c r="F1386" i="8"/>
  <c r="G1386" i="8"/>
  <c r="F1387" i="8"/>
  <c r="G1387" i="8"/>
  <c r="F1388" i="8"/>
  <c r="G1388" i="8"/>
  <c r="F1389" i="8"/>
  <c r="G1389" i="8"/>
  <c r="F1390" i="8"/>
  <c r="G1390" i="8"/>
  <c r="F1391" i="8"/>
  <c r="G1391" i="8"/>
  <c r="F1392" i="8"/>
  <c r="G1392" i="8"/>
  <c r="F1393" i="8"/>
  <c r="G1393" i="8"/>
  <c r="F1394" i="8"/>
  <c r="G1394" i="8"/>
  <c r="F1395" i="8"/>
  <c r="G1395" i="8"/>
  <c r="F1396" i="8"/>
  <c r="G1396" i="8"/>
  <c r="F1397" i="8"/>
  <c r="G1397" i="8"/>
  <c r="F1398" i="8"/>
  <c r="G1398" i="8"/>
  <c r="F1399" i="8"/>
  <c r="G1399" i="8"/>
  <c r="F1400" i="8"/>
  <c r="G1400" i="8"/>
  <c r="F1401" i="8"/>
  <c r="G1401" i="8"/>
  <c r="F1402" i="8"/>
  <c r="G1402" i="8"/>
  <c r="F1403" i="8"/>
  <c r="G1403" i="8"/>
  <c r="F1404" i="8"/>
  <c r="G1404" i="8"/>
  <c r="F1405" i="8"/>
  <c r="G1405" i="8"/>
  <c r="F1406" i="8"/>
  <c r="G1406" i="8"/>
  <c r="F1407" i="8"/>
  <c r="G1407" i="8"/>
  <c r="F1408" i="8"/>
  <c r="G1408" i="8"/>
  <c r="F1409" i="8"/>
  <c r="G1409" i="8"/>
  <c r="F1410" i="8"/>
  <c r="G1410" i="8"/>
  <c r="F1411" i="8"/>
  <c r="G1411" i="8"/>
  <c r="F1412" i="8"/>
  <c r="G1412" i="8"/>
  <c r="F1413" i="8"/>
  <c r="G1413" i="8"/>
  <c r="F1414" i="8"/>
  <c r="G1414" i="8"/>
  <c r="F1415" i="8"/>
  <c r="G1415" i="8"/>
  <c r="F1416" i="8"/>
  <c r="G1416" i="8"/>
  <c r="F1417" i="8"/>
  <c r="G1417" i="8"/>
  <c r="F1418" i="8"/>
  <c r="G1418" i="8"/>
  <c r="F1419" i="8"/>
  <c r="G1419" i="8"/>
  <c r="F1420" i="8"/>
  <c r="G1420" i="8"/>
  <c r="F1421" i="8"/>
  <c r="G1421" i="8"/>
  <c r="F1422" i="8"/>
  <c r="G1422" i="8"/>
  <c r="F1423" i="8"/>
  <c r="G1423" i="8"/>
  <c r="F1424" i="8"/>
  <c r="G1424" i="8"/>
  <c r="F1425" i="8"/>
  <c r="G1425" i="8"/>
  <c r="F1426" i="8"/>
  <c r="G1426" i="8"/>
  <c r="F1427" i="8"/>
  <c r="G1427" i="8"/>
  <c r="F1428" i="8"/>
  <c r="G1428" i="8"/>
  <c r="F1429" i="8"/>
  <c r="G1429" i="8"/>
  <c r="F1430" i="8"/>
  <c r="G1430" i="8"/>
  <c r="F1431" i="8"/>
  <c r="G1431" i="8"/>
  <c r="F1432" i="8"/>
  <c r="G1432" i="8"/>
  <c r="F1433" i="8"/>
  <c r="G1433" i="8"/>
  <c r="F1434" i="8"/>
  <c r="G1434" i="8"/>
  <c r="F1435" i="8"/>
  <c r="G1435" i="8"/>
  <c r="F1436" i="8"/>
  <c r="G1436" i="8"/>
  <c r="F1437" i="8"/>
  <c r="G1437" i="8"/>
  <c r="F1438" i="8"/>
  <c r="G1438" i="8"/>
  <c r="F1439" i="8"/>
  <c r="G1439" i="8"/>
  <c r="F1440" i="8"/>
  <c r="G1440" i="8"/>
  <c r="F1441" i="8"/>
  <c r="G1441" i="8"/>
  <c r="F1442" i="8"/>
  <c r="G1442" i="8"/>
  <c r="F1443" i="8"/>
  <c r="G1443" i="8"/>
  <c r="F1444" i="8"/>
  <c r="G1444" i="8"/>
  <c r="F1445" i="8"/>
  <c r="G1445" i="8"/>
  <c r="F1446" i="8"/>
  <c r="G1446" i="8"/>
  <c r="F1447" i="8"/>
  <c r="G1447" i="8"/>
  <c r="F1448" i="8"/>
  <c r="G1448" i="8"/>
  <c r="F1449" i="8"/>
  <c r="G1449" i="8"/>
  <c r="F1450" i="8"/>
  <c r="G1450" i="8"/>
  <c r="F1451" i="8"/>
  <c r="G1451" i="8"/>
  <c r="F1452" i="8"/>
  <c r="G1452" i="8"/>
  <c r="F1453" i="8"/>
  <c r="G1453" i="8"/>
  <c r="F1454" i="8"/>
  <c r="G1454" i="8"/>
  <c r="F1455" i="8"/>
  <c r="G1455" i="8"/>
  <c r="F1456" i="8"/>
  <c r="G1456" i="8"/>
  <c r="F1457" i="8"/>
  <c r="G1457" i="8"/>
  <c r="F1458" i="8"/>
  <c r="G1458" i="8"/>
  <c r="F1459" i="8"/>
  <c r="G1459" i="8"/>
  <c r="F1460" i="8"/>
  <c r="G1460" i="8"/>
  <c r="F1461" i="8"/>
  <c r="G1461" i="8"/>
  <c r="F1462" i="8"/>
  <c r="G1462" i="8"/>
  <c r="F1463" i="8"/>
  <c r="G1463" i="8"/>
  <c r="F1464" i="8"/>
  <c r="G1464" i="8"/>
  <c r="F1465" i="8"/>
  <c r="G1465" i="8"/>
  <c r="F1466" i="8"/>
  <c r="G1466" i="8"/>
  <c r="F1467" i="8"/>
  <c r="G1467" i="8"/>
  <c r="F1468" i="8"/>
  <c r="G1468" i="8"/>
  <c r="F1469" i="8"/>
  <c r="G1469" i="8"/>
  <c r="F1470" i="8"/>
  <c r="G1470" i="8"/>
  <c r="F1471" i="8"/>
  <c r="G1471" i="8"/>
  <c r="F1472" i="8"/>
  <c r="G1472" i="8"/>
  <c r="F1473" i="8"/>
  <c r="G1473" i="8"/>
  <c r="F1474" i="8"/>
  <c r="G1474" i="8"/>
  <c r="F1475" i="8"/>
  <c r="G1475" i="8"/>
  <c r="F1476" i="8"/>
  <c r="G1476" i="8"/>
  <c r="F1477" i="8"/>
  <c r="G1477" i="8"/>
  <c r="F1478" i="8"/>
  <c r="G1478" i="8"/>
  <c r="F1479" i="8"/>
  <c r="G1479" i="8"/>
  <c r="F1480" i="8"/>
  <c r="G1480" i="8"/>
  <c r="F1481" i="8"/>
  <c r="G1481" i="8"/>
  <c r="F1482" i="8"/>
  <c r="G1482" i="8"/>
  <c r="F1483" i="8"/>
  <c r="G1483" i="8"/>
  <c r="F1484" i="8"/>
  <c r="G1484" i="8"/>
  <c r="F1485" i="8"/>
  <c r="G1485" i="8"/>
  <c r="F1486" i="8"/>
  <c r="G1486" i="8"/>
  <c r="F1487" i="8"/>
  <c r="G1487" i="8"/>
  <c r="F1488" i="8"/>
  <c r="G1488" i="8"/>
  <c r="F1489" i="8"/>
  <c r="G1489" i="8"/>
  <c r="F1490" i="8"/>
  <c r="G1490" i="8"/>
  <c r="F1491" i="8"/>
  <c r="G1491" i="8"/>
  <c r="F1492" i="8"/>
  <c r="G1492" i="8"/>
  <c r="F1493" i="8"/>
  <c r="G1493" i="8"/>
  <c r="F1494" i="8"/>
  <c r="G1494" i="8"/>
  <c r="F1495" i="8"/>
  <c r="G1495" i="8"/>
  <c r="F1496" i="8"/>
  <c r="G1496" i="8"/>
  <c r="F1497" i="8"/>
  <c r="G1497" i="8"/>
  <c r="F1498" i="8"/>
  <c r="G1498" i="8"/>
  <c r="F1499" i="8"/>
  <c r="G1499" i="8"/>
  <c r="F1500" i="8"/>
  <c r="G1500" i="8"/>
  <c r="F1501" i="8"/>
  <c r="G1501" i="8"/>
  <c r="F1502" i="8"/>
  <c r="G1502" i="8"/>
  <c r="F1503" i="8"/>
  <c r="G1503" i="8"/>
  <c r="F1504" i="8"/>
  <c r="G1504" i="8"/>
  <c r="F1505" i="8"/>
  <c r="G1505" i="8"/>
  <c r="F1506" i="8"/>
  <c r="G1506" i="8"/>
  <c r="F1507" i="8"/>
  <c r="G1507" i="8"/>
  <c r="F1508" i="8"/>
  <c r="G1508" i="8"/>
  <c r="F1509" i="8"/>
  <c r="G1509" i="8"/>
  <c r="F1510" i="8"/>
  <c r="G1510" i="8"/>
  <c r="F1511" i="8"/>
  <c r="G1511" i="8"/>
  <c r="F1512" i="8"/>
  <c r="G1512" i="8"/>
  <c r="F1513" i="8"/>
  <c r="G1513" i="8"/>
  <c r="F1514" i="8"/>
  <c r="G1514" i="8"/>
  <c r="F1515" i="8"/>
  <c r="G1515" i="8"/>
  <c r="F1516" i="8"/>
  <c r="G1516" i="8"/>
  <c r="F1517" i="8"/>
  <c r="G1517" i="8"/>
  <c r="F1518" i="8"/>
  <c r="G1518" i="8"/>
  <c r="F1519" i="8"/>
  <c r="G1519" i="8"/>
  <c r="F1520" i="8"/>
  <c r="G1520" i="8"/>
  <c r="F1521" i="8"/>
  <c r="G1521" i="8"/>
  <c r="F1522" i="8"/>
  <c r="G1522" i="8"/>
  <c r="F1523" i="8"/>
  <c r="G1523" i="8"/>
  <c r="F1524" i="8"/>
  <c r="G1524" i="8"/>
  <c r="F1525" i="8"/>
  <c r="G1525" i="8"/>
  <c r="F1526" i="8"/>
  <c r="G1526" i="8"/>
  <c r="F1527" i="8"/>
  <c r="G1527" i="8"/>
  <c r="F1528" i="8"/>
  <c r="G1528" i="8"/>
  <c r="F1529" i="8"/>
  <c r="G1529" i="8"/>
  <c r="F1530" i="8"/>
  <c r="G1530" i="8"/>
  <c r="F1531" i="8"/>
  <c r="G1531" i="8"/>
  <c r="F1532" i="8"/>
  <c r="G1532" i="8"/>
  <c r="F1533" i="8"/>
  <c r="G1533" i="8"/>
  <c r="F1534" i="8"/>
  <c r="G1534" i="8"/>
  <c r="F1535" i="8"/>
  <c r="G1535" i="8"/>
  <c r="F1536" i="8"/>
  <c r="G1536" i="8"/>
  <c r="F1537" i="8"/>
  <c r="G1537" i="8"/>
  <c r="F1538" i="8"/>
  <c r="G1538" i="8"/>
  <c r="F1539" i="8"/>
  <c r="G1539" i="8"/>
  <c r="F1540" i="8"/>
  <c r="G1540" i="8"/>
  <c r="F1541" i="8"/>
  <c r="G1541" i="8"/>
  <c r="F1542" i="8"/>
  <c r="G1542" i="8"/>
  <c r="F1543" i="8"/>
  <c r="G1543" i="8"/>
  <c r="F1544" i="8"/>
  <c r="G1544" i="8"/>
  <c r="F1545" i="8"/>
  <c r="G1545" i="8"/>
  <c r="F1546" i="8"/>
  <c r="G1546" i="8"/>
  <c r="F1547" i="8"/>
  <c r="G1547" i="8"/>
  <c r="F1548" i="8"/>
  <c r="G1548" i="8"/>
  <c r="F1549" i="8"/>
  <c r="G1549" i="8"/>
  <c r="F1550" i="8"/>
  <c r="G1550" i="8"/>
  <c r="F1551" i="8"/>
  <c r="G1551" i="8"/>
  <c r="F1552" i="8"/>
  <c r="G1552" i="8"/>
  <c r="F1553" i="8"/>
  <c r="G1553" i="8"/>
  <c r="F1554" i="8"/>
  <c r="G1554" i="8"/>
  <c r="F1555" i="8"/>
  <c r="G1555" i="8"/>
  <c r="F1556" i="8"/>
  <c r="G1556" i="8"/>
  <c r="F1557" i="8"/>
  <c r="G1557" i="8"/>
  <c r="F1558" i="8"/>
  <c r="G1558" i="8"/>
  <c r="F1559" i="8"/>
  <c r="G1559" i="8"/>
  <c r="F1560" i="8"/>
  <c r="G1560" i="8"/>
  <c r="F1561" i="8"/>
  <c r="G1561" i="8"/>
  <c r="F1562" i="8"/>
  <c r="G1562" i="8"/>
  <c r="F1563" i="8"/>
  <c r="G1563" i="8"/>
  <c r="F1564" i="8"/>
  <c r="G1564" i="8"/>
  <c r="F1565" i="8"/>
  <c r="G1565" i="8"/>
  <c r="F1566" i="8"/>
  <c r="G1566" i="8"/>
  <c r="F1567" i="8"/>
  <c r="G1567" i="8"/>
  <c r="F1568" i="8"/>
  <c r="G1568" i="8"/>
  <c r="F1569" i="8"/>
  <c r="G1569" i="8"/>
  <c r="F1570" i="8"/>
  <c r="G1570" i="8"/>
  <c r="F1571" i="8"/>
  <c r="G1571" i="8"/>
  <c r="F1572" i="8"/>
  <c r="G1572" i="8"/>
  <c r="F1573" i="8"/>
  <c r="G1573" i="8"/>
  <c r="F1574" i="8"/>
  <c r="G1574" i="8"/>
  <c r="F1575" i="8"/>
  <c r="G1575" i="8"/>
  <c r="F1576" i="8"/>
  <c r="G1576" i="8"/>
  <c r="F1577" i="8"/>
  <c r="G1577" i="8"/>
  <c r="F1578" i="8"/>
  <c r="G1578" i="8"/>
  <c r="F1579" i="8"/>
  <c r="G1579" i="8"/>
  <c r="F1580" i="8"/>
  <c r="G1580" i="8"/>
  <c r="F1581" i="8"/>
  <c r="G1581" i="8"/>
  <c r="F1582" i="8"/>
  <c r="G1582" i="8"/>
  <c r="F1583" i="8"/>
  <c r="G1583" i="8"/>
  <c r="F1584" i="8"/>
  <c r="G1584" i="8"/>
  <c r="F1585" i="8"/>
  <c r="G1585" i="8"/>
  <c r="F1586" i="8"/>
  <c r="G1586" i="8"/>
  <c r="F1587" i="8"/>
  <c r="G1587" i="8"/>
  <c r="F1588" i="8"/>
  <c r="G1588" i="8"/>
  <c r="F1589" i="8"/>
  <c r="G1589" i="8"/>
  <c r="F1590" i="8"/>
  <c r="G1590" i="8"/>
  <c r="F1591" i="8"/>
  <c r="G1591" i="8"/>
  <c r="F1592" i="8"/>
  <c r="G1592" i="8"/>
  <c r="F1593" i="8"/>
  <c r="G1593" i="8"/>
  <c r="F1594" i="8"/>
  <c r="G1594" i="8"/>
  <c r="F1595" i="8"/>
  <c r="G1595" i="8"/>
  <c r="F1596" i="8"/>
  <c r="G1596" i="8"/>
  <c r="F1597" i="8"/>
  <c r="G1597" i="8"/>
  <c r="F1598" i="8"/>
  <c r="G1598" i="8"/>
  <c r="F1599" i="8"/>
  <c r="G1599" i="8"/>
  <c r="F1600" i="8"/>
  <c r="G1600" i="8"/>
  <c r="F1601" i="8"/>
  <c r="G1601" i="8"/>
  <c r="F1602" i="8"/>
  <c r="G1602" i="8"/>
  <c r="F1603" i="8"/>
  <c r="G1603" i="8"/>
  <c r="F1604" i="8"/>
  <c r="G1604" i="8"/>
  <c r="F1605" i="8"/>
  <c r="G1605" i="8"/>
  <c r="F1606" i="8"/>
  <c r="G1606" i="8"/>
  <c r="F1607" i="8"/>
  <c r="G1607" i="8"/>
  <c r="F1608" i="8"/>
  <c r="G1608" i="8"/>
  <c r="F1609" i="8"/>
  <c r="G1609" i="8"/>
  <c r="F1610" i="8"/>
  <c r="G1610" i="8"/>
  <c r="F1611" i="8"/>
  <c r="G1611" i="8"/>
  <c r="F1612" i="8"/>
  <c r="G1612" i="8"/>
  <c r="F1613" i="8"/>
  <c r="G1613" i="8"/>
  <c r="F1614" i="8"/>
  <c r="G1614" i="8"/>
  <c r="F1615" i="8"/>
  <c r="G1615" i="8"/>
  <c r="F1616" i="8"/>
  <c r="G1616" i="8"/>
  <c r="F1617" i="8"/>
  <c r="G1617" i="8"/>
  <c r="F1618" i="8"/>
  <c r="G1618" i="8"/>
  <c r="F1619" i="8"/>
  <c r="G1619" i="8"/>
  <c r="F1620" i="8"/>
  <c r="G1620" i="8"/>
  <c r="F1621" i="8"/>
  <c r="G1621" i="8"/>
  <c r="F1622" i="8"/>
  <c r="G1622" i="8"/>
  <c r="F1623" i="8"/>
  <c r="G1623" i="8"/>
  <c r="F1624" i="8"/>
  <c r="G1624" i="8"/>
  <c r="F1625" i="8"/>
  <c r="G1625" i="8"/>
  <c r="F1626" i="8"/>
  <c r="G1626" i="8"/>
  <c r="F1627" i="8"/>
  <c r="G1627" i="8"/>
  <c r="F1628" i="8"/>
  <c r="G1628" i="8"/>
  <c r="F1629" i="8"/>
  <c r="G1629" i="8"/>
  <c r="F1630" i="8"/>
  <c r="G1630" i="8"/>
  <c r="F1631" i="8"/>
  <c r="G1631" i="8"/>
  <c r="F1632" i="8"/>
  <c r="G1632" i="8"/>
  <c r="F1633" i="8"/>
  <c r="G1633" i="8"/>
  <c r="F1634" i="8"/>
  <c r="G1634" i="8"/>
  <c r="F1635" i="8"/>
  <c r="G1635" i="8"/>
  <c r="F1636" i="8"/>
  <c r="G1636" i="8"/>
  <c r="F1637" i="8"/>
  <c r="G1637" i="8"/>
  <c r="F1638" i="8"/>
  <c r="G1638" i="8"/>
  <c r="F1639" i="8"/>
  <c r="G1639" i="8"/>
  <c r="F1640" i="8"/>
  <c r="G1640" i="8"/>
  <c r="F1641" i="8"/>
  <c r="G1641" i="8"/>
  <c r="F1642" i="8"/>
  <c r="G1642" i="8"/>
  <c r="F1643" i="8"/>
  <c r="G1643" i="8"/>
  <c r="F1644" i="8"/>
  <c r="G1644" i="8"/>
  <c r="F1645" i="8"/>
  <c r="G1645" i="8"/>
  <c r="F1646" i="8"/>
  <c r="G1646" i="8"/>
  <c r="F1647" i="8"/>
  <c r="G1647" i="8"/>
  <c r="F1648" i="8"/>
  <c r="G1648" i="8"/>
  <c r="F1649" i="8"/>
  <c r="G1649" i="8"/>
  <c r="F1650" i="8"/>
  <c r="G1650" i="8"/>
  <c r="F1651" i="8"/>
  <c r="G1651" i="8"/>
  <c r="F1652" i="8"/>
  <c r="G1652" i="8"/>
  <c r="F1653" i="8"/>
  <c r="G1653" i="8"/>
  <c r="F1654" i="8"/>
  <c r="G1654" i="8"/>
  <c r="F1655" i="8"/>
  <c r="G1655" i="8"/>
  <c r="F1656" i="8"/>
  <c r="G1656" i="8"/>
  <c r="F1657" i="8"/>
  <c r="G1657" i="8"/>
  <c r="F1658" i="8"/>
  <c r="G1658" i="8"/>
  <c r="F1659" i="8"/>
  <c r="G1659" i="8"/>
  <c r="F1660" i="8"/>
  <c r="G1660" i="8"/>
  <c r="F1661" i="8"/>
  <c r="G1661" i="8"/>
  <c r="F1662" i="8"/>
  <c r="G1662" i="8"/>
  <c r="F1663" i="8"/>
  <c r="G1663" i="8"/>
  <c r="F1664" i="8"/>
  <c r="G1664" i="8"/>
  <c r="F1665" i="8"/>
  <c r="G1665" i="8"/>
  <c r="F1666" i="8"/>
  <c r="G1666" i="8"/>
  <c r="F1667" i="8"/>
  <c r="G1667" i="8"/>
  <c r="F1668" i="8"/>
  <c r="G1668" i="8"/>
  <c r="F1669" i="8"/>
  <c r="G1669" i="8"/>
  <c r="F1670" i="8"/>
  <c r="G1670" i="8"/>
  <c r="F1671" i="8"/>
  <c r="G1671" i="8"/>
  <c r="F1672" i="8"/>
  <c r="G1672" i="8"/>
  <c r="F1673" i="8"/>
  <c r="G1673" i="8"/>
  <c r="F1674" i="8"/>
  <c r="G1674" i="8"/>
  <c r="F1675" i="8"/>
  <c r="G1675" i="8"/>
  <c r="F1676" i="8"/>
  <c r="G1676" i="8"/>
  <c r="F1677" i="8"/>
  <c r="G1677" i="8"/>
  <c r="F1678" i="8"/>
  <c r="G1678" i="8"/>
  <c r="F1679" i="8"/>
  <c r="G1679" i="8"/>
  <c r="F1680" i="8"/>
  <c r="G1680" i="8"/>
  <c r="F1681" i="8"/>
  <c r="G1681" i="8"/>
  <c r="F1682" i="8"/>
  <c r="G1682" i="8"/>
  <c r="F1683" i="8"/>
  <c r="G1683" i="8"/>
  <c r="F1684" i="8"/>
  <c r="G1684" i="8"/>
  <c r="F1685" i="8"/>
  <c r="G1685" i="8"/>
  <c r="F1686" i="8"/>
  <c r="G1686" i="8"/>
  <c r="F1687" i="8"/>
  <c r="G1687" i="8"/>
  <c r="F1688" i="8"/>
  <c r="G1688" i="8"/>
  <c r="F1689" i="8"/>
  <c r="G1689" i="8"/>
  <c r="F1690" i="8"/>
  <c r="G1690" i="8"/>
  <c r="F1691" i="8"/>
  <c r="G1691" i="8"/>
  <c r="F1692" i="8"/>
  <c r="G1692" i="8"/>
  <c r="F1693" i="8"/>
  <c r="G1693" i="8"/>
  <c r="F1694" i="8"/>
  <c r="G1694" i="8"/>
  <c r="F1695" i="8"/>
  <c r="G1695" i="8"/>
  <c r="F1696" i="8"/>
  <c r="G1696" i="8"/>
  <c r="F1697" i="8"/>
  <c r="G1697" i="8"/>
  <c r="F1698" i="8"/>
  <c r="G1698" i="8"/>
  <c r="F1699" i="8"/>
  <c r="G1699" i="8"/>
  <c r="F1700" i="8"/>
  <c r="G1700" i="8"/>
  <c r="F1701" i="8"/>
  <c r="G1701" i="8"/>
  <c r="F1702" i="8"/>
  <c r="G1702" i="8"/>
  <c r="F1703" i="8"/>
  <c r="G1703" i="8"/>
  <c r="F1704" i="8"/>
  <c r="G1704" i="8"/>
  <c r="F1705" i="8"/>
  <c r="G1705" i="8"/>
  <c r="F1706" i="8"/>
  <c r="G1706" i="8"/>
  <c r="F1707" i="8"/>
  <c r="G1707" i="8"/>
  <c r="F1708" i="8"/>
  <c r="G1708" i="8"/>
  <c r="F1709" i="8"/>
  <c r="G1709" i="8"/>
  <c r="F1710" i="8"/>
  <c r="G1710" i="8"/>
  <c r="F1711" i="8"/>
  <c r="G1711" i="8"/>
  <c r="F1712" i="8"/>
  <c r="G1712" i="8"/>
  <c r="F1713" i="8"/>
  <c r="G1713" i="8"/>
  <c r="F1714" i="8"/>
  <c r="G1714" i="8"/>
  <c r="F1715" i="8"/>
  <c r="G1715" i="8"/>
  <c r="F1716" i="8"/>
  <c r="G1716" i="8"/>
  <c r="F1717" i="8"/>
  <c r="G1717" i="8"/>
  <c r="F1718" i="8"/>
  <c r="G1718" i="8"/>
  <c r="F1719" i="8"/>
  <c r="G1719" i="8"/>
  <c r="F1720" i="8"/>
  <c r="G1720" i="8"/>
  <c r="F1721" i="8"/>
  <c r="G1721" i="8"/>
  <c r="F1722" i="8"/>
  <c r="G1722" i="8"/>
  <c r="F1723" i="8"/>
  <c r="G1723" i="8"/>
  <c r="F1724" i="8"/>
  <c r="G1724" i="8"/>
  <c r="F1725" i="8"/>
  <c r="G1725" i="8"/>
  <c r="F1726" i="8"/>
  <c r="G1726" i="8"/>
  <c r="F1727" i="8"/>
  <c r="G1727" i="8"/>
  <c r="F1728" i="8"/>
  <c r="G1728" i="8"/>
  <c r="F1729" i="8"/>
  <c r="G1729" i="8"/>
  <c r="F1730" i="8"/>
  <c r="G1730" i="8"/>
  <c r="F1731" i="8"/>
  <c r="G1731" i="8"/>
  <c r="F1732" i="8"/>
  <c r="G1732" i="8"/>
  <c r="F1733" i="8"/>
  <c r="G1733" i="8"/>
  <c r="F1734" i="8"/>
  <c r="G1734" i="8"/>
  <c r="F1735" i="8"/>
  <c r="G1735" i="8"/>
  <c r="F1736" i="8"/>
  <c r="G1736" i="8"/>
  <c r="F1737" i="8"/>
  <c r="G1737" i="8"/>
  <c r="F1738" i="8"/>
  <c r="G1738" i="8"/>
  <c r="F1739" i="8"/>
  <c r="G1739" i="8"/>
  <c r="F1740" i="8"/>
  <c r="G1740" i="8"/>
  <c r="F1741" i="8"/>
  <c r="G1741" i="8"/>
  <c r="F1742" i="8"/>
  <c r="G1742" i="8"/>
  <c r="F1743" i="8"/>
  <c r="G1743" i="8"/>
  <c r="F1744" i="8"/>
  <c r="G1744" i="8"/>
  <c r="F1745" i="8"/>
  <c r="G1745" i="8"/>
  <c r="F1746" i="8"/>
  <c r="G1746" i="8"/>
  <c r="F1747" i="8"/>
  <c r="G1747" i="8"/>
  <c r="F1748" i="8"/>
  <c r="G1748" i="8"/>
  <c r="F1749" i="8"/>
  <c r="G1749" i="8"/>
  <c r="F1750" i="8"/>
  <c r="G1750" i="8"/>
  <c r="F1751" i="8"/>
  <c r="G1751" i="8"/>
  <c r="F1752" i="8"/>
  <c r="G1752" i="8"/>
  <c r="F1753" i="8"/>
  <c r="G1753" i="8"/>
  <c r="F1754" i="8"/>
  <c r="G1754" i="8"/>
  <c r="F1755" i="8"/>
  <c r="G1755" i="8"/>
  <c r="F1756" i="8"/>
  <c r="G1756" i="8"/>
  <c r="F1757" i="8"/>
  <c r="G1757" i="8"/>
  <c r="F1758" i="8"/>
  <c r="G1758" i="8"/>
  <c r="F1759" i="8"/>
  <c r="G1759" i="8"/>
  <c r="F1760" i="8"/>
  <c r="G1760" i="8"/>
  <c r="F1761" i="8"/>
  <c r="G1761" i="8"/>
  <c r="F1762" i="8"/>
  <c r="G1762" i="8"/>
  <c r="F1763" i="8"/>
  <c r="G1763" i="8"/>
  <c r="F1764" i="8"/>
  <c r="G1764" i="8"/>
  <c r="F1765" i="8"/>
  <c r="G1765" i="8"/>
  <c r="F1766" i="8"/>
  <c r="G1766" i="8"/>
  <c r="F1767" i="8"/>
  <c r="G1767" i="8"/>
  <c r="F1768" i="8"/>
  <c r="G1768" i="8"/>
  <c r="F1769" i="8"/>
  <c r="G1769" i="8"/>
  <c r="F1770" i="8"/>
  <c r="G1770" i="8"/>
  <c r="F1771" i="8"/>
  <c r="G1771" i="8"/>
  <c r="F1772" i="8"/>
  <c r="G1772" i="8"/>
  <c r="F1773" i="8"/>
  <c r="G1773" i="8"/>
  <c r="F1774" i="8"/>
  <c r="G1774" i="8"/>
  <c r="F1775" i="8"/>
  <c r="G1775" i="8"/>
  <c r="F1776" i="8"/>
  <c r="G1776" i="8"/>
  <c r="F1777" i="8"/>
  <c r="G1777" i="8"/>
  <c r="F1778" i="8"/>
  <c r="G1778" i="8"/>
  <c r="F1779" i="8"/>
  <c r="G1779" i="8"/>
  <c r="F1780" i="8"/>
  <c r="G1780" i="8"/>
  <c r="F1781" i="8"/>
  <c r="G1781" i="8"/>
  <c r="F1782" i="8"/>
  <c r="G1782" i="8"/>
  <c r="F1783" i="8"/>
  <c r="G1783" i="8"/>
  <c r="F1784" i="8"/>
  <c r="G1784" i="8"/>
  <c r="F1785" i="8"/>
  <c r="G1785" i="8"/>
  <c r="F1786" i="8"/>
  <c r="G1786" i="8"/>
  <c r="F1787" i="8"/>
  <c r="G1787" i="8"/>
  <c r="F1788" i="8"/>
  <c r="G1788" i="8"/>
  <c r="F1789" i="8"/>
  <c r="G1789" i="8"/>
  <c r="F1790" i="8"/>
  <c r="G1790" i="8"/>
  <c r="F1791" i="8"/>
  <c r="G1791" i="8"/>
  <c r="F1792" i="8"/>
  <c r="G1792" i="8"/>
  <c r="F1793" i="8"/>
  <c r="G1793" i="8"/>
  <c r="F1794" i="8"/>
  <c r="G1794" i="8"/>
  <c r="F1795" i="8"/>
  <c r="G1795" i="8"/>
  <c r="F1796" i="8"/>
  <c r="G1796" i="8"/>
  <c r="F1797" i="8"/>
  <c r="G1797" i="8"/>
  <c r="F1798" i="8"/>
  <c r="G1798" i="8"/>
  <c r="F1799" i="8"/>
  <c r="G1799" i="8"/>
  <c r="F1800" i="8"/>
  <c r="G1800" i="8"/>
  <c r="F1801" i="8"/>
  <c r="G1801" i="8"/>
  <c r="F1802" i="8"/>
  <c r="G1802" i="8"/>
  <c r="F1803" i="8"/>
  <c r="G1803" i="8"/>
  <c r="F1804" i="8"/>
  <c r="G1804" i="8"/>
  <c r="F1805" i="8"/>
  <c r="G1805" i="8"/>
  <c r="F1806" i="8"/>
  <c r="G1806" i="8"/>
  <c r="F1807" i="8"/>
  <c r="G1807" i="8"/>
  <c r="F1808" i="8"/>
  <c r="G1808" i="8"/>
  <c r="F1809" i="8"/>
  <c r="G1809" i="8"/>
  <c r="F1810" i="8"/>
  <c r="G1810" i="8"/>
  <c r="F1811" i="8"/>
  <c r="G1811" i="8"/>
  <c r="F1812" i="8"/>
  <c r="G1812" i="8"/>
  <c r="F1813" i="8"/>
  <c r="G1813" i="8"/>
  <c r="F1814" i="8"/>
  <c r="G1814" i="8"/>
  <c r="F1815" i="8"/>
  <c r="G1815" i="8"/>
  <c r="F1816" i="8"/>
  <c r="G1816" i="8"/>
  <c r="F1817" i="8"/>
  <c r="G1817" i="8"/>
  <c r="F1818" i="8"/>
  <c r="G1818" i="8"/>
  <c r="F1819" i="8"/>
  <c r="G1819" i="8"/>
  <c r="F1820" i="8"/>
  <c r="G1820" i="8"/>
  <c r="F1821" i="8"/>
  <c r="G1821" i="8"/>
  <c r="F1822" i="8"/>
  <c r="G1822" i="8"/>
  <c r="F1823" i="8"/>
  <c r="G1823" i="8"/>
  <c r="F1824" i="8"/>
  <c r="G1824" i="8"/>
  <c r="F1825" i="8"/>
  <c r="G1825" i="8"/>
  <c r="F1826" i="8"/>
  <c r="G1826" i="8"/>
  <c r="F1827" i="8"/>
  <c r="G1827" i="8"/>
  <c r="F1828" i="8"/>
  <c r="G1828" i="8"/>
  <c r="F1829" i="8"/>
  <c r="G1829" i="8"/>
  <c r="F1830" i="8"/>
  <c r="G1830" i="8"/>
  <c r="F1831" i="8"/>
  <c r="G1831" i="8"/>
  <c r="F1832" i="8"/>
  <c r="G1832" i="8"/>
  <c r="F1833" i="8"/>
  <c r="G1833" i="8"/>
  <c r="F1834" i="8"/>
  <c r="G1834" i="8"/>
  <c r="F1835" i="8"/>
  <c r="G1835" i="8"/>
  <c r="F1836" i="8"/>
  <c r="G1836" i="8"/>
  <c r="F1837" i="8"/>
  <c r="G1837" i="8"/>
  <c r="F1838" i="8"/>
  <c r="G1838" i="8"/>
  <c r="F1839" i="8"/>
  <c r="G1839" i="8"/>
  <c r="F1840" i="8"/>
  <c r="G1840" i="8"/>
  <c r="F1841" i="8"/>
  <c r="G1841" i="8"/>
  <c r="F1842" i="8"/>
  <c r="G1842" i="8"/>
  <c r="F1843" i="8"/>
  <c r="G1843" i="8"/>
  <c r="F1844" i="8"/>
  <c r="G1844" i="8"/>
  <c r="F1845" i="8"/>
  <c r="G1845" i="8"/>
  <c r="F1846" i="8"/>
  <c r="G1846" i="8"/>
  <c r="F1847" i="8"/>
  <c r="G1847" i="8"/>
  <c r="F1848" i="8"/>
  <c r="G1848" i="8"/>
  <c r="F1849" i="8"/>
  <c r="G1849" i="8"/>
  <c r="F1850" i="8"/>
  <c r="G1850" i="8"/>
  <c r="F1851" i="8"/>
  <c r="G1851" i="8"/>
  <c r="F1852" i="8"/>
  <c r="G1852" i="8"/>
  <c r="F1853" i="8"/>
  <c r="G1853" i="8"/>
  <c r="F1854" i="8"/>
  <c r="G1854" i="8"/>
  <c r="F1855" i="8"/>
  <c r="G1855" i="8"/>
  <c r="F1856" i="8"/>
  <c r="G1856" i="8"/>
  <c r="F1857" i="8"/>
  <c r="G1857" i="8"/>
  <c r="F1858" i="8"/>
  <c r="G1858" i="8"/>
  <c r="F1859" i="8"/>
  <c r="G1859" i="8"/>
  <c r="F1860" i="8"/>
  <c r="G1860" i="8"/>
  <c r="F1861" i="8"/>
  <c r="G1861" i="8"/>
  <c r="F1862" i="8"/>
  <c r="G1862" i="8"/>
  <c r="F1863" i="8"/>
  <c r="G1863" i="8"/>
  <c r="F1864" i="8"/>
  <c r="G1864" i="8"/>
  <c r="F1865" i="8"/>
  <c r="G1865" i="8"/>
  <c r="F1866" i="8"/>
  <c r="G1866" i="8"/>
  <c r="F1867" i="8"/>
  <c r="G1867" i="8"/>
  <c r="F1868" i="8"/>
  <c r="G1868" i="8"/>
  <c r="F1869" i="8"/>
  <c r="G1869" i="8"/>
  <c r="F1870" i="8"/>
  <c r="G1870" i="8"/>
  <c r="F1871" i="8"/>
  <c r="G1871" i="8"/>
  <c r="F1872" i="8"/>
  <c r="G1872" i="8"/>
  <c r="F1873" i="8"/>
  <c r="G1873" i="8"/>
  <c r="F1874" i="8"/>
  <c r="G1874" i="8"/>
  <c r="F1875" i="8"/>
  <c r="G1875" i="8"/>
  <c r="F1876" i="8"/>
  <c r="G1876" i="8"/>
  <c r="F1877" i="8"/>
  <c r="G1877" i="8"/>
  <c r="F1878" i="8"/>
  <c r="G1878" i="8"/>
  <c r="F1879" i="8"/>
  <c r="G1879" i="8"/>
  <c r="F1880" i="8"/>
  <c r="G1880" i="8"/>
  <c r="F1881" i="8"/>
  <c r="G1881" i="8"/>
  <c r="F1882" i="8"/>
  <c r="G1882" i="8"/>
  <c r="F1883" i="8"/>
  <c r="G1883" i="8"/>
  <c r="F1884" i="8"/>
  <c r="G1884" i="8"/>
  <c r="F1885" i="8"/>
  <c r="G1885" i="8"/>
  <c r="F1886" i="8"/>
  <c r="G1886" i="8"/>
  <c r="F1887" i="8"/>
  <c r="G1887" i="8"/>
  <c r="F1888" i="8"/>
  <c r="G1888" i="8"/>
  <c r="F1889" i="8"/>
  <c r="G1889" i="8"/>
  <c r="F1890" i="8"/>
  <c r="G1890" i="8"/>
  <c r="F1891" i="8"/>
  <c r="G1891" i="8"/>
  <c r="F1892" i="8"/>
  <c r="G1892" i="8"/>
  <c r="F1893" i="8"/>
  <c r="G1893" i="8"/>
  <c r="F1894" i="8"/>
  <c r="G1894" i="8"/>
  <c r="F1895" i="8"/>
  <c r="G1895" i="8"/>
  <c r="F1896" i="8"/>
  <c r="G1896" i="8"/>
  <c r="F1897" i="8"/>
  <c r="G1897" i="8"/>
  <c r="F1898" i="8"/>
  <c r="G1898" i="8"/>
  <c r="F1899" i="8"/>
  <c r="G1899" i="8"/>
  <c r="F1900" i="8"/>
  <c r="G1900" i="8"/>
  <c r="F1901" i="8"/>
  <c r="G1901" i="8"/>
  <c r="F1902" i="8"/>
  <c r="G1902" i="8"/>
  <c r="F1903" i="8"/>
  <c r="G1903" i="8"/>
  <c r="F1904" i="8"/>
  <c r="G1904" i="8"/>
  <c r="F1905" i="8"/>
  <c r="G1905" i="8"/>
  <c r="F1906" i="8"/>
  <c r="G1906" i="8"/>
  <c r="F1907" i="8"/>
  <c r="G1907" i="8"/>
  <c r="F1908" i="8"/>
  <c r="G1908" i="8"/>
  <c r="F1909" i="8"/>
  <c r="G1909" i="8"/>
  <c r="F1910" i="8"/>
  <c r="G1910" i="8"/>
  <c r="F1911" i="8"/>
  <c r="G1911" i="8"/>
  <c r="F1912" i="8"/>
  <c r="G1912" i="8"/>
  <c r="F1913" i="8"/>
  <c r="G1913" i="8"/>
  <c r="F1914" i="8"/>
  <c r="G1914" i="8"/>
  <c r="F1915" i="8"/>
  <c r="G1915" i="8"/>
  <c r="F1916" i="8"/>
  <c r="G1916" i="8"/>
  <c r="F1917" i="8"/>
  <c r="G1917" i="8"/>
  <c r="F1918" i="8"/>
  <c r="G1918" i="8"/>
  <c r="F1919" i="8"/>
  <c r="G1919" i="8"/>
  <c r="F1920" i="8"/>
  <c r="G1920" i="8"/>
  <c r="F1921" i="8"/>
  <c r="G1921" i="8"/>
  <c r="F1922" i="8"/>
  <c r="G1922" i="8"/>
  <c r="F1923" i="8"/>
  <c r="G1923" i="8"/>
  <c r="F1924" i="8"/>
  <c r="G1924" i="8"/>
  <c r="F1925" i="8"/>
  <c r="G1925" i="8"/>
  <c r="F1926" i="8"/>
  <c r="G1926" i="8"/>
  <c r="F1927" i="8"/>
  <c r="G1927" i="8"/>
  <c r="F1928" i="8"/>
  <c r="G1928" i="8"/>
  <c r="F1929" i="8"/>
  <c r="G1929" i="8"/>
  <c r="F1930" i="8"/>
  <c r="G1930" i="8"/>
  <c r="F1931" i="8"/>
  <c r="G1931" i="8"/>
  <c r="F1932" i="8"/>
  <c r="G1932" i="8"/>
  <c r="F1933" i="8"/>
  <c r="G1933" i="8"/>
  <c r="F1934" i="8"/>
  <c r="G1934" i="8"/>
  <c r="F1935" i="8"/>
  <c r="G1935" i="8"/>
  <c r="F1936" i="8"/>
  <c r="G1936" i="8"/>
  <c r="F1937" i="8"/>
  <c r="G1937" i="8"/>
  <c r="F1938" i="8"/>
  <c r="G1938" i="8"/>
  <c r="F1939" i="8"/>
  <c r="G1939" i="8"/>
  <c r="F1940" i="8"/>
  <c r="G1940" i="8"/>
  <c r="F1941" i="8"/>
  <c r="G1941" i="8"/>
  <c r="F1942" i="8"/>
  <c r="G1942" i="8"/>
  <c r="F1943" i="8"/>
  <c r="G1943" i="8"/>
  <c r="F1944" i="8"/>
  <c r="G1944" i="8"/>
  <c r="F1945" i="8"/>
  <c r="G1945" i="8"/>
  <c r="F1946" i="8"/>
  <c r="G1946" i="8"/>
  <c r="F1947" i="8"/>
  <c r="G1947" i="8"/>
  <c r="F1948" i="8"/>
  <c r="G1948" i="8"/>
  <c r="F1949" i="8"/>
  <c r="G1949" i="8"/>
  <c r="F1950" i="8"/>
  <c r="G1950" i="8"/>
  <c r="F1951" i="8"/>
  <c r="G1951" i="8"/>
  <c r="F1952" i="8"/>
  <c r="G1952" i="8"/>
  <c r="F1953" i="8"/>
  <c r="G1953" i="8"/>
  <c r="F1954" i="8"/>
  <c r="G1954" i="8"/>
  <c r="F1955" i="8"/>
  <c r="G1955" i="8"/>
  <c r="F1956" i="8"/>
  <c r="G1956" i="8"/>
  <c r="F1957" i="8"/>
  <c r="G1957" i="8"/>
  <c r="F1958" i="8"/>
  <c r="G1958" i="8"/>
  <c r="F1959" i="8"/>
  <c r="G1959" i="8"/>
  <c r="F1960" i="8"/>
  <c r="G1960" i="8"/>
  <c r="F1961" i="8"/>
  <c r="G1961" i="8"/>
  <c r="F1962" i="8"/>
  <c r="G1962" i="8"/>
  <c r="F1963" i="8"/>
  <c r="G1963" i="8"/>
  <c r="F1964" i="8"/>
  <c r="G1964" i="8"/>
  <c r="F1965" i="8"/>
  <c r="G1965" i="8"/>
  <c r="F1966" i="8"/>
  <c r="G1966" i="8"/>
  <c r="F1967" i="8"/>
  <c r="G1967" i="8"/>
  <c r="F1968" i="8"/>
  <c r="G1968" i="8"/>
  <c r="F1969" i="8"/>
  <c r="G1969" i="8"/>
  <c r="F1970" i="8"/>
  <c r="G1970" i="8"/>
  <c r="F1971" i="8"/>
  <c r="G1971" i="8"/>
  <c r="F1972" i="8"/>
  <c r="G1972" i="8"/>
  <c r="F1973" i="8"/>
  <c r="G1973" i="8"/>
  <c r="F1974" i="8"/>
  <c r="G1974" i="8"/>
  <c r="F1975" i="8"/>
  <c r="G1975" i="8"/>
  <c r="F1976" i="8"/>
  <c r="G1976" i="8"/>
  <c r="F1977" i="8"/>
  <c r="G1977" i="8"/>
  <c r="F1978" i="8"/>
  <c r="G1978" i="8"/>
  <c r="F1979" i="8"/>
  <c r="G1979" i="8"/>
  <c r="F1980" i="8"/>
  <c r="G1980" i="8"/>
  <c r="F1981" i="8"/>
  <c r="G1981" i="8"/>
  <c r="F1982" i="8"/>
  <c r="G1982" i="8"/>
  <c r="F1983" i="8"/>
  <c r="G1983" i="8"/>
  <c r="F1984" i="8"/>
  <c r="G1984" i="8"/>
  <c r="F1985" i="8"/>
  <c r="G1985" i="8"/>
  <c r="F1986" i="8"/>
  <c r="G1986" i="8"/>
  <c r="F1987" i="8"/>
  <c r="G1987" i="8"/>
  <c r="F1988" i="8"/>
  <c r="G1988" i="8"/>
  <c r="F1989" i="8"/>
  <c r="G1989" i="8"/>
  <c r="F1990" i="8"/>
  <c r="G1990" i="8"/>
  <c r="F1991" i="8"/>
  <c r="G1991" i="8"/>
  <c r="F1992" i="8"/>
  <c r="G1992" i="8"/>
  <c r="F1993" i="8"/>
  <c r="G1993" i="8"/>
  <c r="F1994" i="8"/>
  <c r="G1994" i="8"/>
  <c r="F1995" i="8"/>
  <c r="G1995" i="8"/>
  <c r="F1996" i="8"/>
  <c r="G1996" i="8"/>
  <c r="F1997" i="8"/>
  <c r="G1997" i="8"/>
  <c r="F1998" i="8"/>
  <c r="G1998" i="8"/>
  <c r="F1999" i="8"/>
  <c r="G1999" i="8"/>
  <c r="F2000" i="8"/>
  <c r="G2000" i="8"/>
  <c r="F2001" i="8"/>
  <c r="G2001" i="8"/>
  <c r="F2002" i="8"/>
  <c r="G2002" i="8"/>
  <c r="F2003" i="8"/>
  <c r="G2003" i="8"/>
  <c r="F2004" i="8"/>
  <c r="G2004" i="8"/>
  <c r="F2005" i="8"/>
  <c r="G2005" i="8"/>
  <c r="F2006" i="8"/>
  <c r="G2006" i="8"/>
  <c r="F2007" i="8"/>
  <c r="G2007" i="8"/>
  <c r="F2008" i="8"/>
  <c r="G2008" i="8"/>
  <c r="F2009" i="8"/>
  <c r="G2009" i="8"/>
  <c r="F2010" i="8"/>
  <c r="G2010" i="8"/>
  <c r="F2011" i="8"/>
  <c r="G2011" i="8"/>
  <c r="F2012" i="8"/>
  <c r="G2012" i="8"/>
  <c r="F2013" i="8"/>
  <c r="G2013" i="8"/>
  <c r="F2014" i="8"/>
  <c r="G2014" i="8"/>
  <c r="F2015" i="8"/>
  <c r="G2015" i="8"/>
  <c r="F2016" i="8"/>
  <c r="G2016" i="8"/>
  <c r="F2017" i="8"/>
  <c r="G2017" i="8"/>
  <c r="F2018" i="8"/>
  <c r="G2018" i="8"/>
  <c r="F2019" i="8"/>
  <c r="G2019" i="8"/>
  <c r="F2020" i="8"/>
  <c r="G2020" i="8"/>
  <c r="F2021" i="8"/>
  <c r="G2021" i="8"/>
  <c r="F2022" i="8"/>
  <c r="G2022" i="8"/>
  <c r="F2023" i="8"/>
  <c r="G2023" i="8"/>
  <c r="F2024" i="8"/>
  <c r="G2024" i="8"/>
  <c r="F2025" i="8"/>
  <c r="G2025" i="8"/>
  <c r="F2026" i="8"/>
  <c r="G2026" i="8"/>
  <c r="F2027" i="8"/>
  <c r="G2027" i="8"/>
  <c r="F2028" i="8"/>
  <c r="G2028" i="8"/>
  <c r="F2029" i="8"/>
  <c r="G2029" i="8"/>
  <c r="F2030" i="8"/>
  <c r="G2030" i="8"/>
  <c r="F2031" i="8"/>
  <c r="G2031" i="8"/>
  <c r="F2032" i="8"/>
  <c r="G2032" i="8"/>
  <c r="F2033" i="8"/>
  <c r="G2033" i="8"/>
  <c r="F2034" i="8"/>
  <c r="G2034" i="8"/>
  <c r="F2035" i="8"/>
  <c r="G2035" i="8"/>
  <c r="F2036" i="8"/>
  <c r="G2036" i="8"/>
  <c r="F2037" i="8"/>
  <c r="G2037" i="8"/>
  <c r="F2038" i="8"/>
  <c r="G2038" i="8"/>
  <c r="F2039" i="8"/>
  <c r="G2039" i="8"/>
  <c r="F2040" i="8"/>
  <c r="G2040" i="8"/>
  <c r="F2041" i="8"/>
  <c r="G2041" i="8"/>
  <c r="F2042" i="8"/>
  <c r="G2042" i="8"/>
  <c r="F2043" i="8"/>
  <c r="G2043" i="8"/>
  <c r="F2044" i="8"/>
  <c r="G2044" i="8"/>
  <c r="F2045" i="8"/>
  <c r="G2045" i="8"/>
  <c r="F2046" i="8"/>
  <c r="G2046" i="8"/>
  <c r="F2047" i="8"/>
  <c r="G2047" i="8"/>
  <c r="F2048" i="8"/>
  <c r="G2048" i="8"/>
  <c r="F2049" i="8"/>
  <c r="G2049" i="8"/>
  <c r="F2050" i="8"/>
  <c r="G2050" i="8"/>
  <c r="F2051" i="8"/>
  <c r="G2051" i="8"/>
  <c r="F2052" i="8"/>
  <c r="G2052" i="8"/>
  <c r="F2053" i="8"/>
  <c r="G2053" i="8"/>
  <c r="F2054" i="8"/>
  <c r="G2054" i="8"/>
  <c r="F2055" i="8"/>
  <c r="G2055" i="8"/>
  <c r="F2056" i="8"/>
  <c r="G2056" i="8"/>
  <c r="F2057" i="8"/>
  <c r="G2057" i="8"/>
  <c r="F2058" i="8"/>
  <c r="G2058" i="8"/>
  <c r="F2059" i="8"/>
  <c r="G2059" i="8"/>
  <c r="F2060" i="8"/>
  <c r="G2060" i="8"/>
  <c r="F2061" i="8"/>
  <c r="G2061" i="8"/>
  <c r="F2062" i="8"/>
  <c r="G2062" i="8"/>
  <c r="F2063" i="8"/>
  <c r="G2063" i="8"/>
  <c r="F2064" i="8"/>
  <c r="G2064" i="8"/>
  <c r="F2065" i="8"/>
  <c r="G2065" i="8"/>
  <c r="F2066" i="8"/>
  <c r="G2066" i="8"/>
  <c r="F2067" i="8"/>
  <c r="G2067" i="8"/>
  <c r="F2068" i="8"/>
  <c r="G2068" i="8"/>
  <c r="F2069" i="8"/>
  <c r="G2069" i="8"/>
  <c r="F2070" i="8"/>
  <c r="G2070" i="8"/>
  <c r="F2071" i="8"/>
  <c r="G2071" i="8"/>
  <c r="F2072" i="8"/>
  <c r="G2072" i="8"/>
  <c r="F2073" i="8"/>
  <c r="G2073" i="8"/>
  <c r="F2074" i="8"/>
  <c r="G2074" i="8"/>
  <c r="F2075" i="8"/>
  <c r="G2075" i="8"/>
  <c r="F2076" i="8"/>
  <c r="G2076" i="8"/>
  <c r="F2077" i="8"/>
  <c r="G2077" i="8"/>
  <c r="F2078" i="8"/>
  <c r="G2078" i="8"/>
  <c r="F2079" i="8"/>
  <c r="G2079" i="8"/>
  <c r="F2080" i="8"/>
  <c r="G2080" i="8"/>
  <c r="F2081" i="8"/>
  <c r="G2081" i="8"/>
  <c r="F2082" i="8"/>
  <c r="G2082" i="8"/>
  <c r="F2083" i="8"/>
  <c r="G2083" i="8"/>
  <c r="F2084" i="8"/>
  <c r="G2084" i="8"/>
  <c r="F2085" i="8"/>
  <c r="G2085" i="8"/>
  <c r="F2086" i="8"/>
  <c r="G2086" i="8"/>
  <c r="F2087" i="8"/>
  <c r="G2087" i="8"/>
  <c r="F2088" i="8"/>
  <c r="G2088" i="8"/>
  <c r="F2089" i="8"/>
  <c r="G2089" i="8"/>
  <c r="F2090" i="8"/>
  <c r="G2090" i="8"/>
  <c r="F2091" i="8"/>
  <c r="G2091" i="8"/>
  <c r="F2092" i="8"/>
  <c r="G2092" i="8"/>
  <c r="F2093" i="8"/>
  <c r="G2093" i="8"/>
  <c r="F2094" i="8"/>
  <c r="G2094" i="8"/>
  <c r="F2095" i="8"/>
  <c r="G2095" i="8"/>
  <c r="F2096" i="8"/>
  <c r="G2096" i="8"/>
  <c r="F2097" i="8"/>
  <c r="G2097" i="8"/>
  <c r="F2098" i="8"/>
  <c r="G2098" i="8"/>
  <c r="F2099" i="8"/>
  <c r="G2099" i="8"/>
  <c r="F2100" i="8"/>
  <c r="G2100" i="8"/>
  <c r="F2101" i="8"/>
  <c r="G2101" i="8"/>
  <c r="F2102" i="8"/>
  <c r="G2102" i="8"/>
  <c r="F2103" i="8"/>
  <c r="G2103" i="8"/>
  <c r="F2104" i="8"/>
  <c r="G2104" i="8"/>
  <c r="F2105" i="8"/>
  <c r="G2105" i="8"/>
  <c r="F2106" i="8"/>
  <c r="G2106" i="8"/>
  <c r="F2107" i="8"/>
  <c r="G2107" i="8"/>
  <c r="F2108" i="8"/>
  <c r="G2108" i="8"/>
  <c r="F2109" i="8"/>
  <c r="G2109" i="8"/>
  <c r="F2110" i="8"/>
  <c r="G2110" i="8"/>
  <c r="F2111" i="8"/>
  <c r="G2111" i="8"/>
  <c r="F2112" i="8"/>
  <c r="G2112" i="8"/>
  <c r="F2113" i="8"/>
  <c r="G2113" i="8"/>
  <c r="F2114" i="8"/>
  <c r="G2114" i="8"/>
  <c r="F2115" i="8"/>
  <c r="G2115" i="8"/>
  <c r="F2116" i="8"/>
  <c r="G2116" i="8"/>
  <c r="F2117" i="8"/>
  <c r="G2117" i="8"/>
  <c r="F2118" i="8"/>
  <c r="G2118" i="8"/>
  <c r="F2119" i="8"/>
  <c r="G2119" i="8"/>
  <c r="F2120" i="8"/>
  <c r="G2120" i="8"/>
  <c r="F2121" i="8"/>
  <c r="G2121" i="8"/>
  <c r="F2122" i="8"/>
  <c r="G2122" i="8"/>
  <c r="F2123" i="8"/>
  <c r="G2123" i="8"/>
  <c r="F2124" i="8"/>
  <c r="G2124" i="8"/>
  <c r="F2125" i="8"/>
  <c r="G2125" i="8"/>
  <c r="F2126" i="8"/>
  <c r="G2126" i="8"/>
  <c r="F2127" i="8"/>
  <c r="G2127" i="8"/>
  <c r="F2128" i="8"/>
  <c r="G2128" i="8"/>
  <c r="F2129" i="8"/>
  <c r="G2129" i="8"/>
  <c r="F2130" i="8"/>
  <c r="G2130" i="8"/>
  <c r="F2131" i="8"/>
  <c r="G2131" i="8"/>
  <c r="F2132" i="8"/>
  <c r="G2132" i="8"/>
  <c r="F2133" i="8"/>
  <c r="G2133" i="8"/>
  <c r="F2134" i="8"/>
  <c r="G2134" i="8"/>
  <c r="F2135" i="8"/>
  <c r="G2135" i="8"/>
  <c r="F2136" i="8"/>
  <c r="G2136" i="8"/>
  <c r="F2137" i="8"/>
  <c r="G2137" i="8"/>
  <c r="F2138" i="8"/>
  <c r="G2138" i="8"/>
  <c r="F2139" i="8"/>
  <c r="G2139" i="8"/>
  <c r="F2140" i="8"/>
  <c r="G2140" i="8"/>
  <c r="F2141" i="8"/>
  <c r="G2141" i="8"/>
  <c r="F2142" i="8"/>
  <c r="G2142" i="8"/>
  <c r="F2143" i="8"/>
  <c r="G2143" i="8"/>
  <c r="F2144" i="8"/>
  <c r="G2144" i="8"/>
  <c r="F2145" i="8"/>
  <c r="G2145" i="8"/>
  <c r="F2146" i="8"/>
  <c r="G2146" i="8"/>
  <c r="F2147" i="8"/>
  <c r="G2147" i="8"/>
  <c r="F2148" i="8"/>
  <c r="G2148" i="8"/>
  <c r="F2149" i="8"/>
  <c r="G2149" i="8"/>
  <c r="F2150" i="8"/>
  <c r="G2150" i="8"/>
  <c r="F2151" i="8"/>
  <c r="G2151" i="8"/>
  <c r="F2152" i="8"/>
  <c r="G2152" i="8"/>
  <c r="F2153" i="8"/>
  <c r="G2153" i="8"/>
  <c r="F2154" i="8"/>
  <c r="G2154" i="8"/>
  <c r="F2155" i="8"/>
  <c r="G2155" i="8"/>
  <c r="F2156" i="8"/>
  <c r="G2156" i="8"/>
  <c r="F2157" i="8"/>
  <c r="G2157" i="8"/>
  <c r="F2158" i="8"/>
  <c r="G2158" i="8"/>
  <c r="F2159" i="8"/>
  <c r="G2159" i="8"/>
  <c r="F2160" i="8"/>
  <c r="G2160" i="8"/>
  <c r="F2161" i="8"/>
  <c r="G2161" i="8"/>
  <c r="F2162" i="8"/>
  <c r="G2162" i="8"/>
  <c r="F2163" i="8"/>
  <c r="G2163" i="8"/>
  <c r="F2164" i="8"/>
  <c r="G2164" i="8"/>
  <c r="F2165" i="8"/>
  <c r="G2165" i="8"/>
  <c r="F2166" i="8"/>
  <c r="G2166" i="8"/>
  <c r="F2167" i="8"/>
  <c r="G2167" i="8"/>
  <c r="F2168" i="8"/>
  <c r="G2168" i="8"/>
  <c r="F2169" i="8"/>
  <c r="G2169" i="8"/>
  <c r="F2170" i="8"/>
  <c r="G2170" i="8"/>
  <c r="F2171" i="8"/>
  <c r="G2171" i="8"/>
  <c r="F2172" i="8"/>
  <c r="G2172" i="8"/>
  <c r="F2173" i="8"/>
  <c r="G2173" i="8"/>
  <c r="F2174" i="8"/>
  <c r="G2174" i="8"/>
  <c r="F2175" i="8"/>
  <c r="G2175" i="8"/>
  <c r="F2176" i="8"/>
  <c r="G2176" i="8"/>
  <c r="F2177" i="8"/>
  <c r="G2177" i="8"/>
  <c r="F2178" i="8"/>
  <c r="G2178" i="8"/>
  <c r="F2179" i="8"/>
  <c r="G2179" i="8"/>
  <c r="F2180" i="8"/>
  <c r="G2180" i="8"/>
  <c r="F2181" i="8"/>
  <c r="G2181" i="8"/>
  <c r="F2182" i="8"/>
  <c r="G2182" i="8"/>
  <c r="F2183" i="8"/>
  <c r="G2183" i="8"/>
  <c r="F2184" i="8"/>
  <c r="G2184" i="8"/>
  <c r="F2185" i="8"/>
  <c r="G2185" i="8"/>
  <c r="F2186" i="8"/>
  <c r="G2186" i="8"/>
  <c r="F2187" i="8"/>
  <c r="G2187" i="8"/>
  <c r="F2188" i="8"/>
  <c r="G2188" i="8"/>
  <c r="F2189" i="8"/>
  <c r="G2189" i="8"/>
  <c r="F2190" i="8"/>
  <c r="G2190" i="8"/>
  <c r="F2191" i="8"/>
  <c r="G2191" i="8"/>
  <c r="F2192" i="8"/>
  <c r="G2192" i="8"/>
  <c r="F2193" i="8"/>
  <c r="G2193" i="8"/>
  <c r="F2194" i="8"/>
  <c r="G2194" i="8"/>
  <c r="F2195" i="8"/>
  <c r="G2195" i="8"/>
  <c r="F2196" i="8"/>
  <c r="G2196" i="8"/>
  <c r="F2197" i="8"/>
  <c r="G2197" i="8"/>
  <c r="F2198" i="8"/>
  <c r="G2198" i="8"/>
  <c r="F2199" i="8"/>
  <c r="G2199" i="8"/>
  <c r="F2200" i="8"/>
  <c r="G2200" i="8"/>
  <c r="F2201" i="8"/>
  <c r="G2201" i="8"/>
  <c r="F2202" i="8"/>
  <c r="G2202" i="8"/>
  <c r="F2203" i="8"/>
  <c r="G2203" i="8"/>
  <c r="F2204" i="8"/>
  <c r="G2204" i="8"/>
  <c r="F2205" i="8"/>
  <c r="G2205" i="8"/>
  <c r="F2206" i="8"/>
  <c r="G2206" i="8"/>
  <c r="F2207" i="8"/>
  <c r="G2207" i="8"/>
  <c r="F2208" i="8"/>
  <c r="G2208" i="8"/>
  <c r="F2209" i="8"/>
  <c r="G2209" i="8"/>
  <c r="F2210" i="8"/>
  <c r="G2210" i="8"/>
  <c r="F2211" i="8"/>
  <c r="G2211" i="8"/>
  <c r="F2212" i="8"/>
  <c r="G2212" i="8"/>
  <c r="F2213" i="8"/>
  <c r="G2213" i="8"/>
  <c r="F2214" i="8"/>
  <c r="G2214" i="8"/>
  <c r="F2215" i="8"/>
  <c r="G2215" i="8"/>
  <c r="F2216" i="8"/>
  <c r="G2216" i="8"/>
  <c r="F2217" i="8"/>
  <c r="G2217" i="8"/>
  <c r="F2218" i="8"/>
  <c r="G2218" i="8"/>
  <c r="F2219" i="8"/>
  <c r="G2219" i="8"/>
  <c r="F2220" i="8"/>
  <c r="G2220" i="8"/>
  <c r="F2221" i="8"/>
  <c r="G2221" i="8"/>
  <c r="F2222" i="8"/>
  <c r="G2222" i="8"/>
  <c r="F2223" i="8"/>
  <c r="G2223" i="8"/>
  <c r="F2224" i="8"/>
  <c r="G2224" i="8"/>
  <c r="F2225" i="8"/>
  <c r="G2225" i="8"/>
  <c r="F2226" i="8"/>
  <c r="G2226" i="8"/>
  <c r="F2227" i="8"/>
  <c r="G2227" i="8"/>
  <c r="F2228" i="8"/>
  <c r="G2228" i="8"/>
  <c r="F2229" i="8"/>
  <c r="G2229" i="8"/>
  <c r="F2230" i="8"/>
  <c r="G2230" i="8"/>
  <c r="F2231" i="8"/>
  <c r="G2231" i="8"/>
  <c r="F2232" i="8"/>
  <c r="G2232" i="8"/>
  <c r="F2233" i="8"/>
  <c r="G2233" i="8"/>
  <c r="F2234" i="8"/>
  <c r="G2234" i="8"/>
  <c r="F2235" i="8"/>
  <c r="G2235" i="8"/>
  <c r="F2236" i="8"/>
  <c r="G2236" i="8"/>
  <c r="F2237" i="8"/>
  <c r="G2237" i="8"/>
  <c r="F2238" i="8"/>
  <c r="G2238" i="8"/>
  <c r="F2239" i="8"/>
  <c r="G2239" i="8"/>
  <c r="F2240" i="8"/>
  <c r="G2240" i="8"/>
  <c r="F2241" i="8"/>
  <c r="G2241" i="8"/>
  <c r="F2242" i="8"/>
  <c r="G2242" i="8"/>
  <c r="F2243" i="8"/>
  <c r="G2243" i="8"/>
  <c r="F2244" i="8"/>
  <c r="G2244" i="8"/>
  <c r="F2245" i="8"/>
  <c r="G2245" i="8"/>
  <c r="F2246" i="8"/>
  <c r="G2246" i="8"/>
  <c r="F2247" i="8"/>
  <c r="G2247" i="8"/>
  <c r="F2248" i="8"/>
  <c r="G2248" i="8"/>
  <c r="F2249" i="8"/>
  <c r="G2249" i="8"/>
  <c r="F2250" i="8"/>
  <c r="G2250" i="8"/>
  <c r="F2251" i="8"/>
  <c r="G2251" i="8"/>
  <c r="F2252" i="8"/>
  <c r="G2252" i="8"/>
  <c r="F2253" i="8"/>
  <c r="G2253" i="8"/>
  <c r="F2254" i="8"/>
  <c r="G2254" i="8"/>
  <c r="F2255" i="8"/>
  <c r="G2255" i="8"/>
  <c r="F2256" i="8"/>
  <c r="G2256" i="8"/>
  <c r="F2257" i="8"/>
  <c r="G2257" i="8"/>
  <c r="F2258" i="8"/>
  <c r="G2258" i="8"/>
  <c r="F2259" i="8"/>
  <c r="G2259" i="8"/>
  <c r="F2260" i="8"/>
  <c r="G2260" i="8"/>
  <c r="F2261" i="8"/>
  <c r="G2261" i="8"/>
  <c r="F2262" i="8"/>
  <c r="G2262" i="8"/>
  <c r="F2263" i="8"/>
  <c r="G2263" i="8"/>
  <c r="F2264" i="8"/>
  <c r="G2264" i="8"/>
  <c r="F2265" i="8"/>
  <c r="G2265" i="8"/>
  <c r="F2266" i="8"/>
  <c r="G2266" i="8"/>
  <c r="F2267" i="8"/>
  <c r="G2267" i="8"/>
  <c r="F2268" i="8"/>
  <c r="G2268" i="8"/>
  <c r="F2269" i="8"/>
  <c r="G2269" i="8"/>
  <c r="F2270" i="8"/>
  <c r="G2270" i="8"/>
  <c r="F2271" i="8"/>
  <c r="G2271" i="8"/>
  <c r="F2272" i="8"/>
  <c r="G2272" i="8"/>
  <c r="F2273" i="8"/>
  <c r="G2273" i="8"/>
  <c r="F2274" i="8"/>
  <c r="G2274" i="8"/>
  <c r="F2275" i="8"/>
  <c r="G2275" i="8"/>
  <c r="F2276" i="8"/>
  <c r="G2276" i="8"/>
  <c r="F2277" i="8"/>
  <c r="G2277" i="8"/>
  <c r="F2278" i="8"/>
  <c r="G2278" i="8"/>
  <c r="F2279" i="8"/>
  <c r="G2279" i="8"/>
  <c r="F2280" i="8"/>
  <c r="G2280" i="8"/>
  <c r="F2281" i="8"/>
  <c r="G2281" i="8"/>
  <c r="F2282" i="8"/>
  <c r="G2282" i="8"/>
  <c r="F2283" i="8"/>
  <c r="G2283" i="8"/>
  <c r="F2284" i="8"/>
  <c r="G2284" i="8"/>
  <c r="F2285" i="8"/>
  <c r="G2285" i="8"/>
  <c r="F2286" i="8"/>
  <c r="G2286" i="8"/>
  <c r="F2287" i="8"/>
  <c r="G2287" i="8"/>
  <c r="F2288" i="8"/>
  <c r="G2288" i="8"/>
  <c r="F2289" i="8"/>
  <c r="G2289" i="8"/>
  <c r="F2290" i="8"/>
  <c r="G2290" i="8"/>
  <c r="F2291" i="8"/>
  <c r="G2291" i="8"/>
  <c r="F2292" i="8"/>
  <c r="G2292" i="8"/>
  <c r="F2293" i="8"/>
  <c r="G2293" i="8"/>
  <c r="F2294" i="8"/>
  <c r="G2294" i="8"/>
  <c r="F2295" i="8"/>
  <c r="G2295" i="8"/>
  <c r="F2296" i="8"/>
  <c r="G2296" i="8"/>
  <c r="F2297" i="8"/>
  <c r="G2297" i="8"/>
  <c r="F2298" i="8"/>
  <c r="G2298" i="8"/>
  <c r="F2299" i="8"/>
  <c r="G2299" i="8"/>
  <c r="F2300" i="8"/>
  <c r="G2300" i="8"/>
  <c r="F2301" i="8"/>
  <c r="G2301" i="8"/>
  <c r="F2302" i="8"/>
  <c r="G2302" i="8"/>
  <c r="F2303" i="8"/>
  <c r="G2303" i="8"/>
  <c r="F2304" i="8"/>
  <c r="G2304" i="8"/>
  <c r="F2305" i="8"/>
  <c r="G2305" i="8"/>
  <c r="F2306" i="8"/>
  <c r="G2306" i="8"/>
  <c r="F2307" i="8"/>
  <c r="G2307" i="8"/>
  <c r="F2308" i="8"/>
  <c r="G2308" i="8"/>
  <c r="F2309" i="8"/>
  <c r="G2309" i="8"/>
  <c r="F2310" i="8"/>
  <c r="G2310" i="8"/>
  <c r="F2311" i="8"/>
  <c r="G2311" i="8"/>
  <c r="F2312" i="8"/>
  <c r="G2312" i="8"/>
  <c r="F2313" i="8"/>
  <c r="G2313" i="8"/>
  <c r="F2314" i="8"/>
  <c r="G2314" i="8"/>
  <c r="F2315" i="8"/>
  <c r="G2315" i="8"/>
  <c r="F2316" i="8"/>
  <c r="G2316" i="8"/>
  <c r="F2317" i="8"/>
  <c r="G2317" i="8"/>
  <c r="F2318" i="8"/>
  <c r="G2318" i="8"/>
  <c r="F2319" i="8"/>
  <c r="G2319" i="8"/>
  <c r="F2320" i="8"/>
  <c r="G2320" i="8"/>
  <c r="F2321" i="8"/>
  <c r="G2321" i="8"/>
  <c r="F2322" i="8"/>
  <c r="G2322" i="8"/>
  <c r="F2323" i="8"/>
  <c r="G2323" i="8"/>
  <c r="F2324" i="8"/>
  <c r="G2324" i="8"/>
  <c r="F2325" i="8"/>
  <c r="G2325" i="8"/>
  <c r="F2326" i="8"/>
  <c r="G2326" i="8"/>
  <c r="F2327" i="8"/>
  <c r="G2327" i="8"/>
  <c r="F2328" i="8"/>
  <c r="G2328" i="8"/>
  <c r="F2329" i="8"/>
  <c r="G2329" i="8"/>
  <c r="F2330" i="8"/>
  <c r="G2330" i="8"/>
  <c r="F2331" i="8"/>
  <c r="G2331" i="8"/>
  <c r="F2332" i="8"/>
  <c r="G2332" i="8"/>
  <c r="F2333" i="8"/>
  <c r="G2333" i="8"/>
  <c r="F2334" i="8"/>
  <c r="G2334" i="8"/>
  <c r="F2335" i="8"/>
  <c r="G2335" i="8"/>
  <c r="F2336" i="8"/>
  <c r="G2336" i="8"/>
  <c r="F2337" i="8"/>
  <c r="G2337" i="8"/>
  <c r="F2338" i="8"/>
  <c r="G2338" i="8"/>
  <c r="F2339" i="8"/>
  <c r="G2339" i="8"/>
  <c r="F2340" i="8"/>
  <c r="G2340" i="8"/>
  <c r="F2341" i="8"/>
  <c r="G2341" i="8"/>
  <c r="F2342" i="8"/>
  <c r="G2342" i="8"/>
  <c r="F2343" i="8"/>
  <c r="G2343" i="8"/>
  <c r="F2344" i="8"/>
  <c r="G2344" i="8"/>
  <c r="F2345" i="8"/>
  <c r="G2345" i="8"/>
  <c r="F2346" i="8"/>
  <c r="G2346" i="8"/>
  <c r="F2347" i="8"/>
  <c r="G2347" i="8"/>
  <c r="F2348" i="8"/>
  <c r="G2348" i="8"/>
  <c r="F2349" i="8"/>
  <c r="G2349" i="8"/>
  <c r="F2350" i="8"/>
  <c r="G2350" i="8"/>
  <c r="F2351" i="8"/>
  <c r="G2351" i="8"/>
  <c r="F2352" i="8"/>
  <c r="G2352" i="8"/>
  <c r="F2353" i="8"/>
  <c r="G2353" i="8"/>
  <c r="F2354" i="8"/>
  <c r="G2354" i="8"/>
  <c r="F2355" i="8"/>
  <c r="G2355" i="8"/>
  <c r="F2356" i="8"/>
  <c r="G2356" i="8"/>
  <c r="F2357" i="8"/>
  <c r="G2357" i="8"/>
  <c r="F2358" i="8"/>
  <c r="G2358" i="8"/>
  <c r="F2359" i="8"/>
  <c r="G2359" i="8"/>
  <c r="F2360" i="8"/>
  <c r="G2360" i="8"/>
  <c r="F2361" i="8"/>
  <c r="G2361" i="8"/>
  <c r="F2362" i="8"/>
  <c r="G2362" i="8"/>
  <c r="F2363" i="8"/>
  <c r="G2363" i="8"/>
  <c r="F2364" i="8"/>
  <c r="G2364" i="8"/>
  <c r="F2365" i="8"/>
  <c r="G2365" i="8"/>
  <c r="F2366" i="8"/>
  <c r="G2366" i="8"/>
  <c r="F2367" i="8"/>
  <c r="G2367" i="8"/>
  <c r="F2368" i="8"/>
  <c r="G2368" i="8"/>
  <c r="F2369" i="8"/>
  <c r="G2369" i="8"/>
  <c r="F2370" i="8"/>
  <c r="G2370" i="8"/>
  <c r="F2371" i="8"/>
  <c r="G2371" i="8"/>
  <c r="F2372" i="8"/>
  <c r="G2372" i="8"/>
  <c r="F2373" i="8"/>
  <c r="G2373" i="8"/>
  <c r="F2374" i="8"/>
  <c r="G2374" i="8"/>
  <c r="F2375" i="8"/>
  <c r="G2375" i="8"/>
  <c r="F2376" i="8"/>
  <c r="G2376" i="8"/>
  <c r="F2377" i="8"/>
  <c r="G2377" i="8"/>
  <c r="F2378" i="8"/>
  <c r="G2378" i="8"/>
  <c r="F2379" i="8"/>
  <c r="G2379" i="8"/>
  <c r="F2380" i="8"/>
  <c r="G2380" i="8"/>
  <c r="F2381" i="8"/>
  <c r="G2381" i="8"/>
  <c r="F2382" i="8"/>
  <c r="G2382" i="8"/>
  <c r="F2383" i="8"/>
  <c r="G2383" i="8"/>
  <c r="F2384" i="8"/>
  <c r="G2384" i="8"/>
  <c r="F2385" i="8"/>
  <c r="G2385" i="8"/>
  <c r="F2386" i="8"/>
  <c r="G2386" i="8"/>
  <c r="F2387" i="8"/>
  <c r="G2387" i="8"/>
  <c r="F2388" i="8"/>
  <c r="G2388" i="8"/>
  <c r="F2389" i="8"/>
  <c r="G2389" i="8"/>
  <c r="F2390" i="8"/>
  <c r="G2390" i="8"/>
  <c r="F2391" i="8"/>
  <c r="G2391" i="8"/>
  <c r="F2392" i="8"/>
  <c r="G2392" i="8"/>
  <c r="F2393" i="8"/>
  <c r="G2393" i="8"/>
  <c r="F2394" i="8"/>
  <c r="G2394" i="8"/>
  <c r="F2395" i="8"/>
  <c r="G2395" i="8"/>
  <c r="F2396" i="8"/>
  <c r="G2396" i="8"/>
  <c r="F2397" i="8"/>
  <c r="G2397" i="8"/>
  <c r="F2398" i="8"/>
  <c r="G2398" i="8"/>
  <c r="F2399" i="8"/>
  <c r="G2399" i="8"/>
  <c r="F2400" i="8"/>
  <c r="G2400" i="8"/>
  <c r="F2401" i="8"/>
  <c r="G2401" i="8"/>
  <c r="F2402" i="8"/>
  <c r="G2402" i="8"/>
  <c r="F2403" i="8"/>
  <c r="G2403" i="8"/>
  <c r="F2404" i="8"/>
  <c r="G2404" i="8"/>
  <c r="F2405" i="8"/>
  <c r="G2405" i="8"/>
  <c r="F2406" i="8"/>
  <c r="G2406" i="8"/>
  <c r="F2407" i="8"/>
  <c r="G2407" i="8"/>
  <c r="F2408" i="8"/>
  <c r="G2408" i="8"/>
  <c r="F2409" i="8"/>
  <c r="G2409" i="8"/>
  <c r="F2410" i="8"/>
  <c r="G2410" i="8"/>
  <c r="F2411" i="8"/>
  <c r="G2411" i="8"/>
  <c r="F2412" i="8"/>
  <c r="G2412" i="8"/>
  <c r="F2413" i="8"/>
  <c r="G2413" i="8"/>
  <c r="F2414" i="8"/>
  <c r="G2414" i="8"/>
  <c r="F2415" i="8"/>
  <c r="G2415" i="8"/>
  <c r="F2416" i="8"/>
  <c r="G2416" i="8"/>
  <c r="F2417" i="8"/>
  <c r="G2417" i="8"/>
  <c r="F2418" i="8"/>
  <c r="G2418" i="8"/>
  <c r="F2419" i="8"/>
  <c r="G2419" i="8"/>
  <c r="F2420" i="8"/>
  <c r="G2420" i="8"/>
  <c r="F2421" i="8"/>
  <c r="G2421" i="8"/>
  <c r="F2422" i="8"/>
  <c r="G2422" i="8"/>
  <c r="F2423" i="8"/>
  <c r="G2423" i="8"/>
  <c r="F2424" i="8"/>
  <c r="G2424" i="8"/>
  <c r="F2425" i="8"/>
  <c r="G2425" i="8"/>
  <c r="F2426" i="8"/>
  <c r="G2426" i="8"/>
  <c r="F2427" i="8"/>
  <c r="G2427" i="8"/>
  <c r="F2428" i="8"/>
  <c r="G2428" i="8"/>
  <c r="F2429" i="8"/>
  <c r="G2429" i="8"/>
  <c r="F2430" i="8"/>
  <c r="G2430" i="8"/>
  <c r="F2431" i="8"/>
  <c r="G2431" i="8"/>
  <c r="F2432" i="8"/>
  <c r="G2432" i="8"/>
  <c r="F2433" i="8"/>
  <c r="G2433" i="8"/>
  <c r="F2434" i="8"/>
  <c r="G2434" i="8"/>
  <c r="F2435" i="8"/>
  <c r="G2435" i="8"/>
  <c r="F2436" i="8"/>
  <c r="G2436" i="8"/>
  <c r="F2437" i="8"/>
  <c r="G2437" i="8"/>
  <c r="F2438" i="8"/>
  <c r="G2438" i="8"/>
  <c r="F2439" i="8"/>
  <c r="G2439" i="8"/>
  <c r="F2440" i="8"/>
  <c r="G2440" i="8"/>
  <c r="F2441" i="8"/>
  <c r="G2441" i="8"/>
  <c r="F2442" i="8"/>
  <c r="G2442" i="8"/>
  <c r="F2443" i="8"/>
  <c r="G2443" i="8"/>
  <c r="F2444" i="8"/>
  <c r="G2444" i="8"/>
  <c r="F2445" i="8"/>
  <c r="G2445" i="8"/>
  <c r="F2446" i="8"/>
  <c r="G2446" i="8"/>
  <c r="F2447" i="8"/>
  <c r="G2447" i="8"/>
  <c r="F2448" i="8"/>
  <c r="G2448" i="8"/>
  <c r="F2449" i="8"/>
  <c r="G2449" i="8"/>
  <c r="F2450" i="8"/>
  <c r="G2450" i="8"/>
  <c r="F2451" i="8"/>
  <c r="G2451" i="8"/>
  <c r="F2452" i="8"/>
  <c r="G2452" i="8"/>
  <c r="F2453" i="8"/>
  <c r="G2453" i="8"/>
  <c r="F2454" i="8"/>
  <c r="G2454" i="8"/>
  <c r="F2455" i="8"/>
  <c r="G2455" i="8"/>
  <c r="F2456" i="8"/>
  <c r="G2456" i="8"/>
  <c r="F2457" i="8"/>
  <c r="G2457" i="8"/>
  <c r="F2458" i="8"/>
  <c r="G2458" i="8"/>
  <c r="F2459" i="8"/>
  <c r="G2459" i="8"/>
  <c r="F2460" i="8"/>
  <c r="G2460" i="8"/>
  <c r="F2461" i="8"/>
  <c r="G2461" i="8"/>
  <c r="F2462" i="8"/>
  <c r="G2462" i="8"/>
  <c r="F2463" i="8"/>
  <c r="G2463" i="8"/>
  <c r="F2464" i="8"/>
  <c r="G2464" i="8"/>
  <c r="F2465" i="8"/>
  <c r="G2465" i="8"/>
  <c r="F2466" i="8"/>
  <c r="G2466" i="8"/>
  <c r="F2467" i="8"/>
  <c r="G2467" i="8"/>
  <c r="F2468" i="8"/>
  <c r="G2468" i="8"/>
  <c r="F2469" i="8"/>
  <c r="G2469" i="8"/>
  <c r="F2470" i="8"/>
  <c r="G2470" i="8"/>
  <c r="F2471" i="8"/>
  <c r="G2471" i="8"/>
  <c r="F2472" i="8"/>
  <c r="G2472" i="8"/>
  <c r="F2473" i="8"/>
  <c r="G2473" i="8"/>
  <c r="F2474" i="8"/>
  <c r="G2474" i="8"/>
  <c r="F2475" i="8"/>
  <c r="G2475" i="8"/>
  <c r="F2476" i="8"/>
  <c r="G2476" i="8"/>
  <c r="F2477" i="8"/>
  <c r="G2477" i="8"/>
  <c r="F2478" i="8"/>
  <c r="G2478" i="8"/>
  <c r="F2479" i="8"/>
  <c r="G2479" i="8"/>
  <c r="F2480" i="8"/>
  <c r="G2480" i="8"/>
  <c r="F2481" i="8"/>
  <c r="G2481" i="8"/>
  <c r="F2482" i="8"/>
  <c r="G2482" i="8"/>
  <c r="F2483" i="8"/>
  <c r="G2483" i="8"/>
  <c r="F2484" i="8"/>
  <c r="G2484" i="8"/>
  <c r="F2485" i="8"/>
  <c r="G2485" i="8"/>
  <c r="F2486" i="8"/>
  <c r="G2486" i="8"/>
  <c r="F2487" i="8"/>
  <c r="G2487" i="8"/>
  <c r="F2488" i="8"/>
  <c r="G2488" i="8"/>
  <c r="F2489" i="8"/>
  <c r="G2489" i="8"/>
  <c r="F2490" i="8"/>
  <c r="G2490" i="8"/>
  <c r="F2491" i="8"/>
  <c r="G2491" i="8"/>
  <c r="F2492" i="8"/>
  <c r="G2492" i="8"/>
  <c r="F2493" i="8"/>
  <c r="G2493" i="8"/>
  <c r="F2494" i="8"/>
  <c r="G2494" i="8"/>
  <c r="F2495" i="8"/>
  <c r="G2495" i="8"/>
  <c r="F2496" i="8"/>
  <c r="G2496" i="8"/>
  <c r="F2497" i="8"/>
  <c r="G2497" i="8"/>
  <c r="F2498" i="8"/>
  <c r="G2498" i="8"/>
  <c r="F2499" i="8"/>
  <c r="G2499" i="8"/>
  <c r="F2500" i="8"/>
  <c r="G2500" i="8"/>
  <c r="F2501" i="8"/>
  <c r="G2501" i="8"/>
  <c r="F2502" i="8"/>
  <c r="G2502" i="8"/>
  <c r="F2503" i="8"/>
  <c r="G2503" i="8"/>
  <c r="F2504" i="8"/>
  <c r="G2504" i="8"/>
  <c r="F2505" i="8"/>
  <c r="G2505" i="8"/>
  <c r="F2506" i="8"/>
  <c r="G2506" i="8"/>
  <c r="F2507" i="8"/>
  <c r="G2507" i="8"/>
  <c r="F2508" i="8"/>
  <c r="G2508" i="8"/>
  <c r="F2509" i="8"/>
  <c r="G2509" i="8"/>
  <c r="F2510" i="8"/>
  <c r="G2510" i="8"/>
  <c r="F2511" i="8"/>
  <c r="G2511" i="8"/>
  <c r="F2512" i="8"/>
  <c r="G2512" i="8"/>
  <c r="F2513" i="8"/>
  <c r="G2513" i="8"/>
  <c r="F2514" i="8"/>
  <c r="G2514" i="8"/>
  <c r="F2515" i="8"/>
  <c r="G2515" i="8"/>
  <c r="F2516" i="8"/>
  <c r="G2516" i="8"/>
  <c r="F2517" i="8"/>
  <c r="G2517" i="8"/>
  <c r="F2518" i="8"/>
  <c r="G2518" i="8"/>
  <c r="F2519" i="8"/>
  <c r="G2519" i="8"/>
  <c r="F2520" i="8"/>
  <c r="G2520" i="8"/>
  <c r="F2521" i="8"/>
  <c r="G2521" i="8"/>
  <c r="F2522" i="8"/>
  <c r="G2522" i="8"/>
  <c r="F2523" i="8"/>
  <c r="G2523" i="8"/>
  <c r="F2524" i="8"/>
  <c r="G2524" i="8"/>
  <c r="F2525" i="8"/>
  <c r="G2525" i="8"/>
  <c r="F2526" i="8"/>
  <c r="G2526" i="8"/>
  <c r="F2527" i="8"/>
  <c r="G2527" i="8"/>
  <c r="F2528" i="8"/>
  <c r="G2528" i="8"/>
  <c r="F2529" i="8"/>
  <c r="G2529" i="8"/>
  <c r="F2530" i="8"/>
  <c r="G2530" i="8"/>
  <c r="F2531" i="8"/>
  <c r="G2531" i="8"/>
  <c r="F2532" i="8"/>
  <c r="G2532" i="8"/>
  <c r="F2533" i="8"/>
  <c r="G2533" i="8"/>
  <c r="F2534" i="8"/>
  <c r="G2534" i="8"/>
  <c r="F2535" i="8"/>
  <c r="G2535" i="8"/>
  <c r="F2536" i="8"/>
  <c r="G2536" i="8"/>
  <c r="F2537" i="8"/>
  <c r="G2537" i="8"/>
  <c r="F2538" i="8"/>
  <c r="G2538" i="8"/>
  <c r="F2539" i="8"/>
  <c r="G2539" i="8"/>
  <c r="F2540" i="8"/>
  <c r="G2540" i="8"/>
  <c r="F2541" i="8"/>
  <c r="G2541" i="8"/>
  <c r="F2542" i="8"/>
  <c r="G2542" i="8"/>
  <c r="F2543" i="8"/>
  <c r="G2543" i="8"/>
  <c r="F2544" i="8"/>
  <c r="G2544" i="8"/>
  <c r="F2545" i="8"/>
  <c r="G2545" i="8"/>
  <c r="F2546" i="8"/>
  <c r="G2546" i="8"/>
  <c r="F2547" i="8"/>
  <c r="G2547" i="8"/>
  <c r="F2548" i="8"/>
  <c r="G2548" i="8"/>
  <c r="F2549" i="8"/>
  <c r="G2549" i="8"/>
  <c r="F2550" i="8"/>
  <c r="G2550" i="8"/>
  <c r="F2551" i="8"/>
  <c r="G2551" i="8"/>
  <c r="F2552" i="8"/>
  <c r="G2552" i="8"/>
  <c r="F2553" i="8"/>
  <c r="G2553" i="8"/>
  <c r="F2554" i="8"/>
  <c r="G2554" i="8"/>
  <c r="F2555" i="8"/>
  <c r="G2555" i="8"/>
  <c r="F2556" i="8"/>
  <c r="G2556" i="8"/>
  <c r="F2557" i="8"/>
  <c r="G2557" i="8"/>
  <c r="F2558" i="8"/>
  <c r="G2558" i="8"/>
  <c r="F2559" i="8"/>
  <c r="G2559" i="8"/>
  <c r="F2560" i="8"/>
  <c r="G2560" i="8"/>
  <c r="F2561" i="8"/>
  <c r="G2561" i="8"/>
  <c r="F2562" i="8"/>
  <c r="G2562" i="8"/>
  <c r="F2563" i="8"/>
  <c r="G2563" i="8"/>
  <c r="F2564" i="8"/>
  <c r="G2564" i="8"/>
  <c r="F2565" i="8"/>
  <c r="G2565" i="8"/>
  <c r="F2566" i="8"/>
  <c r="G2566" i="8"/>
  <c r="F2567" i="8"/>
  <c r="G2567" i="8"/>
  <c r="F2568" i="8"/>
  <c r="G2568" i="8"/>
  <c r="F2569" i="8"/>
  <c r="G2569" i="8"/>
  <c r="F2570" i="8"/>
  <c r="G2570" i="8"/>
  <c r="F2571" i="8"/>
  <c r="G2571" i="8"/>
  <c r="F2572" i="8"/>
  <c r="G2572" i="8"/>
  <c r="F2573" i="8"/>
  <c r="G2573" i="8"/>
  <c r="F2574" i="8"/>
  <c r="G2574" i="8"/>
  <c r="F2575" i="8"/>
  <c r="G2575" i="8"/>
  <c r="F2576" i="8"/>
  <c r="G2576" i="8"/>
  <c r="F2577" i="8"/>
  <c r="G2577" i="8"/>
  <c r="F2578" i="8"/>
  <c r="G2578" i="8"/>
  <c r="F2579" i="8"/>
  <c r="G2579" i="8"/>
  <c r="F2580" i="8"/>
  <c r="G2580" i="8"/>
  <c r="F2581" i="8"/>
  <c r="G2581" i="8"/>
  <c r="F2582" i="8"/>
  <c r="G2582" i="8"/>
  <c r="F2583" i="8"/>
  <c r="G2583" i="8"/>
  <c r="F2584" i="8"/>
  <c r="G2584" i="8"/>
  <c r="F2585" i="8"/>
  <c r="G2585" i="8"/>
  <c r="F2586" i="8"/>
  <c r="G2586" i="8"/>
  <c r="F2587" i="8"/>
  <c r="G2587" i="8"/>
  <c r="F2588" i="8"/>
  <c r="G2588" i="8"/>
  <c r="F2589" i="8"/>
  <c r="G2589" i="8"/>
  <c r="F2590" i="8"/>
  <c r="G2590" i="8"/>
  <c r="F2591" i="8"/>
  <c r="G2591" i="8"/>
  <c r="F2592" i="8"/>
  <c r="G2592" i="8"/>
  <c r="F2593" i="8"/>
  <c r="G2593" i="8"/>
  <c r="F2594" i="8"/>
  <c r="G2594" i="8"/>
  <c r="F2595" i="8"/>
  <c r="G2595" i="8"/>
  <c r="F2596" i="8"/>
  <c r="G2596" i="8"/>
  <c r="F2597" i="8"/>
  <c r="G2597" i="8"/>
  <c r="F2598" i="8"/>
  <c r="G2598" i="8"/>
  <c r="F2599" i="8"/>
  <c r="G2599" i="8"/>
  <c r="F2600" i="8"/>
  <c r="G2600" i="8"/>
  <c r="F2601" i="8"/>
  <c r="G2601" i="8"/>
  <c r="F2602" i="8"/>
  <c r="G2602" i="8"/>
  <c r="F2603" i="8"/>
  <c r="G2603" i="8"/>
  <c r="F2604" i="8"/>
  <c r="G2604" i="8"/>
  <c r="F2605" i="8"/>
  <c r="G2605" i="8"/>
  <c r="F2606" i="8"/>
  <c r="G2606" i="8"/>
  <c r="F2607" i="8"/>
  <c r="G2607" i="8"/>
  <c r="F2608" i="8"/>
  <c r="G2608" i="8"/>
  <c r="F2609" i="8"/>
  <c r="G2609" i="8"/>
  <c r="F2610" i="8"/>
  <c r="G2610" i="8"/>
  <c r="F2611" i="8"/>
  <c r="G2611" i="8"/>
  <c r="F2612" i="8"/>
  <c r="G2612" i="8"/>
  <c r="F2613" i="8"/>
  <c r="G2613" i="8"/>
  <c r="F2614" i="8"/>
  <c r="G2614" i="8"/>
  <c r="F2615" i="8"/>
  <c r="G2615" i="8"/>
  <c r="F2616" i="8"/>
  <c r="G2616" i="8"/>
  <c r="F2617" i="8"/>
  <c r="G2617" i="8"/>
  <c r="F2618" i="8"/>
  <c r="G2618" i="8"/>
  <c r="F2619" i="8"/>
  <c r="G2619" i="8"/>
  <c r="F2620" i="8"/>
  <c r="G2620" i="8"/>
  <c r="F2621" i="8"/>
  <c r="G2621" i="8"/>
  <c r="F2622" i="8"/>
  <c r="G2622" i="8"/>
  <c r="F2623" i="8"/>
  <c r="G2623" i="8"/>
  <c r="F2624" i="8"/>
  <c r="G2624" i="8"/>
  <c r="F2625" i="8"/>
  <c r="G2625" i="8"/>
  <c r="F2626" i="8"/>
  <c r="G2626" i="8"/>
  <c r="F2627" i="8"/>
  <c r="G2627" i="8"/>
  <c r="F2628" i="8"/>
  <c r="G2628" i="8"/>
  <c r="F2629" i="8"/>
  <c r="G2629" i="8"/>
  <c r="F2630" i="8"/>
  <c r="G2630" i="8"/>
  <c r="F2631" i="8"/>
  <c r="G2631" i="8"/>
  <c r="F2632" i="8"/>
  <c r="G2632" i="8"/>
  <c r="F2633" i="8"/>
  <c r="G2633" i="8"/>
  <c r="F2634" i="8"/>
  <c r="G2634" i="8"/>
  <c r="F2635" i="8"/>
  <c r="G2635" i="8"/>
  <c r="F2636" i="8"/>
  <c r="G2636" i="8"/>
  <c r="F2637" i="8"/>
  <c r="G2637" i="8"/>
  <c r="F2638" i="8"/>
  <c r="G2638" i="8"/>
  <c r="F2639" i="8"/>
  <c r="G2639" i="8"/>
  <c r="F2640" i="8"/>
  <c r="G2640" i="8"/>
  <c r="F2641" i="8"/>
  <c r="G2641" i="8"/>
  <c r="F2642" i="8"/>
  <c r="G2642" i="8"/>
  <c r="F2643" i="8"/>
  <c r="G2643" i="8"/>
  <c r="F2644" i="8"/>
  <c r="G2644" i="8"/>
  <c r="F2645" i="8"/>
  <c r="G2645" i="8"/>
  <c r="F2646" i="8"/>
  <c r="G2646" i="8"/>
  <c r="F2647" i="8"/>
  <c r="G2647" i="8"/>
  <c r="F2648" i="8"/>
  <c r="G2648" i="8"/>
  <c r="F2649" i="8"/>
  <c r="G2649" i="8"/>
  <c r="F2650" i="8"/>
  <c r="G2650" i="8"/>
  <c r="F2651" i="8"/>
  <c r="G2651" i="8"/>
  <c r="F2652" i="8"/>
  <c r="G2652" i="8"/>
  <c r="F2653" i="8"/>
  <c r="G2653" i="8"/>
  <c r="F2654" i="8"/>
  <c r="G2654" i="8"/>
  <c r="F2655" i="8"/>
  <c r="G2655" i="8"/>
  <c r="F2656" i="8"/>
  <c r="G2656" i="8"/>
  <c r="F2657" i="8"/>
  <c r="G2657" i="8"/>
  <c r="F2658" i="8"/>
  <c r="G2658" i="8"/>
  <c r="F2659" i="8"/>
  <c r="G2659" i="8"/>
  <c r="F2660" i="8"/>
  <c r="G2660" i="8"/>
  <c r="F2661" i="8"/>
  <c r="G2661" i="8"/>
  <c r="F2662" i="8"/>
  <c r="G2662" i="8"/>
  <c r="F2663" i="8"/>
  <c r="G2663" i="8"/>
  <c r="F2664" i="8"/>
  <c r="G2664" i="8"/>
  <c r="F2665" i="8"/>
  <c r="G2665" i="8"/>
  <c r="F2666" i="8"/>
  <c r="G2666" i="8"/>
  <c r="F2667" i="8"/>
  <c r="G2667" i="8"/>
  <c r="F2668" i="8"/>
  <c r="G2668" i="8"/>
  <c r="F2669" i="8"/>
  <c r="G2669" i="8"/>
  <c r="F2670" i="8"/>
  <c r="G2670" i="8"/>
  <c r="F2671" i="8"/>
  <c r="G2671" i="8"/>
  <c r="F2672" i="8"/>
  <c r="G2672" i="8"/>
  <c r="F2673" i="8"/>
  <c r="G2673" i="8"/>
  <c r="F2674" i="8"/>
  <c r="G2674" i="8"/>
  <c r="F2675" i="8"/>
  <c r="G2675" i="8"/>
  <c r="F2676" i="8"/>
  <c r="G2676" i="8"/>
  <c r="F2677" i="8"/>
  <c r="G2677" i="8"/>
  <c r="F2678" i="8"/>
  <c r="G2678" i="8"/>
  <c r="F2679" i="8"/>
  <c r="G2679" i="8"/>
  <c r="F2680" i="8"/>
  <c r="G2680" i="8"/>
  <c r="F2681" i="8"/>
  <c r="G2681" i="8"/>
  <c r="F2682" i="8"/>
  <c r="G2682" i="8"/>
  <c r="F2683" i="8"/>
  <c r="G2683" i="8"/>
  <c r="F2684" i="8"/>
  <c r="G2684" i="8"/>
  <c r="F2685" i="8"/>
  <c r="G2685" i="8"/>
  <c r="F2686" i="8"/>
  <c r="G2686" i="8"/>
  <c r="F2687" i="8"/>
  <c r="G2687" i="8"/>
  <c r="F2688" i="8"/>
  <c r="G2688" i="8"/>
  <c r="F2689" i="8"/>
  <c r="G2689" i="8"/>
  <c r="F2690" i="8"/>
  <c r="G2690" i="8"/>
  <c r="F2691" i="8"/>
  <c r="G2691" i="8"/>
  <c r="F2692" i="8"/>
  <c r="G2692" i="8"/>
  <c r="F2693" i="8"/>
  <c r="G2693" i="8"/>
  <c r="F2694" i="8"/>
  <c r="G2694" i="8"/>
  <c r="F2695" i="8"/>
  <c r="G2695" i="8"/>
  <c r="F2696" i="8"/>
  <c r="G2696" i="8"/>
  <c r="F2697" i="8"/>
  <c r="G2697" i="8"/>
  <c r="F2698" i="8"/>
  <c r="G2698" i="8"/>
  <c r="F2699" i="8"/>
  <c r="G2699" i="8"/>
  <c r="F2700" i="8"/>
  <c r="G2700" i="8"/>
  <c r="F2701" i="8"/>
  <c r="G2701" i="8"/>
  <c r="F2702" i="8"/>
  <c r="G2702" i="8"/>
  <c r="F2703" i="8"/>
  <c r="G2703" i="8"/>
  <c r="F2704" i="8"/>
  <c r="G2704" i="8"/>
  <c r="F2705" i="8"/>
  <c r="G2705" i="8"/>
  <c r="F2706" i="8"/>
  <c r="G2706" i="8"/>
  <c r="F2707" i="8"/>
  <c r="G2707" i="8"/>
  <c r="F2708" i="8"/>
  <c r="G2708" i="8"/>
  <c r="F2709" i="8"/>
  <c r="G2709" i="8"/>
  <c r="F2710" i="8"/>
  <c r="G2710" i="8"/>
  <c r="F2711" i="8"/>
  <c r="G2711" i="8"/>
  <c r="F2712" i="8"/>
  <c r="G2712" i="8"/>
  <c r="F2713" i="8"/>
  <c r="G2713" i="8"/>
  <c r="F2714" i="8"/>
  <c r="G2714" i="8"/>
  <c r="F2715" i="8"/>
  <c r="G2715" i="8"/>
  <c r="F2716" i="8"/>
  <c r="G2716" i="8"/>
  <c r="F2717" i="8"/>
  <c r="G2717" i="8"/>
  <c r="F2718" i="8"/>
  <c r="G2718" i="8"/>
  <c r="F2719" i="8"/>
  <c r="G2719" i="8"/>
  <c r="F2720" i="8"/>
  <c r="G2720" i="8"/>
  <c r="F2721" i="8"/>
  <c r="G2721" i="8"/>
  <c r="F2722" i="8"/>
  <c r="G2722" i="8"/>
  <c r="F2723" i="8"/>
  <c r="G2723" i="8"/>
  <c r="F2724" i="8"/>
  <c r="G2724" i="8"/>
  <c r="F2725" i="8"/>
  <c r="G2725" i="8"/>
  <c r="F2726" i="8"/>
  <c r="G2726" i="8"/>
  <c r="F2727" i="8"/>
  <c r="G2727" i="8"/>
  <c r="F2728" i="8"/>
  <c r="G2728" i="8"/>
  <c r="F2729" i="8"/>
  <c r="G2729" i="8"/>
  <c r="F2730" i="8"/>
  <c r="G2730" i="8"/>
  <c r="F2731" i="8"/>
  <c r="G2731" i="8"/>
  <c r="F2732" i="8"/>
  <c r="G2732" i="8"/>
  <c r="F2733" i="8"/>
  <c r="G2733" i="8"/>
  <c r="F2734" i="8"/>
  <c r="G2734" i="8"/>
  <c r="F2735" i="8"/>
  <c r="G2735" i="8"/>
  <c r="F2736" i="8"/>
  <c r="G2736" i="8"/>
  <c r="F2737" i="8"/>
  <c r="G2737" i="8"/>
  <c r="F2738" i="8"/>
  <c r="G2738" i="8"/>
  <c r="F2739" i="8"/>
  <c r="G2739" i="8"/>
  <c r="F2740" i="8"/>
  <c r="G2740" i="8"/>
  <c r="F2741" i="8"/>
  <c r="G2741" i="8"/>
  <c r="F2742" i="8"/>
  <c r="G2742" i="8"/>
  <c r="F2743" i="8"/>
  <c r="G2743" i="8"/>
  <c r="F2744" i="8"/>
  <c r="G2744" i="8"/>
  <c r="F2745" i="8"/>
  <c r="G2745" i="8"/>
  <c r="F2746" i="8"/>
  <c r="G2746" i="8"/>
  <c r="F2747" i="8"/>
  <c r="G2747" i="8"/>
  <c r="F2748" i="8"/>
  <c r="G2748" i="8"/>
  <c r="F2749" i="8"/>
  <c r="G2749" i="8"/>
  <c r="F2750" i="8"/>
  <c r="G2750" i="8"/>
  <c r="F2751" i="8"/>
  <c r="G2751" i="8"/>
  <c r="F2752" i="8"/>
  <c r="G2752" i="8"/>
  <c r="F2753" i="8"/>
  <c r="G2753" i="8"/>
  <c r="F2754" i="8"/>
  <c r="G2754" i="8"/>
  <c r="F2755" i="8"/>
  <c r="G2755" i="8"/>
  <c r="F2756" i="8"/>
  <c r="G2756" i="8"/>
  <c r="F2757" i="8"/>
  <c r="G2757" i="8"/>
  <c r="F2758" i="8"/>
  <c r="G2758" i="8"/>
  <c r="F2759" i="8"/>
  <c r="G2759" i="8"/>
  <c r="F2760" i="8"/>
  <c r="G2760" i="8"/>
  <c r="F2761" i="8"/>
  <c r="G2761" i="8"/>
  <c r="F2762" i="8"/>
  <c r="G2762" i="8"/>
  <c r="F2763" i="8"/>
  <c r="G2763" i="8"/>
  <c r="F2764" i="8"/>
  <c r="G2764" i="8"/>
  <c r="F2765" i="8"/>
  <c r="G2765" i="8"/>
  <c r="F2766" i="8"/>
  <c r="G2766" i="8"/>
  <c r="F2767" i="8"/>
  <c r="G2767" i="8"/>
  <c r="F2768" i="8"/>
  <c r="G2768" i="8"/>
  <c r="F2769" i="8"/>
  <c r="G2769" i="8"/>
  <c r="F2770" i="8"/>
  <c r="G2770" i="8"/>
  <c r="F2771" i="8"/>
  <c r="G2771" i="8"/>
  <c r="F2772" i="8"/>
  <c r="G2772" i="8"/>
  <c r="F2773" i="8"/>
  <c r="G2773" i="8"/>
  <c r="F2774" i="8"/>
  <c r="G2774" i="8"/>
  <c r="F2775" i="8"/>
  <c r="G2775" i="8"/>
  <c r="F2776" i="8"/>
  <c r="G2776" i="8"/>
  <c r="F2777" i="8"/>
  <c r="G2777" i="8"/>
  <c r="F2778" i="8"/>
  <c r="G2778" i="8"/>
  <c r="F2779" i="8"/>
  <c r="G2779" i="8"/>
  <c r="F2780" i="8"/>
  <c r="G2780" i="8"/>
  <c r="F2781" i="8"/>
  <c r="G2781" i="8"/>
  <c r="F2782" i="8"/>
  <c r="G2782" i="8"/>
  <c r="F2783" i="8"/>
  <c r="G2783" i="8"/>
  <c r="F2784" i="8"/>
  <c r="G2784" i="8"/>
  <c r="F2785" i="8"/>
  <c r="G2785" i="8"/>
  <c r="F2786" i="8"/>
  <c r="G2786" i="8"/>
  <c r="F2787" i="8"/>
  <c r="G2787" i="8"/>
  <c r="F2788" i="8"/>
  <c r="G2788" i="8"/>
  <c r="F2789" i="8"/>
  <c r="G2789" i="8"/>
  <c r="F2790" i="8"/>
  <c r="G2790" i="8"/>
  <c r="F2791" i="8"/>
  <c r="G2791" i="8"/>
  <c r="F2792" i="8"/>
  <c r="G2792" i="8"/>
  <c r="F2793" i="8"/>
  <c r="G2793" i="8"/>
  <c r="F2794" i="8"/>
  <c r="G2794" i="8"/>
  <c r="F2795" i="8"/>
  <c r="G2795" i="8"/>
  <c r="F2796" i="8"/>
  <c r="G2796" i="8"/>
  <c r="F2797" i="8"/>
  <c r="G2797" i="8"/>
  <c r="F2798" i="8"/>
  <c r="G2798" i="8"/>
  <c r="F2799" i="8"/>
  <c r="G2799" i="8"/>
  <c r="F2800" i="8"/>
  <c r="G2800" i="8"/>
  <c r="F2801" i="8"/>
  <c r="G2801" i="8"/>
  <c r="F2802" i="8"/>
  <c r="G2802" i="8"/>
  <c r="F2803" i="8"/>
  <c r="G2803" i="8"/>
  <c r="F2804" i="8"/>
  <c r="G2804" i="8"/>
  <c r="F2805" i="8"/>
  <c r="G2805" i="8"/>
  <c r="F2806" i="8"/>
  <c r="G2806" i="8"/>
  <c r="F2807" i="8"/>
  <c r="G2807" i="8"/>
  <c r="F2808" i="8"/>
  <c r="G2808" i="8"/>
  <c r="F2809" i="8"/>
  <c r="G2809" i="8"/>
  <c r="F2810" i="8"/>
  <c r="G2810" i="8"/>
  <c r="F2811" i="8"/>
  <c r="G2811" i="8"/>
  <c r="F2812" i="8"/>
  <c r="G2812" i="8"/>
  <c r="F2813" i="8"/>
  <c r="G2813" i="8"/>
  <c r="F2814" i="8"/>
  <c r="G2814" i="8"/>
  <c r="F2815" i="8"/>
  <c r="G2815" i="8"/>
  <c r="F2816" i="8"/>
  <c r="G2816" i="8"/>
  <c r="F2817" i="8"/>
  <c r="G2817" i="8"/>
  <c r="F2818" i="8"/>
  <c r="G2818" i="8"/>
  <c r="F2819" i="8"/>
  <c r="G2819" i="8"/>
  <c r="F2820" i="8"/>
  <c r="G2820" i="8"/>
  <c r="F2821" i="8"/>
  <c r="G2821" i="8"/>
  <c r="F2822" i="8"/>
  <c r="G2822" i="8"/>
  <c r="F2823" i="8"/>
  <c r="G2823" i="8"/>
  <c r="F2824" i="8"/>
  <c r="G2824" i="8"/>
  <c r="F2825" i="8"/>
  <c r="G2825" i="8"/>
  <c r="F2826" i="8"/>
  <c r="G2826" i="8"/>
  <c r="F2827" i="8"/>
  <c r="G2827" i="8"/>
  <c r="F2828" i="8"/>
  <c r="G2828" i="8"/>
  <c r="F2829" i="8"/>
  <c r="G2829" i="8"/>
  <c r="F2830" i="8"/>
  <c r="G2830" i="8"/>
  <c r="F2831" i="8"/>
  <c r="G2831" i="8"/>
  <c r="F2832" i="8"/>
  <c r="G2832" i="8"/>
  <c r="F2833" i="8"/>
  <c r="G2833" i="8"/>
  <c r="F2834" i="8"/>
  <c r="G2834" i="8"/>
  <c r="F2835" i="8"/>
  <c r="G2835" i="8"/>
  <c r="F2836" i="8"/>
  <c r="G2836" i="8"/>
  <c r="F2837" i="8"/>
  <c r="G2837" i="8"/>
  <c r="F2838" i="8"/>
  <c r="G2838" i="8"/>
  <c r="F2839" i="8"/>
  <c r="G2839" i="8"/>
  <c r="F2840" i="8"/>
  <c r="G2840" i="8"/>
  <c r="F2841" i="8"/>
  <c r="G2841" i="8"/>
  <c r="F2842" i="8"/>
  <c r="G2842" i="8"/>
  <c r="F2843" i="8"/>
  <c r="G2843" i="8"/>
  <c r="F2844" i="8"/>
  <c r="G2844" i="8"/>
  <c r="F2845" i="8"/>
  <c r="G2845" i="8"/>
  <c r="F2846" i="8"/>
  <c r="G2846" i="8"/>
  <c r="F2847" i="8"/>
  <c r="G2847" i="8"/>
  <c r="F2848" i="8"/>
  <c r="G2848" i="8"/>
  <c r="F2849" i="8"/>
  <c r="G2849" i="8"/>
  <c r="F2850" i="8"/>
  <c r="G2850" i="8"/>
  <c r="F2851" i="8"/>
  <c r="G2851" i="8"/>
  <c r="F2852" i="8"/>
  <c r="G2852" i="8"/>
  <c r="F2853" i="8"/>
  <c r="G2853" i="8"/>
  <c r="F2854" i="8"/>
  <c r="G2854" i="8"/>
  <c r="F2855" i="8"/>
  <c r="G2855" i="8"/>
  <c r="F2856" i="8"/>
  <c r="G2856" i="8"/>
  <c r="F2857" i="8"/>
  <c r="G2857" i="8"/>
  <c r="F2858" i="8"/>
  <c r="G2858" i="8"/>
  <c r="F2859" i="8"/>
  <c r="G2859" i="8"/>
  <c r="F2860" i="8"/>
  <c r="G2860" i="8"/>
  <c r="F2861" i="8"/>
  <c r="G2861" i="8"/>
  <c r="F2862" i="8"/>
  <c r="G2862" i="8"/>
  <c r="F2863" i="8"/>
  <c r="G2863" i="8"/>
  <c r="F2864" i="8"/>
  <c r="G2864" i="8"/>
  <c r="F2865" i="8"/>
  <c r="G2865" i="8"/>
  <c r="F2866" i="8"/>
  <c r="G2866" i="8"/>
  <c r="F2867" i="8"/>
  <c r="G2867" i="8"/>
  <c r="F2868" i="8"/>
  <c r="G2868" i="8"/>
  <c r="F2869" i="8"/>
  <c r="G2869" i="8"/>
  <c r="F2870" i="8"/>
  <c r="G2870" i="8"/>
  <c r="F2871" i="8"/>
  <c r="G2871" i="8"/>
  <c r="F2872" i="8"/>
  <c r="G2872" i="8"/>
  <c r="F2873" i="8"/>
  <c r="G2873" i="8"/>
  <c r="F2874" i="8"/>
  <c r="G2874" i="8"/>
  <c r="F2875" i="8"/>
  <c r="G2875" i="8"/>
  <c r="F2876" i="8"/>
  <c r="G2876" i="8"/>
  <c r="F2877" i="8"/>
  <c r="G2877" i="8"/>
  <c r="F2878" i="8"/>
  <c r="G2878" i="8"/>
  <c r="F2879" i="8"/>
  <c r="G2879" i="8"/>
  <c r="F2880" i="8"/>
  <c r="G2880" i="8"/>
  <c r="F2881" i="8"/>
  <c r="G2881" i="8"/>
  <c r="F2882" i="8"/>
  <c r="G2882" i="8"/>
  <c r="F2883" i="8"/>
  <c r="G2883" i="8"/>
  <c r="F2884" i="8"/>
  <c r="G2884" i="8"/>
  <c r="F2885" i="8"/>
  <c r="G2885" i="8"/>
  <c r="F2886" i="8"/>
  <c r="G2886" i="8"/>
  <c r="F2887" i="8"/>
  <c r="G2887" i="8"/>
  <c r="F2888" i="8"/>
  <c r="G2888" i="8"/>
  <c r="F2889" i="8"/>
  <c r="G2889" i="8"/>
  <c r="F2890" i="8"/>
  <c r="G2890" i="8"/>
  <c r="F2891" i="8"/>
  <c r="G2891" i="8"/>
  <c r="F2892" i="8"/>
  <c r="G2892" i="8"/>
  <c r="F2893" i="8"/>
  <c r="G2893" i="8"/>
  <c r="F2894" i="8"/>
  <c r="G2894" i="8"/>
  <c r="F2895" i="8"/>
  <c r="G2895" i="8"/>
  <c r="F2896" i="8"/>
  <c r="G2896" i="8"/>
  <c r="F2897" i="8"/>
  <c r="G2897" i="8"/>
  <c r="F2898" i="8"/>
  <c r="G2898" i="8"/>
  <c r="F2899" i="8"/>
  <c r="G2899" i="8"/>
  <c r="F2900" i="8"/>
  <c r="G2900" i="8"/>
  <c r="F2901" i="8"/>
  <c r="G2901" i="8"/>
  <c r="F2902" i="8"/>
  <c r="G2902" i="8"/>
  <c r="F2903" i="8"/>
  <c r="G2903" i="8"/>
  <c r="F2904" i="8"/>
  <c r="G2904" i="8"/>
  <c r="F2905" i="8"/>
  <c r="G2905" i="8"/>
  <c r="F2906" i="8"/>
  <c r="G2906" i="8"/>
  <c r="F2907" i="8"/>
  <c r="G2907" i="8"/>
  <c r="F2908" i="8"/>
  <c r="G2908" i="8"/>
  <c r="F2909" i="8"/>
  <c r="G2909" i="8"/>
  <c r="F2910" i="8"/>
  <c r="G2910" i="8"/>
  <c r="F2911" i="8"/>
  <c r="G2911" i="8"/>
  <c r="F2912" i="8"/>
  <c r="G2912" i="8"/>
  <c r="F2913" i="8"/>
  <c r="G2913" i="8"/>
  <c r="F2914" i="8"/>
  <c r="G2914" i="8"/>
  <c r="F2915" i="8"/>
  <c r="G2915" i="8"/>
  <c r="F2916" i="8"/>
  <c r="G2916" i="8"/>
  <c r="F2917" i="8"/>
  <c r="G2917" i="8"/>
  <c r="F2918" i="8"/>
  <c r="G2918" i="8"/>
  <c r="F2919" i="8"/>
  <c r="G2919" i="8"/>
  <c r="F2920" i="8"/>
  <c r="G2920" i="8"/>
  <c r="F2921" i="8"/>
  <c r="G2921" i="8"/>
  <c r="F2922" i="8"/>
  <c r="G2922" i="8"/>
  <c r="F2923" i="8"/>
  <c r="G2923" i="8"/>
  <c r="F2924" i="8"/>
  <c r="G2924" i="8"/>
  <c r="F2925" i="8"/>
  <c r="G2925" i="8"/>
  <c r="F2926" i="8"/>
  <c r="G2926" i="8"/>
  <c r="F2927" i="8"/>
  <c r="G2927" i="8"/>
  <c r="F2928" i="8"/>
  <c r="G2928" i="8"/>
  <c r="F2929" i="8"/>
  <c r="G2929" i="8"/>
  <c r="F2930" i="8"/>
  <c r="G2930" i="8"/>
  <c r="F2931" i="8"/>
  <c r="G2931" i="8"/>
  <c r="F2932" i="8"/>
  <c r="G2932" i="8"/>
  <c r="F2933" i="8"/>
  <c r="G2933" i="8"/>
  <c r="F2934" i="8"/>
  <c r="G2934" i="8"/>
  <c r="F2935" i="8"/>
  <c r="G2935" i="8"/>
  <c r="F2936" i="8"/>
  <c r="G2936" i="8"/>
  <c r="F2937" i="8"/>
  <c r="G2937" i="8"/>
  <c r="F2938" i="8"/>
  <c r="G2938" i="8"/>
  <c r="F2939" i="8"/>
  <c r="G2939" i="8"/>
  <c r="F2940" i="8"/>
  <c r="G2940" i="8"/>
  <c r="F2941" i="8"/>
  <c r="G2941" i="8"/>
  <c r="F2942" i="8"/>
  <c r="G2942" i="8"/>
  <c r="F2943" i="8"/>
  <c r="G2943" i="8"/>
  <c r="F2944" i="8"/>
  <c r="G2944" i="8"/>
  <c r="F2945" i="8"/>
  <c r="G2945" i="8"/>
  <c r="F2946" i="8"/>
  <c r="G2946" i="8"/>
  <c r="F2947" i="8"/>
  <c r="G2947" i="8"/>
  <c r="F2948" i="8"/>
  <c r="G2948" i="8"/>
  <c r="F2949" i="8"/>
  <c r="G2949" i="8"/>
  <c r="F2950" i="8"/>
  <c r="G2950" i="8"/>
  <c r="F2951" i="8"/>
  <c r="G2951" i="8"/>
  <c r="F2952" i="8"/>
  <c r="G2952" i="8"/>
  <c r="F2953" i="8"/>
  <c r="G2953" i="8"/>
  <c r="F2954" i="8"/>
  <c r="G2954" i="8"/>
  <c r="F2955" i="8"/>
  <c r="G2955" i="8"/>
  <c r="F2956" i="8"/>
  <c r="G2956" i="8"/>
  <c r="F2957" i="8"/>
  <c r="G2957" i="8"/>
  <c r="F2958" i="8"/>
  <c r="G2958" i="8"/>
  <c r="F2959" i="8"/>
  <c r="G2959" i="8"/>
  <c r="F2960" i="8"/>
  <c r="G2960" i="8"/>
  <c r="F2961" i="8"/>
  <c r="G2961" i="8"/>
  <c r="F2962" i="8"/>
  <c r="G2962" i="8"/>
  <c r="F2963" i="8"/>
  <c r="G2963" i="8"/>
  <c r="F2964" i="8"/>
  <c r="G2964" i="8"/>
  <c r="F2965" i="8"/>
  <c r="G2965" i="8"/>
  <c r="F2966" i="8"/>
  <c r="G2966" i="8"/>
  <c r="F2967" i="8"/>
  <c r="G2967" i="8"/>
  <c r="F2968" i="8"/>
  <c r="G2968" i="8"/>
  <c r="F2969" i="8"/>
  <c r="G2969" i="8"/>
  <c r="F2970" i="8"/>
  <c r="G2970" i="8"/>
  <c r="F2971" i="8"/>
  <c r="G2971" i="8"/>
  <c r="F2972" i="8"/>
  <c r="G2972" i="8"/>
  <c r="F2973" i="8"/>
  <c r="G2973" i="8"/>
  <c r="F2974" i="8"/>
  <c r="G2974" i="8"/>
  <c r="F2975" i="8"/>
  <c r="G2975" i="8"/>
  <c r="F2976" i="8"/>
  <c r="G2976" i="8"/>
  <c r="F2977" i="8"/>
  <c r="G2977" i="8"/>
  <c r="F2978" i="8"/>
  <c r="G2978" i="8"/>
  <c r="F2979" i="8"/>
  <c r="G2979" i="8"/>
  <c r="F2980" i="8"/>
  <c r="G2980" i="8"/>
  <c r="F2981" i="8"/>
  <c r="G2981" i="8"/>
  <c r="F2982" i="8"/>
  <c r="G2982" i="8"/>
  <c r="F2983" i="8"/>
  <c r="G2983" i="8"/>
  <c r="F2984" i="8"/>
  <c r="G2984" i="8"/>
  <c r="F2985" i="8"/>
  <c r="G2985" i="8"/>
  <c r="F2986" i="8"/>
  <c r="G2986" i="8"/>
  <c r="F2987" i="8"/>
  <c r="G2987" i="8"/>
  <c r="F2988" i="8"/>
  <c r="G2988" i="8"/>
  <c r="F2989" i="8"/>
  <c r="G2989" i="8"/>
  <c r="F2990" i="8"/>
  <c r="G2990" i="8"/>
  <c r="F2991" i="8"/>
  <c r="G2991" i="8"/>
  <c r="F2992" i="8"/>
  <c r="G2992" i="8"/>
  <c r="F2993" i="8"/>
  <c r="G2993" i="8"/>
  <c r="F2994" i="8"/>
  <c r="G2994" i="8"/>
  <c r="F2995" i="8"/>
  <c r="G2995" i="8"/>
  <c r="F2996" i="8"/>
  <c r="G2996" i="8"/>
  <c r="F2997" i="8"/>
  <c r="G2997" i="8"/>
  <c r="F2998" i="8"/>
  <c r="G2998" i="8"/>
  <c r="F2999" i="8"/>
  <c r="G2999" i="8"/>
  <c r="F3000" i="8"/>
  <c r="G3000" i="8"/>
  <c r="F3001" i="8"/>
  <c r="G3001" i="8"/>
  <c r="F3002" i="8"/>
  <c r="G3002" i="8"/>
  <c r="F3003" i="8"/>
  <c r="G3003" i="8"/>
  <c r="F3004" i="8"/>
  <c r="G3004" i="8"/>
  <c r="F3005" i="8"/>
  <c r="G3005" i="8"/>
  <c r="F3006" i="8"/>
  <c r="G3006" i="8"/>
  <c r="F3007" i="8"/>
  <c r="G3007" i="8"/>
  <c r="F3008" i="8"/>
  <c r="G3008" i="8"/>
  <c r="F3009" i="8"/>
  <c r="G3009" i="8"/>
  <c r="F3010" i="8"/>
  <c r="G3010" i="8"/>
  <c r="F3011" i="8"/>
  <c r="G3011" i="8"/>
  <c r="F3012" i="8"/>
  <c r="G3012" i="8"/>
  <c r="F3013" i="8"/>
  <c r="G3013" i="8"/>
  <c r="F3014" i="8"/>
  <c r="G3014" i="8"/>
  <c r="F3015" i="8"/>
  <c r="G3015" i="8"/>
  <c r="F3016" i="8"/>
  <c r="G3016" i="8"/>
  <c r="F3017" i="8"/>
  <c r="G3017" i="8"/>
  <c r="F3018" i="8"/>
  <c r="G3018" i="8"/>
  <c r="F3019" i="8"/>
  <c r="G3019" i="8"/>
  <c r="F3020" i="8"/>
  <c r="G3020" i="8"/>
  <c r="F3021" i="8"/>
  <c r="G3021" i="8"/>
  <c r="F3022" i="8"/>
  <c r="G3022" i="8"/>
  <c r="F3023" i="8"/>
  <c r="G3023" i="8"/>
  <c r="F3024" i="8"/>
  <c r="G3024" i="8"/>
  <c r="F3025" i="8"/>
  <c r="G3025" i="8"/>
  <c r="F3026" i="8"/>
  <c r="G3026" i="8"/>
  <c r="F3027" i="8"/>
  <c r="G3027" i="8"/>
  <c r="F3028" i="8"/>
  <c r="G3028" i="8"/>
  <c r="F3029" i="8"/>
  <c r="G3029" i="8"/>
  <c r="F3030" i="8"/>
  <c r="G3030" i="8"/>
  <c r="F3031" i="8"/>
  <c r="G3031" i="8"/>
  <c r="F3032" i="8"/>
  <c r="G3032" i="8"/>
  <c r="F3033" i="8"/>
  <c r="G3033" i="8"/>
  <c r="F3034" i="8"/>
  <c r="G3034" i="8"/>
  <c r="F3035" i="8"/>
  <c r="G3035" i="8"/>
  <c r="F3036" i="8"/>
  <c r="G3036" i="8"/>
  <c r="F3037" i="8"/>
  <c r="G3037" i="8"/>
  <c r="F3038" i="8"/>
  <c r="G3038" i="8"/>
  <c r="F3039" i="8"/>
  <c r="G3039" i="8"/>
  <c r="F3040" i="8"/>
  <c r="G3040" i="8"/>
  <c r="F3041" i="8"/>
  <c r="G3041" i="8"/>
  <c r="F3042" i="8"/>
  <c r="G3042" i="8"/>
  <c r="F3043" i="8"/>
  <c r="G3043" i="8"/>
  <c r="F3044" i="8"/>
  <c r="G3044" i="8"/>
  <c r="F3045" i="8"/>
  <c r="G3045" i="8"/>
  <c r="F3046" i="8"/>
  <c r="G3046" i="8"/>
  <c r="F3047" i="8"/>
  <c r="G3047" i="8"/>
  <c r="F3048" i="8"/>
  <c r="G3048" i="8"/>
  <c r="F3049" i="8"/>
  <c r="G3049" i="8"/>
  <c r="F3050" i="8"/>
  <c r="G3050" i="8"/>
  <c r="F3051" i="8"/>
  <c r="G3051" i="8"/>
  <c r="F3052" i="8"/>
  <c r="G3052" i="8"/>
  <c r="F3053" i="8"/>
  <c r="G3053" i="8"/>
  <c r="F3054" i="8"/>
  <c r="G3054" i="8"/>
  <c r="F3055" i="8"/>
  <c r="G3055" i="8"/>
  <c r="F3056" i="8"/>
  <c r="G3056" i="8"/>
  <c r="F3057" i="8"/>
  <c r="G3057" i="8"/>
  <c r="F3058" i="8"/>
  <c r="G3058" i="8"/>
  <c r="F3059" i="8"/>
  <c r="G3059" i="8"/>
  <c r="F3060" i="8"/>
  <c r="G3060" i="8"/>
  <c r="F3061" i="8"/>
  <c r="G3061" i="8"/>
  <c r="F3062" i="8"/>
  <c r="G3062" i="8"/>
  <c r="F3063" i="8"/>
  <c r="G3063" i="8"/>
  <c r="F3064" i="8"/>
  <c r="G3064" i="8"/>
  <c r="F3065" i="8"/>
  <c r="G3065" i="8"/>
  <c r="F3066" i="8"/>
  <c r="G3066" i="8"/>
  <c r="F3067" i="8"/>
  <c r="G3067" i="8"/>
  <c r="F3068" i="8"/>
  <c r="G3068" i="8"/>
  <c r="F3069" i="8"/>
  <c r="G3069" i="8"/>
  <c r="F3070" i="8"/>
  <c r="G3070" i="8"/>
  <c r="F3071" i="8"/>
  <c r="G3071" i="8"/>
  <c r="F3072" i="8"/>
  <c r="G3072" i="8"/>
  <c r="F3073" i="8"/>
  <c r="G3073" i="8"/>
  <c r="F3074" i="8"/>
  <c r="G3074" i="8"/>
  <c r="F3075" i="8"/>
  <c r="G3075" i="8"/>
  <c r="F3076" i="8"/>
  <c r="G3076" i="8"/>
  <c r="F3077" i="8"/>
  <c r="G3077" i="8"/>
  <c r="F3078" i="8"/>
  <c r="G3078" i="8"/>
  <c r="F3079" i="8"/>
  <c r="G3079" i="8"/>
  <c r="F3080" i="8"/>
  <c r="G3080" i="8"/>
  <c r="F3081" i="8"/>
  <c r="G3081" i="8"/>
  <c r="F3082" i="8"/>
  <c r="G3082" i="8"/>
  <c r="F3083" i="8"/>
  <c r="G3083" i="8"/>
  <c r="F3084" i="8"/>
  <c r="G3084" i="8"/>
  <c r="F3085" i="8"/>
  <c r="G3085" i="8"/>
  <c r="F3086" i="8"/>
  <c r="G3086" i="8"/>
  <c r="F3087" i="8"/>
  <c r="G3087" i="8"/>
  <c r="F3088" i="8"/>
  <c r="G3088" i="8"/>
  <c r="F3089" i="8"/>
  <c r="G3089" i="8"/>
  <c r="F3090" i="8"/>
  <c r="G3090" i="8"/>
  <c r="F3091" i="8"/>
  <c r="G3091" i="8"/>
  <c r="F3092" i="8"/>
  <c r="G3092" i="8"/>
  <c r="F3093" i="8"/>
  <c r="G3093" i="8"/>
  <c r="F3094" i="8"/>
  <c r="G3094" i="8"/>
  <c r="F3095" i="8"/>
  <c r="G3095" i="8"/>
  <c r="F3096" i="8"/>
  <c r="G3096" i="8"/>
  <c r="F3097" i="8"/>
  <c r="G3097" i="8"/>
  <c r="F3098" i="8"/>
  <c r="G3098" i="8"/>
  <c r="F3099" i="8"/>
  <c r="G3099" i="8"/>
  <c r="F3100" i="8"/>
  <c r="G3100" i="8"/>
  <c r="F3101" i="8"/>
  <c r="G3101" i="8"/>
  <c r="F3102" i="8"/>
  <c r="G3102" i="8"/>
  <c r="F3103" i="8"/>
  <c r="G3103" i="8"/>
  <c r="F3104" i="8"/>
  <c r="G3104" i="8"/>
  <c r="F3105" i="8"/>
  <c r="G3105" i="8"/>
  <c r="F3106" i="8"/>
  <c r="G3106" i="8"/>
  <c r="F3107" i="8"/>
  <c r="G3107" i="8"/>
  <c r="F3108" i="8"/>
  <c r="G3108" i="8"/>
  <c r="F3109" i="8"/>
  <c r="G3109" i="8"/>
  <c r="F3110" i="8"/>
  <c r="G3110" i="8"/>
  <c r="F3111" i="8"/>
  <c r="G3111" i="8"/>
  <c r="F3112" i="8"/>
  <c r="G3112" i="8"/>
  <c r="F3113" i="8"/>
  <c r="G3113" i="8"/>
  <c r="F3114" i="8"/>
  <c r="G3114" i="8"/>
  <c r="F3115" i="8"/>
  <c r="G3115" i="8"/>
  <c r="F3116" i="8"/>
  <c r="G3116" i="8"/>
  <c r="F3117" i="8"/>
  <c r="G3117" i="8"/>
  <c r="F3118" i="8"/>
  <c r="G3118" i="8"/>
  <c r="F3119" i="8"/>
  <c r="G3119" i="8"/>
  <c r="F3120" i="8"/>
  <c r="G3120" i="8"/>
  <c r="F3121" i="8"/>
  <c r="G3121" i="8"/>
  <c r="F3122" i="8"/>
  <c r="G3122" i="8"/>
  <c r="F3123" i="8"/>
  <c r="G3123" i="8"/>
  <c r="F3124" i="8"/>
  <c r="G3124" i="8"/>
  <c r="F3125" i="8"/>
  <c r="G3125" i="8"/>
  <c r="F3126" i="8"/>
  <c r="G3126" i="8"/>
  <c r="F3127" i="8"/>
  <c r="G3127" i="8"/>
  <c r="F3128" i="8"/>
  <c r="G3128" i="8"/>
  <c r="F3129" i="8"/>
  <c r="G3129" i="8"/>
  <c r="F3130" i="8"/>
  <c r="G3130" i="8"/>
  <c r="F3131" i="8"/>
  <c r="G3131" i="8"/>
  <c r="F3132" i="8"/>
  <c r="G3132" i="8"/>
  <c r="F3133" i="8"/>
  <c r="G3133" i="8"/>
  <c r="F3134" i="8"/>
  <c r="G3134" i="8"/>
  <c r="F3135" i="8"/>
  <c r="G3135" i="8"/>
  <c r="F3136" i="8"/>
  <c r="G3136" i="8"/>
  <c r="F3137" i="8"/>
  <c r="G3137" i="8"/>
  <c r="F3138" i="8"/>
  <c r="G3138" i="8"/>
  <c r="F3139" i="8"/>
  <c r="G3139" i="8"/>
  <c r="F3140" i="8"/>
  <c r="G3140" i="8"/>
  <c r="F3141" i="8"/>
  <c r="G3141" i="8"/>
  <c r="F3142" i="8"/>
  <c r="G3142" i="8"/>
  <c r="F3143" i="8"/>
  <c r="G3143" i="8"/>
  <c r="F3144" i="8"/>
  <c r="G3144" i="8"/>
  <c r="F3145" i="8"/>
  <c r="G3145" i="8"/>
  <c r="F3146" i="8"/>
  <c r="G3146" i="8"/>
  <c r="F3147" i="8"/>
  <c r="G3147" i="8"/>
  <c r="F3148" i="8"/>
  <c r="G3148" i="8"/>
  <c r="F3149" i="8"/>
  <c r="G3149" i="8"/>
  <c r="F3150" i="8"/>
  <c r="G3150" i="8"/>
  <c r="F3151" i="8"/>
  <c r="G3151" i="8"/>
  <c r="F3152" i="8"/>
  <c r="G3152" i="8"/>
  <c r="F3153" i="8"/>
  <c r="G3153" i="8"/>
  <c r="F3154" i="8"/>
  <c r="G3154" i="8"/>
  <c r="F3155" i="8"/>
  <c r="G3155" i="8"/>
  <c r="F3156" i="8"/>
  <c r="G3156" i="8"/>
  <c r="F3157" i="8"/>
  <c r="G3157" i="8"/>
  <c r="F3158" i="8"/>
  <c r="G3158" i="8"/>
  <c r="F3159" i="8"/>
  <c r="G3159" i="8"/>
  <c r="F3160" i="8"/>
  <c r="G3160" i="8"/>
  <c r="F3161" i="8"/>
  <c r="G3161" i="8"/>
  <c r="F3162" i="8"/>
  <c r="G3162" i="8"/>
  <c r="F3163" i="8"/>
  <c r="G3163" i="8"/>
  <c r="F3164" i="8"/>
  <c r="G3164" i="8"/>
  <c r="F3165" i="8"/>
  <c r="G3165" i="8"/>
  <c r="F3166" i="8"/>
  <c r="G3166" i="8"/>
  <c r="F3167" i="8"/>
  <c r="G3167" i="8"/>
  <c r="F3168" i="8"/>
  <c r="G3168" i="8"/>
  <c r="F3169" i="8"/>
  <c r="G3169" i="8"/>
  <c r="F3170" i="8"/>
  <c r="G3170" i="8"/>
  <c r="F3171" i="8"/>
  <c r="G3171" i="8"/>
  <c r="F3172" i="8"/>
  <c r="G3172" i="8"/>
  <c r="F3173" i="8"/>
  <c r="G3173" i="8"/>
  <c r="F3174" i="8"/>
  <c r="G3174" i="8"/>
  <c r="F3175" i="8"/>
  <c r="G3175" i="8"/>
  <c r="F3176" i="8"/>
  <c r="G3176" i="8"/>
  <c r="F3177" i="8"/>
  <c r="G3177" i="8"/>
  <c r="F3178" i="8"/>
  <c r="G3178" i="8"/>
  <c r="F3179" i="8"/>
  <c r="G3179" i="8"/>
  <c r="F3180" i="8"/>
  <c r="G3180" i="8"/>
  <c r="F3181" i="8"/>
  <c r="G3181" i="8"/>
  <c r="F3182" i="8"/>
  <c r="G3182" i="8"/>
  <c r="F3183" i="8"/>
  <c r="G3183" i="8"/>
  <c r="F3184" i="8"/>
  <c r="G3184" i="8"/>
  <c r="F3185" i="8"/>
  <c r="G3185" i="8"/>
  <c r="F3186" i="8"/>
  <c r="G3186" i="8"/>
  <c r="F3187" i="8"/>
  <c r="G3187" i="8"/>
  <c r="F3188" i="8"/>
  <c r="G3188" i="8"/>
  <c r="F3189" i="8"/>
  <c r="G3189" i="8"/>
  <c r="F3190" i="8"/>
  <c r="G3190" i="8"/>
  <c r="F3191" i="8"/>
  <c r="G3191" i="8"/>
  <c r="F3192" i="8"/>
  <c r="G3192" i="8"/>
  <c r="F3193" i="8"/>
  <c r="G3193" i="8"/>
  <c r="F3194" i="8"/>
  <c r="G3194" i="8"/>
  <c r="F3195" i="8"/>
  <c r="G3195" i="8"/>
  <c r="F3196" i="8"/>
  <c r="G3196" i="8"/>
  <c r="F3197" i="8"/>
  <c r="G3197" i="8"/>
  <c r="F3198" i="8"/>
  <c r="G3198" i="8"/>
  <c r="F3199" i="8"/>
  <c r="G3199" i="8"/>
  <c r="F3200" i="8"/>
  <c r="G3200" i="8"/>
  <c r="F3201" i="8"/>
  <c r="G3201" i="8"/>
  <c r="F3202" i="8"/>
  <c r="G3202" i="8"/>
  <c r="F3203" i="8"/>
  <c r="G3203" i="8"/>
  <c r="F3204" i="8"/>
  <c r="G3204" i="8"/>
  <c r="F3205" i="8"/>
  <c r="G3205" i="8"/>
  <c r="F3206" i="8"/>
  <c r="G3206" i="8"/>
  <c r="F3207" i="8"/>
  <c r="G3207" i="8"/>
  <c r="F3208" i="8"/>
  <c r="G3208" i="8"/>
  <c r="F3209" i="8"/>
  <c r="G3209" i="8"/>
  <c r="F3210" i="8"/>
  <c r="G3210" i="8"/>
  <c r="F3211" i="8"/>
  <c r="G3211" i="8"/>
  <c r="F3212" i="8"/>
  <c r="G3212" i="8"/>
  <c r="F3213" i="8"/>
  <c r="G3213" i="8"/>
  <c r="F3214" i="8"/>
  <c r="G3214" i="8"/>
  <c r="F3215" i="8"/>
  <c r="G3215" i="8"/>
  <c r="F3216" i="8"/>
  <c r="G3216" i="8"/>
  <c r="F3217" i="8"/>
  <c r="G3217" i="8"/>
  <c r="F3218" i="8"/>
  <c r="G3218" i="8"/>
  <c r="F3219" i="8"/>
  <c r="G3219" i="8"/>
  <c r="F3220" i="8"/>
  <c r="G3220" i="8"/>
  <c r="F3221" i="8"/>
  <c r="G3221" i="8"/>
  <c r="F3222" i="8"/>
  <c r="G3222" i="8"/>
  <c r="F3223" i="8"/>
  <c r="G3223" i="8"/>
  <c r="F3224" i="8"/>
  <c r="G3224" i="8"/>
  <c r="F3225" i="8"/>
  <c r="G3225" i="8"/>
  <c r="F3226" i="8"/>
  <c r="G3226" i="8"/>
  <c r="F3227" i="8"/>
  <c r="G3227" i="8"/>
  <c r="F3228" i="8"/>
  <c r="G3228" i="8"/>
  <c r="F3229" i="8"/>
  <c r="G3229" i="8"/>
  <c r="F3230" i="8"/>
  <c r="G3230" i="8"/>
  <c r="F3231" i="8"/>
  <c r="G3231" i="8"/>
  <c r="F3232" i="8"/>
  <c r="G3232" i="8"/>
  <c r="F3233" i="8"/>
  <c r="G3233" i="8"/>
  <c r="F3234" i="8"/>
  <c r="G3234" i="8"/>
  <c r="F3235" i="8"/>
  <c r="G3235" i="8"/>
  <c r="F3236" i="8"/>
  <c r="G3236" i="8"/>
  <c r="F3237" i="8"/>
  <c r="G3237" i="8"/>
  <c r="F3238" i="8"/>
  <c r="G3238" i="8"/>
  <c r="F3239" i="8"/>
  <c r="G3239" i="8"/>
  <c r="F3240" i="8"/>
  <c r="G3240" i="8"/>
  <c r="F3241" i="8"/>
  <c r="G3241" i="8"/>
  <c r="F3242" i="8"/>
  <c r="G3242" i="8"/>
  <c r="F3243" i="8"/>
  <c r="G3243" i="8"/>
  <c r="F3244" i="8"/>
  <c r="G3244" i="8"/>
  <c r="F3245" i="8"/>
  <c r="G3245" i="8"/>
  <c r="F3246" i="8"/>
  <c r="G3246" i="8"/>
  <c r="F3247" i="8"/>
  <c r="G3247" i="8"/>
  <c r="F3248" i="8"/>
  <c r="G3248" i="8"/>
  <c r="F3249" i="8"/>
  <c r="G3249" i="8"/>
  <c r="F3250" i="8"/>
  <c r="G3250" i="8"/>
  <c r="F3251" i="8"/>
  <c r="G3251" i="8"/>
  <c r="F3252" i="8"/>
  <c r="G3252" i="8"/>
  <c r="F3253" i="8"/>
  <c r="G3253" i="8"/>
  <c r="F3254" i="8"/>
  <c r="G3254" i="8"/>
  <c r="F3255" i="8"/>
  <c r="G3255" i="8"/>
  <c r="F3256" i="8"/>
  <c r="G3256" i="8"/>
  <c r="F3257" i="8"/>
  <c r="G3257" i="8"/>
  <c r="F3258" i="8"/>
  <c r="G3258" i="8"/>
  <c r="F3259" i="8"/>
  <c r="G3259" i="8"/>
  <c r="F3260" i="8"/>
  <c r="G3260" i="8"/>
  <c r="F3261" i="8"/>
  <c r="G3261" i="8"/>
  <c r="F3262" i="8"/>
  <c r="G3262" i="8"/>
  <c r="F3263" i="8"/>
  <c r="G3263" i="8"/>
  <c r="F3264" i="8"/>
  <c r="G3264" i="8"/>
  <c r="F3265" i="8"/>
  <c r="G3265" i="8"/>
  <c r="F3266" i="8"/>
  <c r="G3266" i="8"/>
  <c r="F3267" i="8"/>
  <c r="G3267" i="8"/>
  <c r="F3268" i="8"/>
  <c r="G3268" i="8"/>
  <c r="F3269" i="8"/>
  <c r="G3269" i="8"/>
  <c r="F3270" i="8"/>
  <c r="G3270" i="8"/>
  <c r="F3271" i="8"/>
  <c r="G3271" i="8"/>
  <c r="F3272" i="8"/>
  <c r="G3272" i="8"/>
  <c r="F3273" i="8"/>
  <c r="G3273" i="8"/>
  <c r="F3274" i="8"/>
  <c r="G3274" i="8"/>
  <c r="F3275" i="8"/>
  <c r="G3275" i="8"/>
  <c r="F3276" i="8"/>
  <c r="G3276" i="8"/>
  <c r="F3277" i="8"/>
  <c r="G3277" i="8"/>
  <c r="F3278" i="8"/>
  <c r="G3278" i="8"/>
  <c r="F3279" i="8"/>
  <c r="G3279" i="8"/>
  <c r="F3280" i="8"/>
  <c r="G3280" i="8"/>
  <c r="F3281" i="8"/>
  <c r="G3281" i="8"/>
  <c r="F3282" i="8"/>
  <c r="G3282" i="8"/>
  <c r="F3283" i="8"/>
  <c r="G3283" i="8"/>
  <c r="F3284" i="8"/>
  <c r="G3284" i="8"/>
  <c r="F3285" i="8"/>
  <c r="G3285" i="8"/>
  <c r="F3286" i="8"/>
  <c r="G3286" i="8"/>
  <c r="F3287" i="8"/>
  <c r="G3287" i="8"/>
  <c r="F3288" i="8"/>
  <c r="G3288" i="8"/>
  <c r="F3289" i="8"/>
  <c r="G3289" i="8"/>
  <c r="F3290" i="8"/>
  <c r="G3290" i="8"/>
  <c r="F3291" i="8"/>
  <c r="G3291" i="8"/>
  <c r="F3292" i="8"/>
  <c r="G3292" i="8"/>
  <c r="F3293" i="8"/>
  <c r="G3293" i="8"/>
  <c r="F3294" i="8"/>
  <c r="G3294" i="8"/>
  <c r="F3295" i="8"/>
  <c r="G3295" i="8"/>
  <c r="F3296" i="8"/>
  <c r="G3296" i="8"/>
  <c r="F3297" i="8"/>
  <c r="G3297" i="8"/>
  <c r="F3298" i="8"/>
  <c r="G3298" i="8"/>
  <c r="F3299" i="8"/>
  <c r="G3299" i="8"/>
  <c r="F3300" i="8"/>
  <c r="G3300" i="8"/>
  <c r="F3301" i="8"/>
  <c r="G3301" i="8"/>
  <c r="F3302" i="8"/>
  <c r="G3302" i="8"/>
  <c r="F3303" i="8"/>
  <c r="G3303" i="8"/>
  <c r="F3304" i="8"/>
  <c r="G3304" i="8"/>
  <c r="F3305" i="8"/>
  <c r="G3305" i="8"/>
  <c r="F3306" i="8"/>
  <c r="G3306" i="8"/>
  <c r="F3307" i="8"/>
  <c r="G3307" i="8"/>
  <c r="F3308" i="8"/>
  <c r="G3308" i="8"/>
  <c r="F3309" i="8"/>
  <c r="G3309" i="8"/>
  <c r="F3310" i="8"/>
  <c r="G3310" i="8"/>
  <c r="F3311" i="8"/>
  <c r="G3311" i="8"/>
  <c r="F3312" i="8"/>
  <c r="G3312" i="8"/>
  <c r="F3313" i="8"/>
  <c r="G3313" i="8"/>
  <c r="F3314" i="8"/>
  <c r="G3314" i="8"/>
  <c r="F3315" i="8"/>
  <c r="G3315" i="8"/>
  <c r="F3316" i="8"/>
  <c r="G3316" i="8"/>
  <c r="F3317" i="8"/>
  <c r="G3317" i="8"/>
  <c r="F3318" i="8"/>
  <c r="G3318" i="8"/>
  <c r="F3319" i="8"/>
  <c r="G3319" i="8"/>
  <c r="F3320" i="8"/>
  <c r="G3320" i="8"/>
  <c r="F3321" i="8"/>
  <c r="G3321" i="8"/>
  <c r="F3322" i="8"/>
  <c r="G3322" i="8"/>
  <c r="F3323" i="8"/>
  <c r="G3323" i="8"/>
  <c r="F3324" i="8"/>
  <c r="G3324" i="8"/>
  <c r="F3325" i="8"/>
  <c r="G3325" i="8"/>
  <c r="F3326" i="8"/>
  <c r="G3326" i="8"/>
  <c r="F3327" i="8"/>
  <c r="G3327" i="8"/>
  <c r="F3328" i="8"/>
  <c r="G3328" i="8"/>
  <c r="F3329" i="8"/>
  <c r="G3329" i="8"/>
  <c r="F3330" i="8"/>
  <c r="G3330" i="8"/>
  <c r="F3331" i="8"/>
  <c r="G3331" i="8"/>
  <c r="F3332" i="8"/>
  <c r="G3332" i="8"/>
  <c r="F3333" i="8"/>
  <c r="G3333" i="8"/>
  <c r="F3334" i="8"/>
  <c r="G3334" i="8"/>
  <c r="F3335" i="8"/>
  <c r="G3335" i="8"/>
  <c r="F3336" i="8"/>
  <c r="G3336" i="8"/>
  <c r="F3337" i="8"/>
  <c r="G3337" i="8"/>
  <c r="F3338" i="8"/>
  <c r="G3338" i="8"/>
  <c r="F3339" i="8"/>
  <c r="G3339" i="8"/>
  <c r="F3340" i="8"/>
  <c r="G3340" i="8"/>
  <c r="F3341" i="8"/>
  <c r="G3341" i="8"/>
  <c r="F3342" i="8"/>
  <c r="G3342" i="8"/>
  <c r="F3343" i="8"/>
  <c r="G3343" i="8"/>
  <c r="F3344" i="8"/>
  <c r="G3344" i="8"/>
  <c r="F3345" i="8"/>
  <c r="G3345" i="8"/>
  <c r="F3346" i="8"/>
  <c r="G3346" i="8"/>
  <c r="F3347" i="8"/>
  <c r="G3347" i="8"/>
  <c r="F3348" i="8"/>
  <c r="G3348" i="8"/>
  <c r="F3349" i="8"/>
  <c r="G3349" i="8"/>
  <c r="F3350" i="8"/>
  <c r="G3350" i="8"/>
  <c r="F3351" i="8"/>
  <c r="G3351" i="8"/>
  <c r="F3352" i="8"/>
  <c r="G3352" i="8"/>
  <c r="F3353" i="8"/>
  <c r="G3353" i="8"/>
  <c r="F3354" i="8"/>
  <c r="G3354" i="8"/>
  <c r="F3355" i="8"/>
  <c r="G3355" i="8"/>
  <c r="F3356" i="8"/>
  <c r="G3356" i="8"/>
  <c r="F3357" i="8"/>
  <c r="G3357" i="8"/>
  <c r="F3358" i="8"/>
  <c r="G3358" i="8"/>
  <c r="F3359" i="8"/>
  <c r="G3359" i="8"/>
  <c r="F3360" i="8"/>
  <c r="G3360" i="8"/>
  <c r="F3361" i="8"/>
  <c r="G3361" i="8"/>
  <c r="F3362" i="8"/>
  <c r="G3362" i="8"/>
  <c r="F3363" i="8"/>
  <c r="G3363" i="8"/>
  <c r="F3364" i="8"/>
  <c r="G3364" i="8"/>
  <c r="F3365" i="8"/>
  <c r="G3365" i="8"/>
  <c r="F3366" i="8"/>
  <c r="G3366" i="8"/>
  <c r="F3367" i="8"/>
  <c r="G3367" i="8"/>
  <c r="F3368" i="8"/>
  <c r="G3368" i="8"/>
  <c r="F3369" i="8"/>
  <c r="G3369" i="8"/>
  <c r="F3370" i="8"/>
  <c r="G3370" i="8"/>
  <c r="F3371" i="8"/>
  <c r="G3371" i="8"/>
  <c r="F3372" i="8"/>
  <c r="G3372" i="8"/>
  <c r="F3373" i="8"/>
  <c r="G3373" i="8"/>
  <c r="F3374" i="8"/>
  <c r="G3374" i="8"/>
  <c r="F3375" i="8"/>
  <c r="G3375" i="8"/>
  <c r="F3376" i="8"/>
  <c r="G3376" i="8"/>
  <c r="F3377" i="8"/>
  <c r="G3377" i="8"/>
  <c r="F3378" i="8"/>
  <c r="G3378" i="8"/>
  <c r="F3379" i="8"/>
  <c r="G3379" i="8"/>
  <c r="F3380" i="8"/>
  <c r="G3380" i="8"/>
  <c r="F3381" i="8"/>
  <c r="G3381" i="8"/>
  <c r="F3382" i="8"/>
  <c r="G3382" i="8"/>
  <c r="F3383" i="8"/>
  <c r="G3383" i="8"/>
  <c r="F3384" i="8"/>
  <c r="G3384" i="8"/>
  <c r="F3385" i="8"/>
  <c r="G3385" i="8"/>
  <c r="F3386" i="8"/>
  <c r="G3386" i="8"/>
  <c r="F3387" i="8"/>
  <c r="G3387" i="8"/>
  <c r="F3388" i="8"/>
  <c r="G3388" i="8"/>
  <c r="F3389" i="8"/>
  <c r="G3389" i="8"/>
  <c r="F3390" i="8"/>
  <c r="G3390" i="8"/>
  <c r="F3391" i="8"/>
  <c r="G3391" i="8"/>
  <c r="F3392" i="8"/>
  <c r="G3392" i="8"/>
  <c r="F3393" i="8"/>
  <c r="G3393" i="8"/>
  <c r="F3394" i="8"/>
  <c r="G3394" i="8"/>
  <c r="F3395" i="8"/>
  <c r="G3395" i="8"/>
  <c r="F3396" i="8"/>
  <c r="G3396" i="8"/>
  <c r="F3397" i="8"/>
  <c r="G3397" i="8"/>
  <c r="F3398" i="8"/>
  <c r="G3398" i="8"/>
  <c r="F3399" i="8"/>
  <c r="G3399" i="8"/>
  <c r="F3400" i="8"/>
  <c r="G3400" i="8"/>
  <c r="F3401" i="8"/>
  <c r="G3401" i="8"/>
  <c r="F3402" i="8"/>
  <c r="G3402" i="8"/>
  <c r="F3403" i="8"/>
  <c r="G3403" i="8"/>
  <c r="F3404" i="8"/>
  <c r="G3404" i="8"/>
  <c r="F3405" i="8"/>
  <c r="G3405" i="8"/>
  <c r="F3406" i="8"/>
  <c r="G3406" i="8"/>
  <c r="F3407" i="8"/>
  <c r="G3407" i="8"/>
  <c r="F3408" i="8"/>
  <c r="G3408" i="8"/>
  <c r="F3409" i="8"/>
  <c r="G3409" i="8"/>
  <c r="F3410" i="8"/>
  <c r="G3410" i="8"/>
  <c r="F3411" i="8"/>
  <c r="G3411" i="8"/>
  <c r="F3412" i="8"/>
  <c r="G3412" i="8"/>
  <c r="F3413" i="8"/>
  <c r="G3413" i="8"/>
  <c r="F3414" i="8"/>
  <c r="G3414" i="8"/>
  <c r="F3415" i="8"/>
  <c r="G3415" i="8"/>
  <c r="F3416" i="8"/>
  <c r="G3416" i="8"/>
  <c r="F3417" i="8"/>
  <c r="G3417" i="8"/>
  <c r="F3418" i="8"/>
  <c r="G3418" i="8"/>
  <c r="F3419" i="8"/>
  <c r="G3419" i="8"/>
  <c r="F3420" i="8"/>
  <c r="G3420" i="8"/>
  <c r="F3421" i="8"/>
  <c r="G3421" i="8"/>
  <c r="F3422" i="8"/>
  <c r="G3422" i="8"/>
  <c r="F3423" i="8"/>
  <c r="G3423" i="8"/>
  <c r="F3424" i="8"/>
  <c r="G3424" i="8"/>
  <c r="F3425" i="8"/>
  <c r="G3425" i="8"/>
  <c r="F3426" i="8"/>
  <c r="G3426" i="8"/>
  <c r="F3427" i="8"/>
  <c r="G3427" i="8"/>
  <c r="F3428" i="8"/>
  <c r="G3428" i="8"/>
  <c r="F3429" i="8"/>
  <c r="G3429" i="8"/>
  <c r="F3430" i="8"/>
  <c r="G3430" i="8"/>
  <c r="F3431" i="8"/>
  <c r="G3431" i="8"/>
  <c r="F3432" i="8"/>
  <c r="G3432" i="8"/>
  <c r="F3433" i="8"/>
  <c r="G3433" i="8"/>
  <c r="F3434" i="8"/>
  <c r="G3434" i="8"/>
  <c r="F3435" i="8"/>
  <c r="G3435" i="8"/>
  <c r="F3436" i="8"/>
  <c r="G3436" i="8"/>
  <c r="F3437" i="8"/>
  <c r="G3437" i="8"/>
  <c r="F3438" i="8"/>
  <c r="G3438" i="8"/>
  <c r="F3439" i="8"/>
  <c r="G3439" i="8"/>
  <c r="F3440" i="8"/>
  <c r="G3440" i="8"/>
  <c r="F3441" i="8"/>
  <c r="G3441" i="8"/>
  <c r="F3442" i="8"/>
  <c r="G3442" i="8"/>
  <c r="F3443" i="8"/>
  <c r="G3443" i="8"/>
  <c r="F3444" i="8"/>
  <c r="G3444" i="8"/>
  <c r="F3445" i="8"/>
  <c r="G3445" i="8"/>
  <c r="F3446" i="8"/>
  <c r="G3446" i="8"/>
  <c r="F3447" i="8"/>
  <c r="G3447" i="8"/>
  <c r="F3448" i="8"/>
  <c r="G3448" i="8"/>
  <c r="F3449" i="8"/>
  <c r="G3449" i="8"/>
  <c r="F3450" i="8"/>
  <c r="G3450" i="8"/>
  <c r="F3451" i="8"/>
  <c r="G3451" i="8"/>
  <c r="F3452" i="8"/>
  <c r="G3452" i="8"/>
  <c r="F3453" i="8"/>
  <c r="G3453" i="8"/>
  <c r="F3454" i="8"/>
  <c r="G3454" i="8"/>
  <c r="F3455" i="8"/>
  <c r="G3455" i="8"/>
  <c r="F3456" i="8"/>
  <c r="G3456" i="8"/>
  <c r="F3457" i="8"/>
  <c r="G3457" i="8"/>
  <c r="F3458" i="8"/>
  <c r="G3458" i="8"/>
  <c r="F3459" i="8"/>
  <c r="G3459" i="8"/>
  <c r="F3460" i="8"/>
  <c r="G3460" i="8"/>
  <c r="F3461" i="8"/>
  <c r="G3461" i="8"/>
  <c r="F3462" i="8"/>
  <c r="G3462" i="8"/>
  <c r="F3463" i="8"/>
  <c r="G3463" i="8"/>
  <c r="F3464" i="8"/>
  <c r="G3464" i="8"/>
  <c r="F3465" i="8"/>
  <c r="G3465" i="8"/>
  <c r="F3466" i="8"/>
  <c r="G3466" i="8"/>
  <c r="F3467" i="8"/>
  <c r="G3467" i="8"/>
  <c r="F3468" i="8"/>
  <c r="G3468" i="8"/>
  <c r="F3469" i="8"/>
  <c r="G3469" i="8"/>
  <c r="F3470" i="8"/>
  <c r="G3470" i="8"/>
  <c r="F3471" i="8"/>
  <c r="G3471" i="8"/>
  <c r="F3472" i="8"/>
  <c r="G3472" i="8"/>
  <c r="F3473" i="8"/>
  <c r="G3473" i="8"/>
  <c r="F3474" i="8"/>
  <c r="G3474" i="8"/>
  <c r="F3475" i="8"/>
  <c r="G3475" i="8"/>
  <c r="F3476" i="8"/>
  <c r="G3476" i="8"/>
  <c r="F3477" i="8"/>
  <c r="G3477" i="8"/>
  <c r="F3478" i="8"/>
  <c r="G3478" i="8"/>
  <c r="F3479" i="8"/>
  <c r="G3479" i="8"/>
  <c r="F3480" i="8"/>
  <c r="G3480" i="8"/>
  <c r="F3481" i="8"/>
  <c r="G3481" i="8"/>
  <c r="F3482" i="8"/>
  <c r="G3482" i="8"/>
  <c r="F3483" i="8"/>
  <c r="G3483" i="8"/>
  <c r="F3484" i="8"/>
  <c r="G3484" i="8"/>
  <c r="F3485" i="8"/>
  <c r="G3485" i="8"/>
  <c r="F3486" i="8"/>
  <c r="G3486" i="8"/>
  <c r="F3487" i="8"/>
  <c r="G3487" i="8"/>
  <c r="F3488" i="8"/>
  <c r="G3488" i="8"/>
  <c r="F3489" i="8"/>
  <c r="G3489" i="8"/>
  <c r="F3490" i="8"/>
  <c r="G3490" i="8"/>
  <c r="F3491" i="8"/>
  <c r="G3491" i="8"/>
  <c r="F3492" i="8"/>
  <c r="G3492" i="8"/>
  <c r="F3493" i="8"/>
  <c r="G3493" i="8"/>
  <c r="F3494" i="8"/>
  <c r="G3494" i="8"/>
  <c r="F3495" i="8"/>
  <c r="G3495" i="8"/>
  <c r="F3496" i="8"/>
  <c r="G3496" i="8"/>
  <c r="F3497" i="8"/>
  <c r="G3497" i="8"/>
  <c r="F3498" i="8"/>
  <c r="G3498" i="8"/>
  <c r="F3499" i="8"/>
  <c r="G3499" i="8"/>
  <c r="F3500" i="8"/>
  <c r="G3500" i="8"/>
  <c r="F3501" i="8"/>
  <c r="G3501" i="8"/>
  <c r="F3502" i="8"/>
  <c r="G3502" i="8"/>
  <c r="F3503" i="8"/>
  <c r="G3503" i="8"/>
  <c r="F3504" i="8"/>
  <c r="G3504" i="8"/>
  <c r="F3505" i="8"/>
  <c r="G3505" i="8"/>
  <c r="F3506" i="8"/>
  <c r="G3506" i="8"/>
  <c r="F3507" i="8"/>
  <c r="G3507" i="8"/>
  <c r="F3508" i="8"/>
  <c r="G3508" i="8"/>
  <c r="F3509" i="8"/>
  <c r="G3509" i="8"/>
  <c r="F3510" i="8"/>
  <c r="G3510" i="8"/>
  <c r="F3511" i="8"/>
  <c r="G3511" i="8"/>
  <c r="F3512" i="8"/>
  <c r="G3512" i="8"/>
  <c r="F3513" i="8"/>
  <c r="G3513" i="8"/>
  <c r="F3514" i="8"/>
  <c r="G3514" i="8"/>
  <c r="F3515" i="8"/>
  <c r="G3515" i="8"/>
  <c r="F3516" i="8"/>
  <c r="G3516" i="8"/>
  <c r="F3517" i="8"/>
  <c r="G3517" i="8"/>
  <c r="F3518" i="8"/>
  <c r="G3518" i="8"/>
  <c r="F3519" i="8"/>
  <c r="G3519" i="8"/>
  <c r="F3520" i="8"/>
  <c r="G3520" i="8"/>
  <c r="F3521" i="8"/>
  <c r="G3521" i="8"/>
  <c r="F3522" i="8"/>
  <c r="G3522" i="8"/>
  <c r="F3523" i="8"/>
  <c r="G3523" i="8"/>
  <c r="F3524" i="8"/>
  <c r="G3524" i="8"/>
  <c r="F3525" i="8"/>
  <c r="G3525" i="8"/>
  <c r="F3526" i="8"/>
  <c r="G3526" i="8"/>
  <c r="F3527" i="8"/>
  <c r="G3527" i="8"/>
  <c r="F3528" i="8"/>
  <c r="G3528" i="8"/>
  <c r="F3529" i="8"/>
  <c r="G3529" i="8"/>
  <c r="F3530" i="8"/>
  <c r="G3530" i="8"/>
  <c r="F3531" i="8"/>
  <c r="G3531" i="8"/>
  <c r="F3532" i="8"/>
  <c r="G3532" i="8"/>
  <c r="F3533" i="8"/>
  <c r="G3533" i="8"/>
  <c r="F3534" i="8"/>
  <c r="G3534" i="8"/>
  <c r="F3535" i="8"/>
  <c r="G3535" i="8"/>
  <c r="F3536" i="8"/>
  <c r="G3536" i="8"/>
  <c r="F3537" i="8"/>
  <c r="G3537" i="8"/>
  <c r="F3538" i="8"/>
  <c r="G3538" i="8"/>
  <c r="F3539" i="8"/>
  <c r="G3539" i="8"/>
  <c r="F3540" i="8"/>
  <c r="G3540" i="8"/>
  <c r="F3541" i="8"/>
  <c r="G3541" i="8"/>
  <c r="F3542" i="8"/>
  <c r="G3542" i="8"/>
  <c r="F3543" i="8"/>
  <c r="G3543" i="8"/>
  <c r="F3544" i="8"/>
  <c r="G3544" i="8"/>
  <c r="F3545" i="8"/>
  <c r="G3545" i="8"/>
  <c r="F3546" i="8"/>
  <c r="G3546" i="8"/>
  <c r="F3547" i="8"/>
  <c r="G3547" i="8"/>
  <c r="F3548" i="8"/>
  <c r="G3548" i="8"/>
  <c r="F3549" i="8"/>
  <c r="G3549" i="8"/>
  <c r="F3550" i="8"/>
  <c r="G3550" i="8"/>
  <c r="F3551" i="8"/>
  <c r="G3551" i="8"/>
  <c r="F3552" i="8"/>
  <c r="G3552" i="8"/>
  <c r="F3553" i="8"/>
  <c r="G3553" i="8"/>
  <c r="F3554" i="8"/>
  <c r="G3554" i="8"/>
  <c r="F3555" i="8"/>
  <c r="G3555" i="8"/>
  <c r="F3556" i="8"/>
  <c r="G3556" i="8"/>
  <c r="F3557" i="8"/>
  <c r="G3557" i="8"/>
  <c r="F3558" i="8"/>
  <c r="G3558" i="8"/>
  <c r="F3559" i="8"/>
  <c r="G3559" i="8"/>
  <c r="F3560" i="8"/>
  <c r="G3560" i="8"/>
  <c r="F3561" i="8"/>
  <c r="G3561" i="8"/>
  <c r="F3562" i="8"/>
  <c r="G3562" i="8"/>
  <c r="F3563" i="8"/>
  <c r="G3563" i="8"/>
  <c r="F3564" i="8"/>
  <c r="G3564" i="8"/>
  <c r="F3565" i="8"/>
  <c r="G3565" i="8"/>
  <c r="F3566" i="8"/>
  <c r="G3566" i="8"/>
  <c r="F3567" i="8"/>
  <c r="G3567" i="8"/>
  <c r="F3568" i="8"/>
  <c r="G3568" i="8"/>
  <c r="F3569" i="8"/>
  <c r="G3569" i="8"/>
  <c r="F3570" i="8"/>
  <c r="G3570" i="8"/>
  <c r="F3571" i="8"/>
  <c r="G3571" i="8"/>
  <c r="F3572" i="8"/>
  <c r="G3572" i="8"/>
  <c r="F3573" i="8"/>
  <c r="G3573" i="8"/>
  <c r="F3574" i="8"/>
  <c r="G3574" i="8"/>
  <c r="F3575" i="8"/>
  <c r="G3575" i="8"/>
  <c r="F3576" i="8"/>
  <c r="G3576" i="8"/>
  <c r="F3577" i="8"/>
  <c r="G3577" i="8"/>
  <c r="F3578" i="8"/>
  <c r="G3578" i="8"/>
  <c r="F3579" i="8"/>
  <c r="G3579" i="8"/>
  <c r="F3580" i="8"/>
  <c r="G3580" i="8"/>
  <c r="F3581" i="8"/>
  <c r="G3581" i="8"/>
  <c r="F3582" i="8"/>
  <c r="G3582" i="8"/>
  <c r="F3583" i="8"/>
  <c r="G3583" i="8"/>
  <c r="F3584" i="8"/>
  <c r="G3584" i="8"/>
  <c r="F3585" i="8"/>
  <c r="G3585" i="8"/>
  <c r="F3586" i="8"/>
  <c r="G3586" i="8"/>
  <c r="F3587" i="8"/>
  <c r="G3587" i="8"/>
  <c r="F3588" i="8"/>
  <c r="G3588" i="8"/>
  <c r="F3589" i="8"/>
  <c r="G3589" i="8"/>
  <c r="F3590" i="8"/>
  <c r="G3590" i="8"/>
  <c r="F3591" i="8"/>
  <c r="G3591" i="8"/>
  <c r="F3592" i="8"/>
  <c r="G3592" i="8"/>
  <c r="F3593" i="8"/>
  <c r="G3593" i="8"/>
  <c r="F3594" i="8"/>
  <c r="G3594" i="8"/>
  <c r="F3595" i="8"/>
  <c r="G3595" i="8"/>
  <c r="F3596" i="8"/>
  <c r="G3596" i="8"/>
  <c r="F3597" i="8"/>
  <c r="G3597" i="8"/>
  <c r="F3598" i="8"/>
  <c r="G3598" i="8"/>
  <c r="F3599" i="8"/>
  <c r="G3599" i="8"/>
  <c r="F3600" i="8"/>
  <c r="G3600" i="8"/>
  <c r="F3601" i="8"/>
  <c r="G3601" i="8"/>
  <c r="F3602" i="8"/>
  <c r="G3602" i="8"/>
  <c r="F3603" i="8"/>
  <c r="G3603" i="8"/>
  <c r="F3604" i="8"/>
  <c r="G3604" i="8"/>
  <c r="F3605" i="8"/>
  <c r="G3605" i="8"/>
  <c r="F3606" i="8"/>
  <c r="G3606" i="8"/>
  <c r="F3607" i="8"/>
  <c r="G3607" i="8"/>
  <c r="F3608" i="8"/>
  <c r="G3608" i="8"/>
  <c r="F3609" i="8"/>
  <c r="G3609" i="8"/>
  <c r="F3610" i="8"/>
  <c r="G3610" i="8"/>
  <c r="F3611" i="8"/>
  <c r="G3611" i="8"/>
  <c r="F3612" i="8"/>
  <c r="G3612" i="8"/>
  <c r="F3613" i="8"/>
  <c r="G3613" i="8"/>
  <c r="F3614" i="8"/>
  <c r="G3614" i="8"/>
  <c r="F3615" i="8"/>
  <c r="G3615" i="8"/>
  <c r="F3616" i="8"/>
  <c r="G3616" i="8"/>
  <c r="F3617" i="8"/>
  <c r="G3617" i="8"/>
  <c r="F3618" i="8"/>
  <c r="G3618" i="8"/>
  <c r="F3619" i="8"/>
  <c r="G3619" i="8"/>
  <c r="F3620" i="8"/>
  <c r="G3620" i="8"/>
  <c r="F3621" i="8"/>
  <c r="G3621" i="8"/>
  <c r="F3622" i="8"/>
  <c r="G3622" i="8"/>
  <c r="F3623" i="8"/>
  <c r="G3623" i="8"/>
  <c r="F3624" i="8"/>
  <c r="G3624" i="8"/>
  <c r="F3625" i="8"/>
  <c r="G3625" i="8"/>
  <c r="F3626" i="8"/>
  <c r="G3626" i="8"/>
  <c r="F3627" i="8"/>
  <c r="G3627" i="8"/>
  <c r="F3628" i="8"/>
  <c r="G3628" i="8"/>
  <c r="F3629" i="8"/>
  <c r="G3629" i="8"/>
  <c r="F3630" i="8"/>
  <c r="G3630" i="8"/>
  <c r="F3631" i="8"/>
  <c r="G3631" i="8"/>
  <c r="F3632" i="8"/>
  <c r="G3632" i="8"/>
  <c r="F3633" i="8"/>
  <c r="G3633" i="8"/>
  <c r="F3634" i="8"/>
  <c r="G3634" i="8"/>
  <c r="F3635" i="8"/>
  <c r="G3635" i="8"/>
  <c r="F3636" i="8"/>
  <c r="G3636" i="8"/>
  <c r="F3637" i="8"/>
  <c r="G3637" i="8"/>
  <c r="F3638" i="8"/>
  <c r="G3638" i="8"/>
  <c r="F3639" i="8"/>
  <c r="G3639" i="8"/>
  <c r="F3640" i="8"/>
  <c r="G3640" i="8"/>
  <c r="F3641" i="8"/>
  <c r="G3641" i="8"/>
  <c r="F3642" i="8"/>
  <c r="G3642" i="8"/>
  <c r="F3643" i="8"/>
  <c r="G3643" i="8"/>
  <c r="F3644" i="8"/>
  <c r="G3644" i="8"/>
  <c r="F3645" i="8"/>
  <c r="G3645" i="8"/>
  <c r="F3646" i="8"/>
  <c r="G3646" i="8"/>
  <c r="F3647" i="8"/>
  <c r="G3647" i="8"/>
  <c r="F3648" i="8"/>
  <c r="G3648" i="8"/>
  <c r="F3649" i="8"/>
  <c r="G3649" i="8"/>
  <c r="F3650" i="8"/>
  <c r="G3650" i="8"/>
  <c r="F3651" i="8"/>
  <c r="G3651" i="8"/>
  <c r="F3652" i="8"/>
  <c r="G3652" i="8"/>
  <c r="F3653" i="8"/>
  <c r="G3653" i="8"/>
  <c r="F3654" i="8"/>
  <c r="G3654" i="8"/>
  <c r="F3655" i="8"/>
  <c r="G3655" i="8"/>
  <c r="F3656" i="8"/>
  <c r="G3656" i="8"/>
  <c r="F3657" i="8"/>
  <c r="G3657" i="8"/>
  <c r="F3658" i="8"/>
  <c r="G3658" i="8"/>
  <c r="F3659" i="8"/>
  <c r="G3659" i="8"/>
  <c r="F3660" i="8"/>
  <c r="G3660" i="8"/>
  <c r="F3661" i="8"/>
  <c r="G3661" i="8"/>
  <c r="F3662" i="8"/>
  <c r="G3662" i="8"/>
  <c r="F3663" i="8"/>
  <c r="G3663" i="8"/>
  <c r="F3664" i="8"/>
  <c r="G3664" i="8"/>
  <c r="F3665" i="8"/>
  <c r="G3665" i="8"/>
  <c r="F3666" i="8"/>
  <c r="G3666" i="8"/>
  <c r="F3667" i="8"/>
  <c r="G3667" i="8"/>
  <c r="F3668" i="8"/>
  <c r="G3668" i="8"/>
  <c r="F3669" i="8"/>
  <c r="G3669" i="8"/>
  <c r="F3670" i="8"/>
  <c r="G3670" i="8"/>
  <c r="F3671" i="8"/>
  <c r="G3671" i="8"/>
  <c r="F3672" i="8"/>
  <c r="G3672" i="8"/>
  <c r="F3673" i="8"/>
  <c r="G3673" i="8"/>
  <c r="F3674" i="8"/>
  <c r="G3674" i="8"/>
  <c r="F3675" i="8"/>
  <c r="G3675" i="8"/>
  <c r="F3676" i="8"/>
  <c r="G3676" i="8"/>
  <c r="F3677" i="8"/>
  <c r="G3677" i="8"/>
  <c r="F3678" i="8"/>
  <c r="G3678" i="8"/>
  <c r="F3679" i="8"/>
  <c r="G3679" i="8"/>
  <c r="F3680" i="8"/>
  <c r="G3680" i="8"/>
  <c r="F3681" i="8"/>
  <c r="G3681" i="8"/>
  <c r="F3682" i="8"/>
  <c r="G3682" i="8"/>
  <c r="F3683" i="8"/>
  <c r="G3683" i="8"/>
  <c r="F3684" i="8"/>
  <c r="G3684" i="8"/>
  <c r="F3685" i="8"/>
  <c r="G3685" i="8"/>
  <c r="F3686" i="8"/>
  <c r="G3686" i="8"/>
  <c r="F3687" i="8"/>
  <c r="G3687" i="8"/>
  <c r="F3688" i="8"/>
  <c r="G3688" i="8"/>
  <c r="F3689" i="8"/>
  <c r="G3689" i="8"/>
  <c r="F3690" i="8"/>
  <c r="G3690" i="8"/>
  <c r="F3691" i="8"/>
  <c r="G3691" i="8"/>
  <c r="F3692" i="8"/>
  <c r="G3692" i="8"/>
  <c r="F3693" i="8"/>
  <c r="G3693" i="8"/>
  <c r="F3694" i="8"/>
  <c r="G3694" i="8"/>
  <c r="F3695" i="8"/>
  <c r="G3695" i="8"/>
  <c r="F3696" i="8"/>
  <c r="G3696" i="8"/>
  <c r="F3697" i="8"/>
  <c r="G3697" i="8"/>
  <c r="F3698" i="8"/>
  <c r="G3698" i="8"/>
  <c r="F3699" i="8"/>
  <c r="G3699" i="8"/>
  <c r="F3700" i="8"/>
  <c r="G3700" i="8"/>
  <c r="F3701" i="8"/>
  <c r="G3701" i="8"/>
  <c r="F3702" i="8"/>
  <c r="G3702" i="8"/>
  <c r="F3703" i="8"/>
  <c r="G3703" i="8"/>
  <c r="F3704" i="8"/>
  <c r="G3704" i="8"/>
  <c r="F3705" i="8"/>
  <c r="G3705" i="8"/>
  <c r="F3706" i="8"/>
  <c r="G3706" i="8"/>
  <c r="F3707" i="8"/>
  <c r="G3707" i="8"/>
  <c r="F3708" i="8"/>
  <c r="G3708" i="8"/>
  <c r="F3709" i="8"/>
  <c r="G3709" i="8"/>
  <c r="F3710" i="8"/>
  <c r="G3710" i="8"/>
  <c r="F3711" i="8"/>
  <c r="G3711" i="8"/>
  <c r="F3712" i="8"/>
  <c r="G3712" i="8"/>
  <c r="F3713" i="8"/>
  <c r="G3713" i="8"/>
  <c r="F3714" i="8"/>
  <c r="G3714" i="8"/>
  <c r="F3715" i="8"/>
  <c r="G3715" i="8"/>
  <c r="F3716" i="8"/>
  <c r="G3716" i="8"/>
  <c r="F3717" i="8"/>
  <c r="G3717" i="8"/>
  <c r="F3718" i="8"/>
  <c r="G3718" i="8"/>
  <c r="F3719" i="8"/>
  <c r="G3719" i="8"/>
  <c r="F3720" i="8"/>
  <c r="G3720" i="8"/>
  <c r="F3721" i="8"/>
  <c r="G3721" i="8"/>
  <c r="F3722" i="8"/>
  <c r="G3722" i="8"/>
  <c r="F3723" i="8"/>
  <c r="G3723" i="8"/>
  <c r="F3724" i="8"/>
  <c r="G3724" i="8"/>
  <c r="F3725" i="8"/>
  <c r="G3725" i="8"/>
  <c r="F3726" i="8"/>
  <c r="G3726" i="8"/>
  <c r="F3727" i="8"/>
  <c r="G3727" i="8"/>
  <c r="F3728" i="8"/>
  <c r="G3728" i="8"/>
  <c r="F3729" i="8"/>
  <c r="G3729" i="8"/>
  <c r="F3730" i="8"/>
  <c r="G3730" i="8"/>
  <c r="F3731" i="8"/>
  <c r="G3731" i="8"/>
  <c r="F3732" i="8"/>
  <c r="G3732" i="8"/>
  <c r="F3733" i="8"/>
  <c r="G3733" i="8"/>
  <c r="F3734" i="8"/>
  <c r="G3734" i="8"/>
  <c r="F3735" i="8"/>
  <c r="G3735" i="8"/>
  <c r="F3736" i="8"/>
  <c r="G3736" i="8"/>
  <c r="F3737" i="8"/>
  <c r="G3737" i="8"/>
  <c r="F3738" i="8"/>
  <c r="G3738" i="8"/>
  <c r="F3739" i="8"/>
  <c r="G3739" i="8"/>
  <c r="F3740" i="8"/>
  <c r="G3740" i="8"/>
  <c r="F3741" i="8"/>
  <c r="G3741" i="8"/>
  <c r="F3742" i="8"/>
  <c r="G3742" i="8"/>
  <c r="F3743" i="8"/>
  <c r="G3743" i="8"/>
  <c r="F3744" i="8"/>
  <c r="G3744" i="8"/>
  <c r="F3745" i="8"/>
  <c r="G3745" i="8"/>
  <c r="F3746" i="8"/>
  <c r="G3746" i="8"/>
  <c r="F3747" i="8"/>
  <c r="G3747" i="8"/>
  <c r="F3748" i="8"/>
  <c r="G3748" i="8"/>
  <c r="F3749" i="8"/>
  <c r="G3749" i="8"/>
  <c r="F3750" i="8"/>
  <c r="G3750" i="8"/>
  <c r="F3751" i="8"/>
  <c r="G3751" i="8"/>
  <c r="F3752" i="8"/>
  <c r="G3752" i="8"/>
  <c r="F3753" i="8"/>
  <c r="G3753" i="8"/>
  <c r="F3754" i="8"/>
  <c r="G3754" i="8"/>
  <c r="F3755" i="8"/>
  <c r="G3755" i="8"/>
  <c r="F3756" i="8"/>
  <c r="G3756" i="8"/>
  <c r="F3757" i="8"/>
  <c r="G3757" i="8"/>
  <c r="F3758" i="8"/>
  <c r="G3758" i="8"/>
  <c r="F3759" i="8"/>
  <c r="G3759" i="8"/>
  <c r="F3760" i="8"/>
  <c r="G3760" i="8"/>
  <c r="F3761" i="8"/>
  <c r="G3761" i="8"/>
  <c r="F3762" i="8"/>
  <c r="G3762" i="8"/>
  <c r="F3763" i="8"/>
  <c r="G3763" i="8"/>
  <c r="F3764" i="8"/>
  <c r="G3764" i="8"/>
  <c r="F3765" i="8"/>
  <c r="G3765" i="8"/>
  <c r="F3766" i="8"/>
  <c r="G3766" i="8"/>
  <c r="F3767" i="8"/>
  <c r="G3767" i="8"/>
  <c r="F3768" i="8"/>
  <c r="G3768" i="8"/>
  <c r="F3769" i="8"/>
  <c r="G3769" i="8"/>
  <c r="F3770" i="8"/>
  <c r="G3770" i="8"/>
  <c r="F3771" i="8"/>
  <c r="G3771" i="8"/>
  <c r="F3772" i="8"/>
  <c r="G3772" i="8"/>
  <c r="F3773" i="8"/>
  <c r="G3773" i="8"/>
  <c r="F3774" i="8"/>
  <c r="G3774" i="8"/>
  <c r="F3775" i="8"/>
  <c r="G3775" i="8"/>
  <c r="F3776" i="8"/>
  <c r="G3776" i="8"/>
  <c r="F3777" i="8"/>
  <c r="G3777" i="8"/>
  <c r="F3778" i="8"/>
  <c r="G3778" i="8"/>
  <c r="F3779" i="8"/>
  <c r="G3779" i="8"/>
  <c r="F3780" i="8"/>
  <c r="G3780" i="8"/>
  <c r="F3781" i="8"/>
  <c r="G3781" i="8"/>
  <c r="F3782" i="8"/>
  <c r="G3782" i="8"/>
  <c r="F3783" i="8"/>
  <c r="G3783" i="8"/>
  <c r="F3784" i="8"/>
  <c r="G3784" i="8"/>
  <c r="F3785" i="8"/>
  <c r="G3785" i="8"/>
  <c r="F3786" i="8"/>
  <c r="G3786" i="8"/>
  <c r="F3787" i="8"/>
  <c r="G3787" i="8"/>
  <c r="F3788" i="8"/>
  <c r="G3788" i="8"/>
  <c r="F3789" i="8"/>
  <c r="G3789" i="8"/>
  <c r="F3790" i="8"/>
  <c r="G3790" i="8"/>
  <c r="F3791" i="8"/>
  <c r="G3791" i="8"/>
  <c r="F3792" i="8"/>
  <c r="G3792" i="8"/>
  <c r="F3793" i="8"/>
  <c r="G3793" i="8"/>
  <c r="F3794" i="8"/>
  <c r="G3794" i="8"/>
  <c r="F3795" i="8"/>
  <c r="G3795" i="8"/>
  <c r="F3796" i="8"/>
  <c r="G3796" i="8"/>
  <c r="F3797" i="8"/>
  <c r="G3797" i="8"/>
  <c r="F3798" i="8"/>
  <c r="G3798" i="8"/>
  <c r="F3799" i="8"/>
  <c r="G3799" i="8"/>
  <c r="F3800" i="8"/>
  <c r="G3800" i="8"/>
  <c r="F3801" i="8"/>
  <c r="G3801" i="8"/>
  <c r="F3802" i="8"/>
  <c r="G3802" i="8"/>
  <c r="F3803" i="8"/>
  <c r="G3803" i="8"/>
  <c r="F3804" i="8"/>
  <c r="G3804" i="8"/>
  <c r="F3805" i="8"/>
  <c r="G3805" i="8"/>
  <c r="F3806" i="8"/>
  <c r="G3806" i="8"/>
  <c r="F3807" i="8"/>
  <c r="G3807" i="8"/>
  <c r="F3808" i="8"/>
  <c r="G3808" i="8"/>
  <c r="F3809" i="8"/>
  <c r="G3809" i="8"/>
  <c r="F3810" i="8"/>
  <c r="G3810" i="8"/>
  <c r="F3811" i="8"/>
  <c r="G3811" i="8"/>
  <c r="F3812" i="8"/>
  <c r="G3812" i="8"/>
  <c r="F3813" i="8"/>
  <c r="G3813" i="8"/>
  <c r="F3814" i="8"/>
  <c r="G3814" i="8"/>
  <c r="F3815" i="8"/>
  <c r="G3815" i="8"/>
  <c r="F3816" i="8"/>
  <c r="G3816" i="8"/>
  <c r="F3817" i="8"/>
  <c r="G3817" i="8"/>
  <c r="F3818" i="8"/>
  <c r="G3818" i="8"/>
  <c r="F3819" i="8"/>
  <c r="G3819" i="8"/>
  <c r="F3820" i="8"/>
  <c r="G3820" i="8"/>
  <c r="F3821" i="8"/>
  <c r="G3821" i="8"/>
  <c r="F3822" i="8"/>
  <c r="G3822" i="8"/>
  <c r="F3823" i="8"/>
  <c r="G3823" i="8"/>
  <c r="F3824" i="8"/>
  <c r="G3824" i="8"/>
  <c r="F3825" i="8"/>
  <c r="G3825" i="8"/>
  <c r="F3826" i="8"/>
  <c r="G3826" i="8"/>
  <c r="F3827" i="8"/>
  <c r="G3827" i="8"/>
  <c r="F3828" i="8"/>
  <c r="G3828" i="8"/>
  <c r="F3829" i="8"/>
  <c r="G3829" i="8"/>
  <c r="F3830" i="8"/>
  <c r="G3830" i="8"/>
  <c r="F3831" i="8"/>
  <c r="G3831" i="8"/>
  <c r="F3832" i="8"/>
  <c r="G3832" i="8"/>
  <c r="F3833" i="8"/>
  <c r="G3833" i="8"/>
  <c r="F3834" i="8"/>
  <c r="G3834" i="8"/>
  <c r="F3835" i="8"/>
  <c r="G3835" i="8"/>
  <c r="F3836" i="8"/>
  <c r="G3836" i="8"/>
  <c r="F3837" i="8"/>
  <c r="G3837" i="8"/>
  <c r="F3838" i="8"/>
  <c r="G3838" i="8"/>
  <c r="F3839" i="8"/>
  <c r="G3839" i="8"/>
  <c r="F3840" i="8"/>
  <c r="G3840" i="8"/>
  <c r="F3841" i="8"/>
  <c r="G3841" i="8"/>
  <c r="F3842" i="8"/>
  <c r="G3842" i="8"/>
  <c r="F3843" i="8"/>
  <c r="G3843" i="8"/>
  <c r="F3844" i="8"/>
  <c r="G3844" i="8"/>
  <c r="F3845" i="8"/>
  <c r="G3845" i="8"/>
  <c r="F3846" i="8"/>
  <c r="G3846" i="8"/>
  <c r="F3847" i="8"/>
  <c r="G3847" i="8"/>
  <c r="F3848" i="8"/>
  <c r="G3848" i="8"/>
  <c r="F3849" i="8"/>
  <c r="G3849" i="8"/>
  <c r="F3850" i="8"/>
  <c r="G3850" i="8"/>
  <c r="F3851" i="8"/>
  <c r="G3851" i="8"/>
  <c r="F3852" i="8"/>
  <c r="G3852" i="8"/>
  <c r="F3853" i="8"/>
  <c r="G3853" i="8"/>
  <c r="F3854" i="8"/>
  <c r="G3854" i="8"/>
  <c r="F3855" i="8"/>
  <c r="G3855" i="8"/>
  <c r="F3856" i="8"/>
  <c r="G3856" i="8"/>
  <c r="F3857" i="8"/>
  <c r="G3857" i="8"/>
  <c r="F3858" i="8"/>
  <c r="G3858" i="8"/>
  <c r="F3859" i="8"/>
  <c r="G3859" i="8"/>
  <c r="F3860" i="8"/>
  <c r="G3860" i="8"/>
  <c r="F3861" i="8"/>
  <c r="G3861" i="8"/>
  <c r="F3862" i="8"/>
  <c r="G3862" i="8"/>
  <c r="F3863" i="8"/>
  <c r="G3863" i="8"/>
  <c r="F3864" i="8"/>
  <c r="G3864" i="8"/>
  <c r="F3865" i="8"/>
  <c r="G3865" i="8"/>
  <c r="F3866" i="8"/>
  <c r="G3866" i="8"/>
  <c r="F3867" i="8"/>
  <c r="G3867" i="8"/>
  <c r="F3868" i="8"/>
  <c r="G3868" i="8"/>
  <c r="F3869" i="8"/>
  <c r="G3869" i="8"/>
  <c r="F3870" i="8"/>
  <c r="G3870" i="8"/>
  <c r="F3871" i="8"/>
  <c r="G3871" i="8"/>
  <c r="F3872" i="8"/>
  <c r="G3872" i="8"/>
  <c r="F3873" i="8"/>
  <c r="G3873" i="8"/>
  <c r="F3874" i="8"/>
  <c r="G3874" i="8"/>
  <c r="F3875" i="8"/>
  <c r="G3875" i="8"/>
  <c r="F3876" i="8"/>
  <c r="G3876" i="8"/>
  <c r="F3877" i="8"/>
  <c r="G3877" i="8"/>
  <c r="F3878" i="8"/>
  <c r="G3878" i="8"/>
  <c r="F3879" i="8"/>
  <c r="G3879" i="8"/>
  <c r="F3880" i="8"/>
  <c r="G3880" i="8"/>
  <c r="F3881" i="8"/>
  <c r="G3881" i="8"/>
  <c r="F3882" i="8"/>
  <c r="G3882" i="8"/>
  <c r="F3883" i="8"/>
  <c r="G3883" i="8"/>
  <c r="F3884" i="8"/>
  <c r="G3884" i="8"/>
  <c r="F3885" i="8"/>
  <c r="G3885" i="8"/>
  <c r="F3886" i="8"/>
  <c r="G3886" i="8"/>
  <c r="F3887" i="8"/>
  <c r="G3887" i="8"/>
  <c r="F3888" i="8"/>
  <c r="G3888" i="8"/>
  <c r="F3889" i="8"/>
  <c r="G3889" i="8"/>
  <c r="F3890" i="8"/>
  <c r="G3890" i="8"/>
  <c r="F3891" i="8"/>
  <c r="G3891" i="8"/>
  <c r="F3892" i="8"/>
  <c r="G3892" i="8"/>
  <c r="F3893" i="8"/>
  <c r="G3893" i="8"/>
  <c r="F3894" i="8"/>
  <c r="G3894" i="8"/>
  <c r="F3895" i="8"/>
  <c r="G3895" i="8"/>
  <c r="F3896" i="8"/>
  <c r="G3896" i="8"/>
  <c r="F3897" i="8"/>
  <c r="G3897" i="8"/>
  <c r="F3898" i="8"/>
  <c r="G3898" i="8"/>
  <c r="F3899" i="8"/>
  <c r="G3899" i="8"/>
  <c r="F3900" i="8"/>
  <c r="G3900" i="8"/>
  <c r="F3901" i="8"/>
  <c r="G3901" i="8"/>
  <c r="F3902" i="8"/>
  <c r="G3902" i="8"/>
  <c r="F3903" i="8"/>
  <c r="G3903" i="8"/>
  <c r="F3904" i="8"/>
  <c r="G3904" i="8"/>
  <c r="F3905" i="8"/>
  <c r="G3905" i="8"/>
  <c r="F3906" i="8"/>
  <c r="G3906" i="8"/>
  <c r="F3907" i="8"/>
  <c r="G3907" i="8"/>
  <c r="F3908" i="8"/>
  <c r="G3908" i="8"/>
  <c r="F3909" i="8"/>
  <c r="G3909" i="8"/>
  <c r="F3910" i="8"/>
  <c r="G3910" i="8"/>
  <c r="F3911" i="8"/>
  <c r="G3911" i="8"/>
  <c r="F3912" i="8"/>
  <c r="G3912" i="8"/>
  <c r="F3913" i="8"/>
  <c r="G3913" i="8"/>
  <c r="F3914" i="8"/>
  <c r="G3914" i="8"/>
  <c r="F3915" i="8"/>
  <c r="G3915" i="8"/>
  <c r="F3916" i="8"/>
  <c r="G3916" i="8"/>
  <c r="F3917" i="8"/>
  <c r="G3917" i="8"/>
  <c r="F3918" i="8"/>
  <c r="G3918" i="8"/>
  <c r="F3919" i="8"/>
  <c r="G3919" i="8"/>
  <c r="F3920" i="8"/>
  <c r="G3920" i="8"/>
  <c r="F3921" i="8"/>
  <c r="G3921" i="8"/>
  <c r="F3922" i="8"/>
  <c r="G3922" i="8"/>
  <c r="F3923" i="8"/>
  <c r="G3923" i="8"/>
  <c r="F3924" i="8"/>
  <c r="G3924" i="8"/>
  <c r="F3925" i="8"/>
  <c r="G3925" i="8"/>
  <c r="F3926" i="8"/>
  <c r="G3926" i="8"/>
  <c r="F3927" i="8"/>
  <c r="G3927" i="8"/>
  <c r="F3928" i="8"/>
  <c r="G3928" i="8"/>
  <c r="F3929" i="8"/>
  <c r="G3929" i="8"/>
  <c r="F3930" i="8"/>
  <c r="G3930" i="8"/>
  <c r="F3931" i="8"/>
  <c r="G3931" i="8"/>
  <c r="F3932" i="8"/>
  <c r="G3932" i="8"/>
  <c r="F3933" i="8"/>
  <c r="G3933" i="8"/>
  <c r="F3934" i="8"/>
  <c r="G3934" i="8"/>
  <c r="F3935" i="8"/>
  <c r="G3935" i="8"/>
  <c r="F3936" i="8"/>
  <c r="G3936" i="8"/>
  <c r="F3937" i="8"/>
  <c r="G3937" i="8"/>
  <c r="F3938" i="8"/>
  <c r="G3938" i="8"/>
  <c r="F3939" i="8"/>
  <c r="G3939" i="8"/>
  <c r="F3940" i="8"/>
  <c r="G3940" i="8"/>
  <c r="F3941" i="8"/>
  <c r="G3941" i="8"/>
  <c r="F3942" i="8"/>
  <c r="G3942" i="8"/>
  <c r="F3943" i="8"/>
  <c r="G3943" i="8"/>
  <c r="F3944" i="8"/>
  <c r="G3944" i="8"/>
  <c r="F3945" i="8"/>
  <c r="G3945" i="8"/>
  <c r="F3946" i="8"/>
  <c r="G3946" i="8"/>
  <c r="F3947" i="8"/>
  <c r="G3947" i="8"/>
  <c r="F3948" i="8"/>
  <c r="G3948" i="8"/>
  <c r="F3949" i="8"/>
  <c r="G3949" i="8"/>
  <c r="F3950" i="8"/>
  <c r="G3950" i="8"/>
  <c r="F3951" i="8"/>
  <c r="G3951" i="8"/>
  <c r="F3952" i="8"/>
  <c r="G3952" i="8"/>
  <c r="F3953" i="8"/>
  <c r="G3953" i="8"/>
  <c r="F3954" i="8"/>
  <c r="G3954" i="8"/>
  <c r="F3955" i="8"/>
  <c r="G3955" i="8"/>
  <c r="F3956" i="8"/>
  <c r="G3956" i="8"/>
  <c r="F3957" i="8"/>
  <c r="G3957" i="8"/>
  <c r="F3958" i="8"/>
  <c r="G3958" i="8"/>
  <c r="F3959" i="8"/>
  <c r="G3959" i="8"/>
  <c r="F3960" i="8"/>
  <c r="G3960" i="8"/>
  <c r="F3961" i="8"/>
  <c r="G3961" i="8"/>
  <c r="F3962" i="8"/>
  <c r="G3962" i="8"/>
  <c r="F3963" i="8"/>
  <c r="G3963" i="8"/>
  <c r="F3964" i="8"/>
  <c r="G3964" i="8"/>
  <c r="F3965" i="8"/>
  <c r="G3965" i="8"/>
  <c r="F3966" i="8"/>
  <c r="G3966" i="8"/>
  <c r="F3967" i="8"/>
  <c r="G3967" i="8"/>
  <c r="F3968" i="8"/>
  <c r="G3968" i="8"/>
  <c r="F3969" i="8"/>
  <c r="G3969" i="8"/>
  <c r="F3970" i="8"/>
  <c r="G3970" i="8"/>
  <c r="F3971" i="8"/>
  <c r="G3971" i="8"/>
  <c r="F3972" i="8"/>
  <c r="G3972" i="8"/>
  <c r="F3973" i="8"/>
  <c r="G3973" i="8"/>
  <c r="F3974" i="8"/>
  <c r="G3974" i="8"/>
  <c r="F3975" i="8"/>
  <c r="G3975" i="8"/>
  <c r="F3976" i="8"/>
  <c r="G3976" i="8"/>
  <c r="F3977" i="8"/>
  <c r="G3977" i="8"/>
  <c r="F3978" i="8"/>
  <c r="G3978" i="8"/>
  <c r="F3979" i="8"/>
  <c r="G3979" i="8"/>
  <c r="F3980" i="8"/>
  <c r="G3980" i="8"/>
  <c r="F3981" i="8"/>
  <c r="G3981" i="8"/>
  <c r="F3982" i="8"/>
  <c r="G3982" i="8"/>
  <c r="F3983" i="8"/>
  <c r="G3983" i="8"/>
  <c r="F3984" i="8"/>
  <c r="G3984" i="8"/>
  <c r="F3985" i="8"/>
  <c r="G3985" i="8"/>
  <c r="F3986" i="8"/>
  <c r="G3986" i="8"/>
  <c r="F3987" i="8"/>
  <c r="G3987" i="8"/>
  <c r="F3988" i="8"/>
  <c r="G3988" i="8"/>
  <c r="F3989" i="8"/>
  <c r="G3989" i="8"/>
  <c r="F3990" i="8"/>
  <c r="G3990" i="8"/>
  <c r="F3991" i="8"/>
  <c r="G3991" i="8"/>
  <c r="F3992" i="8"/>
  <c r="G3992" i="8"/>
  <c r="F3993" i="8"/>
  <c r="G3993" i="8"/>
  <c r="F3994" i="8"/>
  <c r="G3994" i="8"/>
  <c r="F3995" i="8"/>
  <c r="G3995" i="8"/>
  <c r="F3996" i="8"/>
  <c r="G3996" i="8"/>
  <c r="F3997" i="8"/>
  <c r="G3997" i="8"/>
  <c r="F3998" i="8"/>
  <c r="G3998" i="8"/>
  <c r="F3999" i="8"/>
  <c r="G3999" i="8"/>
  <c r="F4000" i="8"/>
  <c r="G4000" i="8"/>
  <c r="F4001" i="8"/>
  <c r="G4001" i="8"/>
  <c r="F4002" i="8"/>
  <c r="G4002" i="8"/>
  <c r="F4003" i="8"/>
  <c r="G4003" i="8"/>
  <c r="F4004" i="8"/>
  <c r="G4004" i="8"/>
  <c r="F4005" i="8"/>
  <c r="G4005" i="8"/>
  <c r="F4006" i="8"/>
  <c r="G4006" i="8"/>
  <c r="F4007" i="8"/>
  <c r="G4007" i="8"/>
  <c r="F4008" i="8"/>
  <c r="G4008" i="8"/>
  <c r="F4009" i="8"/>
  <c r="G4009" i="8"/>
  <c r="F4010" i="8"/>
  <c r="G4010" i="8"/>
  <c r="F4011" i="8"/>
  <c r="G4011" i="8"/>
  <c r="F4012" i="8"/>
  <c r="G4012" i="8"/>
  <c r="F4013" i="8"/>
  <c r="G4013" i="8"/>
  <c r="F4014" i="8"/>
  <c r="G4014" i="8"/>
  <c r="F4015" i="8"/>
  <c r="G4015" i="8"/>
  <c r="F4016" i="8"/>
  <c r="G4016" i="8"/>
  <c r="F4017" i="8"/>
  <c r="G4017" i="8"/>
  <c r="F4018" i="8"/>
  <c r="G4018" i="8"/>
  <c r="F4019" i="8"/>
  <c r="G4019" i="8"/>
  <c r="F4020" i="8"/>
  <c r="G4020" i="8"/>
  <c r="F4021" i="8"/>
  <c r="G4021" i="8"/>
  <c r="F4022" i="8"/>
  <c r="G4022" i="8"/>
  <c r="F4023" i="8"/>
  <c r="G4023" i="8"/>
  <c r="F4024" i="8"/>
  <c r="G4024" i="8"/>
  <c r="F4025" i="8"/>
  <c r="G4025" i="8"/>
  <c r="F4026" i="8"/>
  <c r="G4026" i="8"/>
  <c r="F4027" i="8"/>
  <c r="G4027" i="8"/>
  <c r="F4028" i="8"/>
  <c r="G4028" i="8"/>
  <c r="F4029" i="8"/>
  <c r="G4029" i="8"/>
  <c r="F4030" i="8"/>
  <c r="G4030" i="8"/>
  <c r="F4031" i="8"/>
  <c r="G4031" i="8"/>
  <c r="F4032" i="8"/>
  <c r="G4032" i="8"/>
  <c r="F4033" i="8"/>
  <c r="G4033" i="8"/>
  <c r="F4034" i="8"/>
  <c r="G4034" i="8"/>
  <c r="F4035" i="8"/>
  <c r="G4035" i="8"/>
  <c r="F4036" i="8"/>
  <c r="G4036" i="8"/>
  <c r="F4037" i="8"/>
  <c r="G4037" i="8"/>
  <c r="F4038" i="8"/>
  <c r="G4038" i="8"/>
  <c r="F4039" i="8"/>
  <c r="G4039" i="8"/>
  <c r="F4040" i="8"/>
  <c r="G4040" i="8"/>
  <c r="F4041" i="8"/>
  <c r="G4041" i="8"/>
  <c r="F4042" i="8"/>
  <c r="G4042" i="8"/>
  <c r="F4043" i="8"/>
  <c r="G4043" i="8"/>
  <c r="F4044" i="8"/>
  <c r="G4044" i="8"/>
  <c r="F4045" i="8"/>
  <c r="G4045" i="8"/>
  <c r="F4046" i="8"/>
  <c r="G4046" i="8"/>
  <c r="F4047" i="8"/>
  <c r="G4047" i="8"/>
  <c r="F4048" i="8"/>
  <c r="G4048" i="8"/>
  <c r="F4049" i="8"/>
  <c r="G4049" i="8"/>
  <c r="F4050" i="8"/>
  <c r="G4050" i="8"/>
  <c r="F4051" i="8"/>
  <c r="G4051" i="8"/>
  <c r="F4052" i="8"/>
  <c r="G4052" i="8"/>
  <c r="F4053" i="8"/>
  <c r="G4053" i="8"/>
  <c r="F4054" i="8"/>
  <c r="G4054" i="8"/>
  <c r="F4055" i="8"/>
  <c r="G4055" i="8"/>
  <c r="F4056" i="8"/>
  <c r="G4056" i="8"/>
  <c r="F4057" i="8"/>
  <c r="G4057" i="8"/>
  <c r="F4058" i="8"/>
  <c r="G4058" i="8"/>
  <c r="F4059" i="8"/>
  <c r="G4059" i="8"/>
  <c r="F4060" i="8"/>
  <c r="G4060" i="8"/>
  <c r="F4061" i="8"/>
  <c r="G4061" i="8"/>
  <c r="F4062" i="8"/>
  <c r="G4062" i="8"/>
  <c r="F4063" i="8"/>
  <c r="G4063" i="8"/>
  <c r="F4064" i="8"/>
  <c r="G4064" i="8"/>
  <c r="F4065" i="8"/>
  <c r="G4065" i="8"/>
  <c r="F4066" i="8"/>
  <c r="G4066" i="8"/>
  <c r="F4067" i="8"/>
  <c r="G4067" i="8"/>
  <c r="F4068" i="8"/>
  <c r="G4068" i="8"/>
  <c r="F4069" i="8"/>
  <c r="G4069" i="8"/>
  <c r="F4070" i="8"/>
  <c r="G4070" i="8"/>
  <c r="F4071" i="8"/>
  <c r="G4071" i="8"/>
  <c r="F4072" i="8"/>
  <c r="G4072" i="8"/>
  <c r="F4073" i="8"/>
  <c r="G4073" i="8"/>
  <c r="F4074" i="8"/>
  <c r="G4074" i="8"/>
  <c r="F4075" i="8"/>
  <c r="G4075" i="8"/>
  <c r="F4076" i="8"/>
  <c r="G4076" i="8"/>
  <c r="F4077" i="8"/>
  <c r="G4077" i="8"/>
  <c r="F4078" i="8"/>
  <c r="G4078" i="8"/>
  <c r="F4079" i="8"/>
  <c r="G4079" i="8"/>
  <c r="F4080" i="8"/>
  <c r="G4080" i="8"/>
  <c r="F4081" i="8"/>
  <c r="G4081" i="8"/>
  <c r="F4082" i="8"/>
  <c r="G4082" i="8"/>
  <c r="F4083" i="8"/>
  <c r="G4083" i="8"/>
  <c r="F4084" i="8"/>
  <c r="G4084" i="8"/>
  <c r="F4085" i="8"/>
  <c r="G4085" i="8"/>
  <c r="F4086" i="8"/>
  <c r="G4086" i="8"/>
  <c r="F4087" i="8"/>
  <c r="G4087" i="8"/>
  <c r="F4088" i="8"/>
  <c r="G4088" i="8"/>
  <c r="F4089" i="8"/>
  <c r="G4089" i="8"/>
  <c r="F4090" i="8"/>
  <c r="G4090" i="8"/>
  <c r="F4091" i="8"/>
  <c r="G4091" i="8"/>
  <c r="F4092" i="8"/>
  <c r="G4092" i="8"/>
  <c r="F4093" i="8"/>
  <c r="G4093" i="8"/>
  <c r="F4094" i="8"/>
  <c r="G4094" i="8"/>
  <c r="F4095" i="8"/>
  <c r="G4095" i="8"/>
  <c r="F4096" i="8"/>
  <c r="G4096" i="8"/>
  <c r="F4097" i="8"/>
  <c r="G4097" i="8"/>
  <c r="F4098" i="8"/>
  <c r="G4098" i="8"/>
  <c r="F4099" i="8"/>
  <c r="G4099" i="8"/>
  <c r="F4100" i="8"/>
  <c r="G4100" i="8"/>
  <c r="F4101" i="8"/>
  <c r="G4101" i="8"/>
  <c r="F4102" i="8"/>
  <c r="G4102" i="8"/>
  <c r="F4103" i="8"/>
  <c r="G4103" i="8"/>
  <c r="F4104" i="8"/>
  <c r="G4104" i="8"/>
  <c r="F4105" i="8"/>
  <c r="G4105" i="8"/>
  <c r="F4106" i="8"/>
  <c r="G4106" i="8"/>
  <c r="F4107" i="8"/>
  <c r="G4107" i="8"/>
  <c r="F4108" i="8"/>
  <c r="G4108" i="8"/>
  <c r="F4109" i="8"/>
  <c r="G4109" i="8"/>
  <c r="F4110" i="8"/>
  <c r="G4110" i="8"/>
  <c r="F4111" i="8"/>
  <c r="G4111" i="8"/>
  <c r="F4112" i="8"/>
  <c r="G4112" i="8"/>
  <c r="F4113" i="8"/>
  <c r="G4113" i="8"/>
  <c r="F4114" i="8"/>
  <c r="G4114" i="8"/>
  <c r="F4115" i="8"/>
  <c r="G4115" i="8"/>
  <c r="F2" i="8"/>
  <c r="G2" i="8"/>
  <c r="B3" i="8"/>
  <c r="C3" i="8"/>
  <c r="B4" i="8"/>
  <c r="C4" i="8"/>
  <c r="B5" i="8"/>
  <c r="C5" i="8"/>
  <c r="B6" i="8"/>
  <c r="C6" i="8"/>
  <c r="B7" i="8"/>
  <c r="C7" i="8"/>
  <c r="B8" i="8"/>
  <c r="C8" i="8"/>
  <c r="B9" i="8"/>
  <c r="C9" i="8"/>
  <c r="B10" i="8"/>
  <c r="C10" i="8"/>
  <c r="B11" i="8"/>
  <c r="C11" i="8"/>
  <c r="B12" i="8"/>
  <c r="C12" i="8"/>
  <c r="B13" i="8"/>
  <c r="C13" i="8"/>
  <c r="B14" i="8"/>
  <c r="C14" i="8"/>
  <c r="B15" i="8"/>
  <c r="C15" i="8"/>
  <c r="B16" i="8"/>
  <c r="C16" i="8"/>
  <c r="B17" i="8"/>
  <c r="C17" i="8"/>
  <c r="B18" i="8"/>
  <c r="C18" i="8"/>
  <c r="B19" i="8"/>
  <c r="C19" i="8"/>
  <c r="B20" i="8"/>
  <c r="C20" i="8"/>
  <c r="B21" i="8"/>
  <c r="C21" i="8"/>
  <c r="B22" i="8"/>
  <c r="C22" i="8"/>
  <c r="B23" i="8"/>
  <c r="C23" i="8"/>
  <c r="B24" i="8"/>
  <c r="C24" i="8"/>
  <c r="B25" i="8"/>
  <c r="C25" i="8"/>
  <c r="B26" i="8"/>
  <c r="C26" i="8"/>
  <c r="B27" i="8"/>
  <c r="C27" i="8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45" i="8"/>
  <c r="C45" i="8"/>
  <c r="B46" i="8"/>
  <c r="C46" i="8"/>
  <c r="B47" i="8"/>
  <c r="C47" i="8"/>
  <c r="B48" i="8"/>
  <c r="C48" i="8"/>
  <c r="B49" i="8"/>
  <c r="C49" i="8"/>
  <c r="B50" i="8"/>
  <c r="C50" i="8"/>
  <c r="B51" i="8"/>
  <c r="C51" i="8"/>
  <c r="B52" i="8"/>
  <c r="C52" i="8"/>
  <c r="B53" i="8"/>
  <c r="C53" i="8"/>
  <c r="B54" i="8"/>
  <c r="C54" i="8"/>
  <c r="B55" i="8"/>
  <c r="C55" i="8"/>
  <c r="B56" i="8"/>
  <c r="C56" i="8"/>
  <c r="B57" i="8"/>
  <c r="C57" i="8"/>
  <c r="B58" i="8"/>
  <c r="C58" i="8"/>
  <c r="B59" i="8"/>
  <c r="C59" i="8"/>
  <c r="B60" i="8"/>
  <c r="C60" i="8"/>
  <c r="B61" i="8"/>
  <c r="C61" i="8"/>
  <c r="B62" i="8"/>
  <c r="C62" i="8"/>
  <c r="B63" i="8"/>
  <c r="C63" i="8"/>
  <c r="B64" i="8"/>
  <c r="C64" i="8"/>
  <c r="B65" i="8"/>
  <c r="C65" i="8"/>
  <c r="B66" i="8"/>
  <c r="C66" i="8"/>
  <c r="B67" i="8"/>
  <c r="C67" i="8"/>
  <c r="B68" i="8"/>
  <c r="C68" i="8"/>
  <c r="B69" i="8"/>
  <c r="C69" i="8"/>
  <c r="B70" i="8"/>
  <c r="C70" i="8"/>
  <c r="B71" i="8"/>
  <c r="C71" i="8"/>
  <c r="B72" i="8"/>
  <c r="C72" i="8"/>
  <c r="B73" i="8"/>
  <c r="C73" i="8"/>
  <c r="B74" i="8"/>
  <c r="C74" i="8"/>
  <c r="B75" i="8"/>
  <c r="C75" i="8"/>
  <c r="B76" i="8"/>
  <c r="C76" i="8"/>
  <c r="B77" i="8"/>
  <c r="C77" i="8"/>
  <c r="B78" i="8"/>
  <c r="C78" i="8"/>
  <c r="B79" i="8"/>
  <c r="C79" i="8"/>
  <c r="B80" i="8"/>
  <c r="C80" i="8"/>
  <c r="B81" i="8"/>
  <c r="C81" i="8"/>
  <c r="B82" i="8"/>
  <c r="C82" i="8"/>
  <c r="B83" i="8"/>
  <c r="C83" i="8"/>
  <c r="B84" i="8"/>
  <c r="C84" i="8"/>
  <c r="B85" i="8"/>
  <c r="C85" i="8"/>
  <c r="B86" i="8"/>
  <c r="C86" i="8"/>
  <c r="B87" i="8"/>
  <c r="C87" i="8"/>
  <c r="B88" i="8"/>
  <c r="C88" i="8"/>
  <c r="B89" i="8"/>
  <c r="C89" i="8"/>
  <c r="B90" i="8"/>
  <c r="C90" i="8"/>
  <c r="B91" i="8"/>
  <c r="C91" i="8"/>
  <c r="B92" i="8"/>
  <c r="C92" i="8"/>
  <c r="B93" i="8"/>
  <c r="C93" i="8"/>
  <c r="B94" i="8"/>
  <c r="C94" i="8"/>
  <c r="B95" i="8"/>
  <c r="C95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3" i="8"/>
  <c r="C103" i="8"/>
  <c r="B104" i="8"/>
  <c r="C104" i="8"/>
  <c r="B105" i="8"/>
  <c r="C105" i="8"/>
  <c r="B106" i="8"/>
  <c r="C106" i="8"/>
  <c r="B107" i="8"/>
  <c r="C107" i="8"/>
  <c r="B108" i="8"/>
  <c r="C108" i="8"/>
  <c r="B109" i="8"/>
  <c r="C109" i="8"/>
  <c r="B110" i="8"/>
  <c r="C110" i="8"/>
  <c r="B111" i="8"/>
  <c r="C111" i="8"/>
  <c r="B112" i="8"/>
  <c r="C112" i="8"/>
  <c r="B113" i="8"/>
  <c r="C113" i="8"/>
  <c r="B114" i="8"/>
  <c r="C114" i="8"/>
  <c r="B115" i="8"/>
  <c r="C115" i="8"/>
  <c r="B116" i="8"/>
  <c r="C116" i="8"/>
  <c r="B117" i="8"/>
  <c r="C117" i="8"/>
  <c r="B118" i="8"/>
  <c r="C118" i="8"/>
  <c r="B119" i="8"/>
  <c r="C119" i="8"/>
  <c r="B120" i="8"/>
  <c r="C120" i="8"/>
  <c r="B121" i="8"/>
  <c r="C121" i="8"/>
  <c r="B122" i="8"/>
  <c r="C122" i="8"/>
  <c r="B123" i="8"/>
  <c r="C123" i="8"/>
  <c r="B124" i="8"/>
  <c r="C124" i="8"/>
  <c r="B125" i="8"/>
  <c r="C125" i="8"/>
  <c r="B126" i="8"/>
  <c r="C126" i="8"/>
  <c r="B127" i="8"/>
  <c r="C127" i="8"/>
  <c r="B128" i="8"/>
  <c r="C128" i="8"/>
  <c r="B129" i="8"/>
  <c r="C129" i="8"/>
  <c r="B130" i="8"/>
  <c r="C130" i="8"/>
  <c r="B131" i="8"/>
  <c r="C131" i="8"/>
  <c r="B132" i="8"/>
  <c r="C132" i="8"/>
  <c r="B133" i="8"/>
  <c r="C133" i="8"/>
  <c r="B134" i="8"/>
  <c r="C134" i="8"/>
  <c r="B135" i="8"/>
  <c r="C135" i="8"/>
  <c r="B136" i="8"/>
  <c r="C136" i="8"/>
  <c r="B137" i="8"/>
  <c r="C137" i="8"/>
  <c r="B138" i="8"/>
  <c r="C138" i="8"/>
  <c r="B139" i="8"/>
  <c r="C139" i="8"/>
  <c r="B140" i="8"/>
  <c r="C140" i="8"/>
  <c r="B141" i="8"/>
  <c r="C141" i="8"/>
  <c r="B142" i="8"/>
  <c r="C142" i="8"/>
  <c r="B143" i="8"/>
  <c r="C143" i="8"/>
  <c r="B144" i="8"/>
  <c r="C144" i="8"/>
  <c r="B145" i="8"/>
  <c r="C145" i="8"/>
  <c r="B146" i="8"/>
  <c r="C146" i="8"/>
  <c r="B147" i="8"/>
  <c r="C147" i="8"/>
  <c r="B148" i="8"/>
  <c r="C148" i="8"/>
  <c r="B149" i="8"/>
  <c r="C149" i="8"/>
  <c r="B150" i="8"/>
  <c r="C150" i="8"/>
  <c r="B151" i="8"/>
  <c r="C151" i="8"/>
  <c r="B152" i="8"/>
  <c r="C152" i="8"/>
  <c r="B153" i="8"/>
  <c r="C153" i="8"/>
  <c r="B154" i="8"/>
  <c r="C154" i="8"/>
  <c r="B155" i="8"/>
  <c r="C155" i="8"/>
  <c r="B156" i="8"/>
  <c r="C156" i="8"/>
  <c r="B157" i="8"/>
  <c r="C157" i="8"/>
  <c r="B158" i="8"/>
  <c r="C158" i="8"/>
  <c r="B159" i="8"/>
  <c r="C159" i="8"/>
  <c r="B160" i="8"/>
  <c r="C160" i="8"/>
  <c r="B161" i="8"/>
  <c r="C161" i="8"/>
  <c r="B162" i="8"/>
  <c r="C162" i="8"/>
  <c r="B163" i="8"/>
  <c r="C163" i="8"/>
  <c r="B164" i="8"/>
  <c r="C164" i="8"/>
  <c r="B165" i="8"/>
  <c r="C165" i="8"/>
  <c r="B166" i="8"/>
  <c r="C166" i="8"/>
  <c r="B167" i="8"/>
  <c r="C167" i="8"/>
  <c r="B168" i="8"/>
  <c r="C168" i="8"/>
  <c r="B169" i="8"/>
  <c r="C169" i="8"/>
  <c r="B170" i="8"/>
  <c r="C170" i="8"/>
  <c r="B171" i="8"/>
  <c r="C171" i="8"/>
  <c r="B172" i="8"/>
  <c r="C172" i="8"/>
  <c r="B173" i="8"/>
  <c r="C173" i="8"/>
  <c r="B174" i="8"/>
  <c r="C174" i="8"/>
  <c r="B175" i="8"/>
  <c r="C175" i="8"/>
  <c r="B176" i="8"/>
  <c r="C176" i="8"/>
  <c r="B177" i="8"/>
  <c r="C177" i="8"/>
  <c r="B178" i="8"/>
  <c r="C178" i="8"/>
  <c r="B179" i="8"/>
  <c r="C179" i="8"/>
  <c r="B180" i="8"/>
  <c r="C180" i="8"/>
  <c r="B181" i="8"/>
  <c r="C181" i="8"/>
  <c r="B182" i="8"/>
  <c r="C182" i="8"/>
  <c r="B183" i="8"/>
  <c r="C183" i="8"/>
  <c r="B184" i="8"/>
  <c r="C184" i="8"/>
  <c r="B185" i="8"/>
  <c r="C185" i="8"/>
  <c r="B186" i="8"/>
  <c r="C186" i="8"/>
  <c r="B187" i="8"/>
  <c r="C187" i="8"/>
  <c r="B188" i="8"/>
  <c r="C188" i="8"/>
  <c r="B189" i="8"/>
  <c r="C189" i="8"/>
  <c r="B190" i="8"/>
  <c r="C190" i="8"/>
  <c r="B191" i="8"/>
  <c r="C191" i="8"/>
  <c r="B192" i="8"/>
  <c r="C192" i="8"/>
  <c r="B193" i="8"/>
  <c r="C193" i="8"/>
  <c r="B194" i="8"/>
  <c r="C194" i="8"/>
  <c r="B195" i="8"/>
  <c r="C195" i="8"/>
  <c r="B196" i="8"/>
  <c r="C196" i="8"/>
  <c r="B197" i="8"/>
  <c r="C197" i="8"/>
  <c r="B198" i="8"/>
  <c r="C198" i="8"/>
  <c r="B199" i="8"/>
  <c r="C199" i="8"/>
  <c r="B200" i="8"/>
  <c r="C200" i="8"/>
  <c r="B201" i="8"/>
  <c r="C201" i="8"/>
  <c r="B202" i="8"/>
  <c r="C202" i="8"/>
  <c r="B203" i="8"/>
  <c r="C203" i="8"/>
  <c r="B204" i="8"/>
  <c r="C204" i="8"/>
  <c r="B205" i="8"/>
  <c r="C205" i="8"/>
  <c r="B206" i="8"/>
  <c r="C206" i="8"/>
  <c r="B207" i="8"/>
  <c r="C207" i="8"/>
  <c r="B208" i="8"/>
  <c r="C208" i="8"/>
  <c r="B209" i="8"/>
  <c r="C209" i="8"/>
  <c r="B210" i="8"/>
  <c r="C210" i="8"/>
  <c r="B211" i="8"/>
  <c r="C211" i="8"/>
  <c r="B212" i="8"/>
  <c r="C212" i="8"/>
  <c r="B213" i="8"/>
  <c r="C213" i="8"/>
  <c r="B214" i="8"/>
  <c r="C214" i="8"/>
  <c r="B215" i="8"/>
  <c r="C215" i="8"/>
  <c r="B216" i="8"/>
  <c r="C216" i="8"/>
  <c r="B217" i="8"/>
  <c r="C217" i="8"/>
  <c r="B218" i="8"/>
  <c r="C218" i="8"/>
  <c r="B219" i="8"/>
  <c r="C219" i="8"/>
  <c r="B220" i="8"/>
  <c r="C220" i="8"/>
  <c r="B221" i="8"/>
  <c r="C221" i="8"/>
  <c r="B222" i="8"/>
  <c r="C222" i="8"/>
  <c r="B223" i="8"/>
  <c r="C223" i="8"/>
  <c r="B224" i="8"/>
  <c r="C224" i="8"/>
  <c r="B225" i="8"/>
  <c r="C225" i="8"/>
  <c r="B226" i="8"/>
  <c r="C226" i="8"/>
  <c r="B227" i="8"/>
  <c r="C227" i="8"/>
  <c r="B228" i="8"/>
  <c r="C228" i="8"/>
  <c r="B229" i="8"/>
  <c r="C229" i="8"/>
  <c r="B230" i="8"/>
  <c r="C230" i="8"/>
  <c r="B231" i="8"/>
  <c r="C231" i="8"/>
  <c r="B232" i="8"/>
  <c r="C232" i="8"/>
  <c r="B233" i="8"/>
  <c r="C233" i="8"/>
  <c r="B234" i="8"/>
  <c r="C234" i="8"/>
  <c r="B235" i="8"/>
  <c r="C235" i="8"/>
  <c r="B236" i="8"/>
  <c r="C236" i="8"/>
  <c r="B237" i="8"/>
  <c r="C237" i="8"/>
  <c r="B238" i="8"/>
  <c r="C238" i="8"/>
  <c r="B239" i="8"/>
  <c r="C239" i="8"/>
  <c r="B240" i="8"/>
  <c r="C240" i="8"/>
  <c r="B241" i="8"/>
  <c r="C241" i="8"/>
  <c r="B242" i="8"/>
  <c r="C242" i="8"/>
  <c r="B243" i="8"/>
  <c r="C243" i="8"/>
  <c r="B244" i="8"/>
  <c r="C244" i="8"/>
  <c r="B245" i="8"/>
  <c r="C245" i="8"/>
  <c r="B246" i="8"/>
  <c r="C246" i="8"/>
  <c r="B247" i="8"/>
  <c r="C247" i="8"/>
  <c r="B248" i="8"/>
  <c r="C248" i="8"/>
  <c r="B249" i="8"/>
  <c r="C249" i="8"/>
  <c r="B250" i="8"/>
  <c r="C250" i="8"/>
  <c r="B251" i="8"/>
  <c r="C251" i="8"/>
  <c r="B252" i="8"/>
  <c r="C252" i="8"/>
  <c r="B253" i="8"/>
  <c r="C253" i="8"/>
  <c r="B254" i="8"/>
  <c r="C254" i="8"/>
  <c r="B255" i="8"/>
  <c r="C255" i="8"/>
  <c r="B256" i="8"/>
  <c r="C256" i="8"/>
  <c r="B257" i="8"/>
  <c r="C257" i="8"/>
  <c r="B258" i="8"/>
  <c r="C258" i="8"/>
  <c r="B259" i="8"/>
  <c r="C259" i="8"/>
  <c r="B260" i="8"/>
  <c r="C260" i="8"/>
  <c r="B261" i="8"/>
  <c r="C261" i="8"/>
  <c r="B262" i="8"/>
  <c r="C262" i="8"/>
  <c r="B263" i="8"/>
  <c r="C263" i="8"/>
  <c r="B264" i="8"/>
  <c r="C264" i="8"/>
  <c r="B265" i="8"/>
  <c r="C265" i="8"/>
  <c r="B266" i="8"/>
  <c r="C266" i="8"/>
  <c r="B267" i="8"/>
  <c r="C267" i="8"/>
  <c r="B268" i="8"/>
  <c r="C268" i="8"/>
  <c r="B269" i="8"/>
  <c r="C269" i="8"/>
  <c r="B270" i="8"/>
  <c r="C270" i="8"/>
  <c r="B271" i="8"/>
  <c r="C271" i="8"/>
  <c r="B272" i="8"/>
  <c r="C272" i="8"/>
  <c r="B273" i="8"/>
  <c r="C273" i="8"/>
  <c r="B274" i="8"/>
  <c r="C274" i="8"/>
  <c r="B275" i="8"/>
  <c r="C275" i="8"/>
  <c r="B276" i="8"/>
  <c r="C276" i="8"/>
  <c r="B277" i="8"/>
  <c r="C277" i="8"/>
  <c r="B278" i="8"/>
  <c r="C278" i="8"/>
  <c r="B279" i="8"/>
  <c r="C279" i="8"/>
  <c r="B280" i="8"/>
  <c r="C280" i="8"/>
  <c r="B281" i="8"/>
  <c r="C281" i="8"/>
  <c r="B282" i="8"/>
  <c r="C282" i="8"/>
  <c r="B283" i="8"/>
  <c r="C283" i="8"/>
  <c r="B284" i="8"/>
  <c r="C284" i="8"/>
  <c r="B285" i="8"/>
  <c r="C285" i="8"/>
  <c r="B286" i="8"/>
  <c r="C286" i="8"/>
  <c r="B287" i="8"/>
  <c r="C287" i="8"/>
  <c r="B288" i="8"/>
  <c r="C288" i="8"/>
  <c r="B289" i="8"/>
  <c r="C289" i="8"/>
  <c r="B290" i="8"/>
  <c r="C290" i="8"/>
  <c r="B291" i="8"/>
  <c r="C291" i="8"/>
  <c r="B292" i="8"/>
  <c r="C292" i="8"/>
  <c r="B293" i="8"/>
  <c r="C293" i="8"/>
  <c r="B294" i="8"/>
  <c r="C294" i="8"/>
  <c r="B295" i="8"/>
  <c r="C295" i="8"/>
  <c r="B296" i="8"/>
  <c r="C296" i="8"/>
  <c r="B297" i="8"/>
  <c r="C297" i="8"/>
  <c r="B298" i="8"/>
  <c r="C298" i="8"/>
  <c r="B299" i="8"/>
  <c r="C299" i="8"/>
  <c r="B300" i="8"/>
  <c r="C300" i="8"/>
  <c r="B301" i="8"/>
  <c r="C301" i="8"/>
  <c r="B302" i="8"/>
  <c r="C302" i="8"/>
  <c r="B303" i="8"/>
  <c r="C303" i="8"/>
  <c r="B304" i="8"/>
  <c r="C304" i="8"/>
  <c r="B305" i="8"/>
  <c r="C305" i="8"/>
  <c r="B306" i="8"/>
  <c r="C306" i="8"/>
  <c r="B307" i="8"/>
  <c r="C307" i="8"/>
  <c r="B308" i="8"/>
  <c r="C308" i="8"/>
  <c r="B309" i="8"/>
  <c r="C309" i="8"/>
  <c r="B310" i="8"/>
  <c r="C310" i="8"/>
  <c r="B311" i="8"/>
  <c r="C311" i="8"/>
  <c r="B312" i="8"/>
  <c r="C312" i="8"/>
  <c r="B313" i="8"/>
  <c r="C313" i="8"/>
  <c r="B314" i="8"/>
  <c r="C314" i="8"/>
  <c r="B315" i="8"/>
  <c r="C315" i="8"/>
  <c r="B316" i="8"/>
  <c r="C316" i="8"/>
  <c r="B317" i="8"/>
  <c r="C317" i="8"/>
  <c r="B318" i="8"/>
  <c r="C318" i="8"/>
  <c r="B319" i="8"/>
  <c r="C319" i="8"/>
  <c r="B320" i="8"/>
  <c r="C320" i="8"/>
  <c r="B321" i="8"/>
  <c r="C321" i="8"/>
  <c r="B322" i="8"/>
  <c r="C322" i="8"/>
  <c r="B323" i="8"/>
  <c r="C323" i="8"/>
  <c r="B324" i="8"/>
  <c r="C324" i="8"/>
  <c r="B325" i="8"/>
  <c r="C325" i="8"/>
  <c r="B326" i="8"/>
  <c r="C326" i="8"/>
  <c r="B327" i="8"/>
  <c r="C327" i="8"/>
  <c r="B328" i="8"/>
  <c r="C328" i="8"/>
  <c r="B329" i="8"/>
  <c r="C329" i="8"/>
  <c r="B330" i="8"/>
  <c r="C330" i="8"/>
  <c r="B331" i="8"/>
  <c r="C331" i="8"/>
  <c r="B332" i="8"/>
  <c r="C332" i="8"/>
  <c r="B333" i="8"/>
  <c r="C333" i="8"/>
  <c r="B334" i="8"/>
  <c r="C334" i="8"/>
  <c r="B335" i="8"/>
  <c r="C335" i="8"/>
  <c r="B336" i="8"/>
  <c r="C336" i="8"/>
  <c r="B337" i="8"/>
  <c r="C337" i="8"/>
  <c r="B338" i="8"/>
  <c r="C338" i="8"/>
  <c r="B339" i="8"/>
  <c r="C339" i="8"/>
  <c r="B340" i="8"/>
  <c r="C340" i="8"/>
  <c r="B341" i="8"/>
  <c r="C341" i="8"/>
  <c r="B342" i="8"/>
  <c r="C342" i="8"/>
  <c r="B343" i="8"/>
  <c r="C343" i="8"/>
  <c r="B344" i="8"/>
  <c r="C344" i="8"/>
  <c r="B345" i="8"/>
  <c r="C345" i="8"/>
  <c r="B346" i="8"/>
  <c r="C346" i="8"/>
  <c r="B347" i="8"/>
  <c r="C347" i="8"/>
  <c r="B348" i="8"/>
  <c r="C348" i="8"/>
  <c r="B349" i="8"/>
  <c r="C349" i="8"/>
  <c r="B350" i="8"/>
  <c r="C350" i="8"/>
  <c r="B351" i="8"/>
  <c r="C351" i="8"/>
  <c r="B352" i="8"/>
  <c r="C352" i="8"/>
  <c r="B353" i="8"/>
  <c r="C353" i="8"/>
  <c r="B354" i="8"/>
  <c r="C354" i="8"/>
  <c r="B355" i="8"/>
  <c r="C355" i="8"/>
  <c r="B356" i="8"/>
  <c r="C356" i="8"/>
  <c r="B357" i="8"/>
  <c r="C357" i="8"/>
  <c r="B358" i="8"/>
  <c r="C358" i="8"/>
  <c r="B359" i="8"/>
  <c r="C359" i="8"/>
  <c r="B360" i="8"/>
  <c r="C360" i="8"/>
  <c r="B361" i="8"/>
  <c r="C361" i="8"/>
  <c r="B362" i="8"/>
  <c r="C362" i="8"/>
  <c r="B363" i="8"/>
  <c r="C363" i="8"/>
  <c r="B364" i="8"/>
  <c r="C364" i="8"/>
  <c r="B365" i="8"/>
  <c r="C365" i="8"/>
  <c r="B366" i="8"/>
  <c r="C366" i="8"/>
  <c r="B367" i="8"/>
  <c r="C367" i="8"/>
  <c r="B368" i="8"/>
  <c r="C368" i="8"/>
  <c r="B369" i="8"/>
  <c r="C369" i="8"/>
  <c r="B370" i="8"/>
  <c r="C370" i="8"/>
  <c r="B371" i="8"/>
  <c r="C371" i="8"/>
  <c r="B372" i="8"/>
  <c r="C372" i="8"/>
  <c r="B373" i="8"/>
  <c r="C373" i="8"/>
  <c r="B374" i="8"/>
  <c r="C374" i="8"/>
  <c r="B375" i="8"/>
  <c r="C375" i="8"/>
  <c r="B376" i="8"/>
  <c r="C376" i="8"/>
  <c r="B377" i="8"/>
  <c r="C377" i="8"/>
  <c r="B378" i="8"/>
  <c r="C378" i="8"/>
  <c r="B379" i="8"/>
  <c r="C379" i="8"/>
  <c r="B380" i="8"/>
  <c r="C380" i="8"/>
  <c r="B381" i="8"/>
  <c r="C381" i="8"/>
  <c r="B382" i="8"/>
  <c r="C382" i="8"/>
  <c r="B383" i="8"/>
  <c r="C383" i="8"/>
  <c r="B384" i="8"/>
  <c r="C384" i="8"/>
  <c r="B385" i="8"/>
  <c r="C385" i="8"/>
  <c r="B386" i="8"/>
  <c r="C386" i="8"/>
  <c r="B387" i="8"/>
  <c r="C387" i="8"/>
  <c r="B388" i="8"/>
  <c r="C388" i="8"/>
  <c r="B389" i="8"/>
  <c r="C389" i="8"/>
  <c r="B390" i="8"/>
  <c r="C390" i="8"/>
  <c r="B391" i="8"/>
  <c r="C391" i="8"/>
  <c r="B392" i="8"/>
  <c r="C392" i="8"/>
  <c r="B393" i="8"/>
  <c r="C393" i="8"/>
  <c r="B394" i="8"/>
  <c r="C394" i="8"/>
  <c r="B395" i="8"/>
  <c r="C395" i="8"/>
  <c r="B396" i="8"/>
  <c r="C396" i="8"/>
  <c r="B397" i="8"/>
  <c r="C397" i="8"/>
  <c r="B398" i="8"/>
  <c r="C398" i="8"/>
  <c r="B399" i="8"/>
  <c r="C399" i="8"/>
  <c r="B400" i="8"/>
  <c r="C400" i="8"/>
  <c r="B401" i="8"/>
  <c r="C401" i="8"/>
  <c r="B402" i="8"/>
  <c r="C402" i="8"/>
  <c r="B403" i="8"/>
  <c r="C403" i="8"/>
  <c r="B404" i="8"/>
  <c r="C404" i="8"/>
  <c r="B405" i="8"/>
  <c r="C405" i="8"/>
  <c r="B406" i="8"/>
  <c r="C406" i="8"/>
  <c r="B407" i="8"/>
  <c r="C407" i="8"/>
  <c r="B408" i="8"/>
  <c r="C408" i="8"/>
  <c r="B409" i="8"/>
  <c r="C409" i="8"/>
  <c r="B410" i="8"/>
  <c r="C410" i="8"/>
  <c r="B411" i="8"/>
  <c r="C411" i="8"/>
  <c r="B412" i="8"/>
  <c r="C412" i="8"/>
  <c r="B413" i="8"/>
  <c r="C413" i="8"/>
  <c r="B414" i="8"/>
  <c r="C414" i="8"/>
  <c r="B415" i="8"/>
  <c r="C415" i="8"/>
  <c r="B416" i="8"/>
  <c r="C416" i="8"/>
  <c r="B417" i="8"/>
  <c r="C417" i="8"/>
  <c r="B418" i="8"/>
  <c r="C418" i="8"/>
  <c r="B419" i="8"/>
  <c r="C419" i="8"/>
  <c r="B420" i="8"/>
  <c r="C420" i="8"/>
  <c r="B421" i="8"/>
  <c r="C421" i="8"/>
  <c r="B422" i="8"/>
  <c r="C422" i="8"/>
  <c r="B423" i="8"/>
  <c r="C423" i="8"/>
  <c r="B424" i="8"/>
  <c r="C424" i="8"/>
  <c r="B425" i="8"/>
  <c r="C425" i="8"/>
  <c r="B426" i="8"/>
  <c r="C426" i="8"/>
  <c r="B427" i="8"/>
  <c r="C427" i="8"/>
  <c r="B428" i="8"/>
  <c r="C428" i="8"/>
  <c r="B429" i="8"/>
  <c r="C429" i="8"/>
  <c r="B430" i="8"/>
  <c r="C430" i="8"/>
  <c r="B431" i="8"/>
  <c r="C431" i="8"/>
  <c r="B432" i="8"/>
  <c r="C432" i="8"/>
  <c r="B433" i="8"/>
  <c r="C433" i="8"/>
  <c r="B434" i="8"/>
  <c r="C434" i="8"/>
  <c r="B435" i="8"/>
  <c r="C435" i="8"/>
  <c r="B436" i="8"/>
  <c r="C436" i="8"/>
  <c r="B437" i="8"/>
  <c r="C437" i="8"/>
  <c r="B438" i="8"/>
  <c r="C438" i="8"/>
  <c r="B439" i="8"/>
  <c r="C439" i="8"/>
  <c r="B440" i="8"/>
  <c r="C440" i="8"/>
  <c r="B441" i="8"/>
  <c r="C441" i="8"/>
  <c r="B442" i="8"/>
  <c r="C442" i="8"/>
  <c r="B443" i="8"/>
  <c r="C443" i="8"/>
  <c r="B444" i="8"/>
  <c r="C444" i="8"/>
  <c r="B445" i="8"/>
  <c r="C445" i="8"/>
  <c r="B446" i="8"/>
  <c r="C446" i="8"/>
  <c r="B447" i="8"/>
  <c r="C447" i="8"/>
  <c r="B448" i="8"/>
  <c r="C448" i="8"/>
  <c r="B449" i="8"/>
  <c r="C449" i="8"/>
  <c r="B450" i="8"/>
  <c r="C450" i="8"/>
  <c r="B451" i="8"/>
  <c r="C451" i="8"/>
  <c r="B452" i="8"/>
  <c r="C452" i="8"/>
  <c r="B453" i="8"/>
  <c r="C453" i="8"/>
  <c r="B454" i="8"/>
  <c r="C454" i="8"/>
  <c r="B455" i="8"/>
  <c r="C455" i="8"/>
  <c r="B456" i="8"/>
  <c r="C456" i="8"/>
  <c r="B457" i="8"/>
  <c r="C457" i="8"/>
  <c r="B458" i="8"/>
  <c r="C458" i="8"/>
  <c r="B459" i="8"/>
  <c r="C459" i="8"/>
  <c r="B460" i="8"/>
  <c r="C460" i="8"/>
  <c r="B461" i="8"/>
  <c r="C461" i="8"/>
  <c r="B462" i="8"/>
  <c r="C462" i="8"/>
  <c r="B463" i="8"/>
  <c r="C463" i="8"/>
  <c r="B464" i="8"/>
  <c r="C464" i="8"/>
  <c r="B465" i="8"/>
  <c r="C465" i="8"/>
  <c r="B466" i="8"/>
  <c r="C466" i="8"/>
  <c r="B467" i="8"/>
  <c r="C467" i="8"/>
  <c r="B468" i="8"/>
  <c r="C468" i="8"/>
  <c r="B469" i="8"/>
  <c r="C469" i="8"/>
  <c r="B470" i="8"/>
  <c r="C470" i="8"/>
  <c r="B471" i="8"/>
  <c r="C471" i="8"/>
  <c r="B472" i="8"/>
  <c r="C472" i="8"/>
  <c r="B473" i="8"/>
  <c r="C473" i="8"/>
  <c r="B474" i="8"/>
  <c r="C474" i="8"/>
  <c r="B475" i="8"/>
  <c r="C475" i="8"/>
  <c r="B476" i="8"/>
  <c r="C476" i="8"/>
  <c r="B477" i="8"/>
  <c r="C477" i="8"/>
  <c r="B478" i="8"/>
  <c r="C478" i="8"/>
  <c r="B479" i="8"/>
  <c r="C479" i="8"/>
  <c r="B480" i="8"/>
  <c r="C480" i="8"/>
  <c r="B481" i="8"/>
  <c r="C481" i="8"/>
  <c r="B482" i="8"/>
  <c r="C482" i="8"/>
  <c r="B483" i="8"/>
  <c r="C483" i="8"/>
  <c r="B484" i="8"/>
  <c r="C484" i="8"/>
  <c r="B485" i="8"/>
  <c r="C485" i="8"/>
  <c r="B486" i="8"/>
  <c r="C486" i="8"/>
  <c r="B487" i="8"/>
  <c r="C487" i="8"/>
  <c r="B488" i="8"/>
  <c r="C488" i="8"/>
  <c r="B489" i="8"/>
  <c r="C489" i="8"/>
  <c r="B490" i="8"/>
  <c r="C490" i="8"/>
  <c r="B491" i="8"/>
  <c r="C491" i="8"/>
  <c r="B492" i="8"/>
  <c r="C492" i="8"/>
  <c r="B493" i="8"/>
  <c r="C493" i="8"/>
  <c r="B494" i="8"/>
  <c r="C494" i="8"/>
  <c r="B495" i="8"/>
  <c r="C495" i="8"/>
  <c r="B496" i="8"/>
  <c r="C496" i="8"/>
  <c r="B497" i="8"/>
  <c r="C497" i="8"/>
  <c r="B498" i="8"/>
  <c r="C498" i="8"/>
  <c r="B499" i="8"/>
  <c r="C499" i="8"/>
  <c r="B500" i="8"/>
  <c r="C500" i="8"/>
  <c r="B501" i="8"/>
  <c r="C501" i="8"/>
  <c r="B502" i="8"/>
  <c r="C502" i="8"/>
  <c r="B503" i="8"/>
  <c r="C503" i="8"/>
  <c r="B504" i="8"/>
  <c r="C504" i="8"/>
  <c r="B505" i="8"/>
  <c r="C505" i="8"/>
  <c r="B506" i="8"/>
  <c r="C506" i="8"/>
  <c r="B507" i="8"/>
  <c r="C507" i="8"/>
  <c r="B508" i="8"/>
  <c r="C508" i="8"/>
  <c r="B509" i="8"/>
  <c r="C509" i="8"/>
  <c r="B510" i="8"/>
  <c r="C510" i="8"/>
  <c r="B511" i="8"/>
  <c r="C511" i="8"/>
  <c r="B512" i="8"/>
  <c r="C512" i="8"/>
  <c r="B513" i="8"/>
  <c r="C513" i="8"/>
  <c r="B514" i="8"/>
  <c r="C514" i="8"/>
  <c r="B515" i="8"/>
  <c r="C515" i="8"/>
  <c r="B516" i="8"/>
  <c r="C516" i="8"/>
  <c r="B517" i="8"/>
  <c r="C517" i="8"/>
  <c r="B518" i="8"/>
  <c r="C518" i="8"/>
  <c r="B519" i="8"/>
  <c r="C519" i="8"/>
  <c r="B520" i="8"/>
  <c r="C520" i="8"/>
  <c r="B521" i="8"/>
  <c r="C521" i="8"/>
  <c r="B522" i="8"/>
  <c r="C522" i="8"/>
  <c r="B523" i="8"/>
  <c r="C523" i="8"/>
  <c r="B524" i="8"/>
  <c r="C524" i="8"/>
  <c r="B525" i="8"/>
  <c r="C525" i="8"/>
  <c r="B526" i="8"/>
  <c r="C526" i="8"/>
  <c r="B527" i="8"/>
  <c r="C527" i="8"/>
  <c r="B528" i="8"/>
  <c r="C528" i="8"/>
  <c r="B529" i="8"/>
  <c r="C529" i="8"/>
  <c r="B530" i="8"/>
  <c r="C530" i="8"/>
  <c r="B531" i="8"/>
  <c r="C531" i="8"/>
  <c r="B532" i="8"/>
  <c r="C532" i="8"/>
  <c r="B533" i="8"/>
  <c r="C533" i="8"/>
  <c r="B534" i="8"/>
  <c r="C534" i="8"/>
  <c r="B535" i="8"/>
  <c r="C535" i="8"/>
  <c r="B536" i="8"/>
  <c r="C536" i="8"/>
  <c r="B537" i="8"/>
  <c r="C537" i="8"/>
  <c r="B538" i="8"/>
  <c r="C538" i="8"/>
  <c r="B539" i="8"/>
  <c r="C539" i="8"/>
  <c r="B540" i="8"/>
  <c r="C540" i="8"/>
  <c r="B541" i="8"/>
  <c r="C541" i="8"/>
  <c r="B542" i="8"/>
  <c r="C542" i="8"/>
  <c r="B543" i="8"/>
  <c r="C543" i="8"/>
  <c r="B544" i="8"/>
  <c r="C544" i="8"/>
  <c r="B545" i="8"/>
  <c r="C545" i="8"/>
  <c r="B546" i="8"/>
  <c r="C546" i="8"/>
  <c r="B547" i="8"/>
  <c r="C547" i="8"/>
  <c r="B548" i="8"/>
  <c r="C548" i="8"/>
  <c r="B549" i="8"/>
  <c r="C549" i="8"/>
  <c r="B550" i="8"/>
  <c r="C550" i="8"/>
  <c r="B551" i="8"/>
  <c r="C551" i="8"/>
  <c r="B552" i="8"/>
  <c r="C552" i="8"/>
  <c r="B553" i="8"/>
  <c r="C553" i="8"/>
  <c r="B554" i="8"/>
  <c r="C554" i="8"/>
  <c r="B555" i="8"/>
  <c r="C555" i="8"/>
  <c r="B556" i="8"/>
  <c r="C556" i="8"/>
  <c r="B557" i="8"/>
  <c r="C557" i="8"/>
  <c r="B558" i="8"/>
  <c r="C558" i="8"/>
  <c r="B559" i="8"/>
  <c r="C559" i="8"/>
  <c r="B560" i="8"/>
  <c r="C560" i="8"/>
  <c r="B561" i="8"/>
  <c r="C561" i="8"/>
  <c r="B562" i="8"/>
  <c r="C562" i="8"/>
  <c r="B563" i="8"/>
  <c r="C563" i="8"/>
  <c r="B564" i="8"/>
  <c r="C564" i="8"/>
  <c r="B565" i="8"/>
  <c r="C565" i="8"/>
  <c r="B566" i="8"/>
  <c r="C566" i="8"/>
  <c r="B567" i="8"/>
  <c r="C567" i="8"/>
  <c r="B568" i="8"/>
  <c r="C568" i="8"/>
  <c r="B569" i="8"/>
  <c r="C569" i="8"/>
  <c r="B570" i="8"/>
  <c r="C570" i="8"/>
  <c r="B571" i="8"/>
  <c r="C571" i="8"/>
  <c r="B572" i="8"/>
  <c r="C572" i="8"/>
  <c r="B573" i="8"/>
  <c r="C573" i="8"/>
  <c r="B574" i="8"/>
  <c r="C574" i="8"/>
  <c r="B575" i="8"/>
  <c r="C575" i="8"/>
  <c r="B576" i="8"/>
  <c r="C576" i="8"/>
  <c r="B577" i="8"/>
  <c r="C577" i="8"/>
  <c r="B578" i="8"/>
  <c r="C578" i="8"/>
  <c r="B579" i="8"/>
  <c r="C579" i="8"/>
  <c r="B580" i="8"/>
  <c r="C580" i="8"/>
  <c r="B581" i="8"/>
  <c r="C581" i="8"/>
  <c r="B582" i="8"/>
  <c r="C582" i="8"/>
  <c r="B583" i="8"/>
  <c r="C583" i="8"/>
  <c r="B584" i="8"/>
  <c r="C584" i="8"/>
  <c r="B585" i="8"/>
  <c r="C585" i="8"/>
  <c r="B586" i="8"/>
  <c r="C586" i="8"/>
  <c r="B587" i="8"/>
  <c r="C587" i="8"/>
  <c r="B588" i="8"/>
  <c r="C588" i="8"/>
  <c r="B589" i="8"/>
  <c r="C589" i="8"/>
  <c r="B590" i="8"/>
  <c r="C590" i="8"/>
  <c r="B591" i="8"/>
  <c r="C591" i="8"/>
  <c r="B592" i="8"/>
  <c r="C592" i="8"/>
  <c r="B593" i="8"/>
  <c r="C593" i="8"/>
  <c r="B594" i="8"/>
  <c r="C594" i="8"/>
  <c r="B595" i="8"/>
  <c r="C595" i="8"/>
  <c r="B596" i="8"/>
  <c r="C596" i="8"/>
  <c r="B597" i="8"/>
  <c r="C597" i="8"/>
  <c r="B598" i="8"/>
  <c r="C598" i="8"/>
  <c r="B599" i="8"/>
  <c r="C599" i="8"/>
  <c r="B600" i="8"/>
  <c r="C600" i="8"/>
  <c r="B601" i="8"/>
  <c r="C601" i="8"/>
  <c r="B602" i="8"/>
  <c r="C602" i="8"/>
  <c r="B603" i="8"/>
  <c r="C603" i="8"/>
  <c r="B604" i="8"/>
  <c r="C604" i="8"/>
  <c r="B605" i="8"/>
  <c r="C605" i="8"/>
  <c r="B606" i="8"/>
  <c r="C606" i="8"/>
  <c r="B607" i="8"/>
  <c r="C607" i="8"/>
  <c r="B608" i="8"/>
  <c r="C608" i="8"/>
  <c r="B609" i="8"/>
  <c r="C609" i="8"/>
  <c r="B610" i="8"/>
  <c r="C610" i="8"/>
  <c r="B611" i="8"/>
  <c r="C611" i="8"/>
  <c r="B612" i="8"/>
  <c r="C612" i="8"/>
  <c r="B613" i="8"/>
  <c r="C613" i="8"/>
  <c r="B614" i="8"/>
  <c r="C614" i="8"/>
  <c r="B615" i="8"/>
  <c r="C615" i="8"/>
  <c r="B616" i="8"/>
  <c r="C616" i="8"/>
  <c r="B617" i="8"/>
  <c r="C617" i="8"/>
  <c r="B618" i="8"/>
  <c r="C618" i="8"/>
  <c r="B619" i="8"/>
  <c r="C619" i="8"/>
  <c r="B620" i="8"/>
  <c r="C620" i="8"/>
  <c r="B621" i="8"/>
  <c r="C621" i="8"/>
  <c r="B622" i="8"/>
  <c r="C622" i="8"/>
  <c r="B623" i="8"/>
  <c r="C623" i="8"/>
  <c r="B624" i="8"/>
  <c r="C624" i="8"/>
  <c r="B625" i="8"/>
  <c r="C625" i="8"/>
  <c r="B626" i="8"/>
  <c r="C626" i="8"/>
  <c r="B627" i="8"/>
  <c r="C627" i="8"/>
  <c r="B628" i="8"/>
  <c r="C628" i="8"/>
  <c r="B629" i="8"/>
  <c r="C629" i="8"/>
  <c r="B630" i="8"/>
  <c r="C630" i="8"/>
  <c r="B631" i="8"/>
  <c r="C631" i="8"/>
  <c r="B632" i="8"/>
  <c r="C632" i="8"/>
  <c r="B633" i="8"/>
  <c r="C633" i="8"/>
  <c r="B634" i="8"/>
  <c r="C634" i="8"/>
  <c r="B635" i="8"/>
  <c r="C635" i="8"/>
  <c r="B636" i="8"/>
  <c r="C636" i="8"/>
  <c r="B637" i="8"/>
  <c r="C637" i="8"/>
  <c r="B638" i="8"/>
  <c r="C638" i="8"/>
  <c r="B639" i="8"/>
  <c r="C639" i="8"/>
  <c r="B640" i="8"/>
  <c r="C640" i="8"/>
  <c r="B641" i="8"/>
  <c r="C641" i="8"/>
  <c r="B642" i="8"/>
  <c r="C642" i="8"/>
  <c r="B643" i="8"/>
  <c r="C643" i="8"/>
  <c r="B644" i="8"/>
  <c r="C644" i="8"/>
  <c r="B645" i="8"/>
  <c r="C645" i="8"/>
  <c r="B646" i="8"/>
  <c r="C646" i="8"/>
  <c r="B647" i="8"/>
  <c r="C647" i="8"/>
  <c r="B648" i="8"/>
  <c r="C648" i="8"/>
  <c r="B649" i="8"/>
  <c r="C649" i="8"/>
  <c r="B650" i="8"/>
  <c r="C650" i="8"/>
  <c r="B651" i="8"/>
  <c r="C651" i="8"/>
  <c r="B652" i="8"/>
  <c r="C652" i="8"/>
  <c r="B653" i="8"/>
  <c r="C653" i="8"/>
  <c r="B654" i="8"/>
  <c r="C654" i="8"/>
  <c r="B655" i="8"/>
  <c r="C655" i="8"/>
  <c r="B656" i="8"/>
  <c r="C656" i="8"/>
  <c r="B657" i="8"/>
  <c r="C657" i="8"/>
  <c r="B658" i="8"/>
  <c r="C658" i="8"/>
  <c r="B659" i="8"/>
  <c r="C659" i="8"/>
  <c r="B660" i="8"/>
  <c r="C660" i="8"/>
  <c r="B661" i="8"/>
  <c r="C661" i="8"/>
  <c r="B662" i="8"/>
  <c r="C662" i="8"/>
  <c r="B663" i="8"/>
  <c r="C663" i="8"/>
  <c r="B664" i="8"/>
  <c r="C664" i="8"/>
  <c r="B665" i="8"/>
  <c r="C665" i="8"/>
  <c r="B666" i="8"/>
  <c r="C666" i="8"/>
  <c r="B667" i="8"/>
  <c r="C667" i="8"/>
  <c r="B668" i="8"/>
  <c r="C668" i="8"/>
  <c r="B669" i="8"/>
  <c r="C669" i="8"/>
  <c r="B670" i="8"/>
  <c r="C670" i="8"/>
  <c r="B671" i="8"/>
  <c r="C671" i="8"/>
  <c r="B672" i="8"/>
  <c r="C672" i="8"/>
  <c r="B673" i="8"/>
  <c r="C673" i="8"/>
  <c r="B674" i="8"/>
  <c r="C674" i="8"/>
  <c r="B675" i="8"/>
  <c r="C675" i="8"/>
  <c r="B676" i="8"/>
  <c r="C676" i="8"/>
  <c r="B677" i="8"/>
  <c r="C677" i="8"/>
  <c r="B678" i="8"/>
  <c r="C678" i="8"/>
  <c r="B679" i="8"/>
  <c r="C679" i="8"/>
  <c r="B680" i="8"/>
  <c r="C680" i="8"/>
  <c r="B681" i="8"/>
  <c r="C681" i="8"/>
  <c r="B682" i="8"/>
  <c r="C682" i="8"/>
  <c r="B683" i="8"/>
  <c r="C683" i="8"/>
  <c r="B684" i="8"/>
  <c r="C684" i="8"/>
  <c r="B685" i="8"/>
  <c r="C685" i="8"/>
  <c r="B686" i="8"/>
  <c r="C686" i="8"/>
  <c r="B687" i="8"/>
  <c r="C687" i="8"/>
  <c r="B688" i="8"/>
  <c r="C688" i="8"/>
  <c r="B689" i="8"/>
  <c r="C689" i="8"/>
  <c r="B690" i="8"/>
  <c r="C690" i="8"/>
  <c r="B691" i="8"/>
  <c r="C691" i="8"/>
  <c r="B692" i="8"/>
  <c r="C692" i="8"/>
  <c r="B693" i="8"/>
  <c r="C693" i="8"/>
  <c r="B694" i="8"/>
  <c r="C694" i="8"/>
  <c r="B695" i="8"/>
  <c r="C695" i="8"/>
  <c r="B696" i="8"/>
  <c r="C696" i="8"/>
  <c r="B697" i="8"/>
  <c r="C697" i="8"/>
  <c r="B698" i="8"/>
  <c r="C698" i="8"/>
  <c r="B699" i="8"/>
  <c r="C699" i="8"/>
  <c r="B700" i="8"/>
  <c r="C700" i="8"/>
  <c r="B701" i="8"/>
  <c r="C701" i="8"/>
  <c r="B702" i="8"/>
  <c r="C702" i="8"/>
  <c r="B703" i="8"/>
  <c r="C703" i="8"/>
  <c r="B704" i="8"/>
  <c r="C704" i="8"/>
  <c r="B705" i="8"/>
  <c r="C705" i="8"/>
  <c r="B706" i="8"/>
  <c r="C706" i="8"/>
  <c r="B707" i="8"/>
  <c r="C707" i="8"/>
  <c r="B708" i="8"/>
  <c r="C708" i="8"/>
  <c r="B709" i="8"/>
  <c r="C709" i="8"/>
  <c r="B710" i="8"/>
  <c r="C710" i="8"/>
  <c r="B711" i="8"/>
  <c r="C711" i="8"/>
  <c r="B712" i="8"/>
  <c r="C712" i="8"/>
  <c r="B713" i="8"/>
  <c r="C713" i="8"/>
  <c r="B714" i="8"/>
  <c r="C714" i="8"/>
  <c r="B715" i="8"/>
  <c r="C715" i="8"/>
  <c r="B716" i="8"/>
  <c r="C716" i="8"/>
  <c r="B717" i="8"/>
  <c r="C717" i="8"/>
  <c r="B718" i="8"/>
  <c r="C718" i="8"/>
  <c r="B719" i="8"/>
  <c r="C719" i="8"/>
  <c r="B720" i="8"/>
  <c r="C720" i="8"/>
  <c r="B721" i="8"/>
  <c r="C721" i="8"/>
  <c r="B722" i="8"/>
  <c r="C722" i="8"/>
  <c r="B723" i="8"/>
  <c r="C723" i="8"/>
  <c r="B724" i="8"/>
  <c r="C724" i="8"/>
  <c r="B725" i="8"/>
  <c r="C725" i="8"/>
  <c r="B726" i="8"/>
  <c r="C726" i="8"/>
  <c r="B727" i="8"/>
  <c r="C727" i="8"/>
  <c r="B728" i="8"/>
  <c r="C728" i="8"/>
  <c r="B729" i="8"/>
  <c r="C729" i="8"/>
  <c r="B730" i="8"/>
  <c r="C730" i="8"/>
  <c r="B731" i="8"/>
  <c r="C731" i="8"/>
  <c r="B732" i="8"/>
  <c r="C732" i="8"/>
  <c r="B733" i="8"/>
  <c r="C733" i="8"/>
  <c r="B734" i="8"/>
  <c r="C734" i="8"/>
  <c r="B735" i="8"/>
  <c r="C735" i="8"/>
  <c r="B736" i="8"/>
  <c r="C736" i="8"/>
  <c r="B737" i="8"/>
  <c r="C737" i="8"/>
  <c r="B738" i="8"/>
  <c r="C738" i="8"/>
  <c r="B739" i="8"/>
  <c r="C739" i="8"/>
  <c r="B740" i="8"/>
  <c r="C740" i="8"/>
  <c r="B741" i="8"/>
  <c r="C741" i="8"/>
  <c r="B742" i="8"/>
  <c r="C742" i="8"/>
  <c r="B743" i="8"/>
  <c r="C743" i="8"/>
  <c r="B744" i="8"/>
  <c r="C744" i="8"/>
  <c r="B745" i="8"/>
  <c r="C745" i="8"/>
  <c r="B746" i="8"/>
  <c r="C746" i="8"/>
  <c r="B747" i="8"/>
  <c r="C747" i="8"/>
  <c r="B748" i="8"/>
  <c r="C748" i="8"/>
  <c r="B749" i="8"/>
  <c r="C749" i="8"/>
  <c r="B750" i="8"/>
  <c r="C750" i="8"/>
  <c r="B751" i="8"/>
  <c r="C751" i="8"/>
  <c r="B752" i="8"/>
  <c r="C752" i="8"/>
  <c r="B753" i="8"/>
  <c r="C753" i="8"/>
  <c r="B754" i="8"/>
  <c r="C754" i="8"/>
  <c r="B755" i="8"/>
  <c r="C755" i="8"/>
  <c r="B756" i="8"/>
  <c r="C756" i="8"/>
  <c r="B757" i="8"/>
  <c r="C757" i="8"/>
  <c r="B758" i="8"/>
  <c r="C758" i="8"/>
  <c r="B759" i="8"/>
  <c r="C759" i="8"/>
  <c r="B760" i="8"/>
  <c r="C760" i="8"/>
  <c r="B761" i="8"/>
  <c r="C761" i="8"/>
  <c r="B762" i="8"/>
  <c r="C762" i="8"/>
  <c r="B763" i="8"/>
  <c r="C763" i="8"/>
  <c r="B764" i="8"/>
  <c r="C764" i="8"/>
  <c r="B765" i="8"/>
  <c r="C765" i="8"/>
  <c r="B766" i="8"/>
  <c r="C766" i="8"/>
  <c r="B767" i="8"/>
  <c r="C767" i="8"/>
  <c r="B768" i="8"/>
  <c r="C768" i="8"/>
  <c r="B769" i="8"/>
  <c r="C769" i="8"/>
  <c r="B770" i="8"/>
  <c r="C770" i="8"/>
  <c r="B771" i="8"/>
  <c r="C771" i="8"/>
  <c r="B772" i="8"/>
  <c r="C772" i="8"/>
  <c r="B773" i="8"/>
  <c r="C773" i="8"/>
  <c r="B774" i="8"/>
  <c r="C774" i="8"/>
  <c r="B775" i="8"/>
  <c r="C775" i="8"/>
  <c r="B776" i="8"/>
  <c r="C776" i="8"/>
  <c r="B777" i="8"/>
  <c r="C777" i="8"/>
  <c r="B778" i="8"/>
  <c r="C778" i="8"/>
  <c r="B779" i="8"/>
  <c r="C779" i="8"/>
  <c r="B780" i="8"/>
  <c r="C780" i="8"/>
  <c r="B781" i="8"/>
  <c r="C781" i="8"/>
  <c r="B782" i="8"/>
  <c r="C782" i="8"/>
  <c r="B783" i="8"/>
  <c r="C783" i="8"/>
  <c r="B784" i="8"/>
  <c r="C784" i="8"/>
  <c r="B785" i="8"/>
  <c r="C785" i="8"/>
  <c r="B786" i="8"/>
  <c r="C786" i="8"/>
  <c r="B787" i="8"/>
  <c r="C787" i="8"/>
  <c r="B788" i="8"/>
  <c r="C788" i="8"/>
  <c r="B789" i="8"/>
  <c r="C789" i="8"/>
  <c r="B790" i="8"/>
  <c r="C790" i="8"/>
  <c r="B791" i="8"/>
  <c r="C791" i="8"/>
  <c r="B792" i="8"/>
  <c r="C792" i="8"/>
  <c r="B793" i="8"/>
  <c r="C793" i="8"/>
  <c r="B794" i="8"/>
  <c r="C794" i="8"/>
  <c r="B795" i="8"/>
  <c r="C795" i="8"/>
  <c r="B796" i="8"/>
  <c r="C796" i="8"/>
  <c r="B797" i="8"/>
  <c r="C797" i="8"/>
  <c r="B798" i="8"/>
  <c r="C798" i="8"/>
  <c r="B799" i="8"/>
  <c r="C799" i="8"/>
  <c r="B800" i="8"/>
  <c r="C800" i="8"/>
  <c r="B801" i="8"/>
  <c r="C801" i="8"/>
  <c r="B802" i="8"/>
  <c r="C802" i="8"/>
  <c r="B803" i="8"/>
  <c r="C803" i="8"/>
  <c r="B804" i="8"/>
  <c r="C804" i="8"/>
  <c r="B805" i="8"/>
  <c r="C805" i="8"/>
  <c r="B806" i="8"/>
  <c r="C806" i="8"/>
  <c r="B807" i="8"/>
  <c r="C807" i="8"/>
  <c r="B808" i="8"/>
  <c r="C808" i="8"/>
  <c r="B809" i="8"/>
  <c r="C809" i="8"/>
  <c r="B810" i="8"/>
  <c r="C810" i="8"/>
  <c r="B811" i="8"/>
  <c r="C811" i="8"/>
  <c r="B812" i="8"/>
  <c r="C812" i="8"/>
  <c r="B813" i="8"/>
  <c r="C813" i="8"/>
  <c r="B814" i="8"/>
  <c r="C814" i="8"/>
  <c r="B815" i="8"/>
  <c r="C815" i="8"/>
  <c r="B816" i="8"/>
  <c r="C816" i="8"/>
  <c r="B817" i="8"/>
  <c r="C817" i="8"/>
  <c r="B818" i="8"/>
  <c r="C818" i="8"/>
  <c r="B819" i="8"/>
  <c r="C819" i="8"/>
  <c r="B820" i="8"/>
  <c r="C820" i="8"/>
  <c r="B821" i="8"/>
  <c r="C821" i="8"/>
  <c r="B822" i="8"/>
  <c r="C822" i="8"/>
  <c r="B823" i="8"/>
  <c r="C823" i="8"/>
  <c r="B824" i="8"/>
  <c r="C824" i="8"/>
  <c r="B825" i="8"/>
  <c r="C825" i="8"/>
  <c r="B826" i="8"/>
  <c r="C826" i="8"/>
  <c r="B827" i="8"/>
  <c r="C827" i="8"/>
  <c r="B828" i="8"/>
  <c r="C828" i="8"/>
  <c r="B829" i="8"/>
  <c r="C829" i="8"/>
  <c r="B830" i="8"/>
  <c r="C830" i="8"/>
  <c r="B831" i="8"/>
  <c r="C831" i="8"/>
  <c r="B832" i="8"/>
  <c r="C832" i="8"/>
  <c r="B833" i="8"/>
  <c r="C833" i="8"/>
  <c r="B834" i="8"/>
  <c r="C834" i="8"/>
  <c r="B835" i="8"/>
  <c r="C835" i="8"/>
  <c r="B836" i="8"/>
  <c r="C836" i="8"/>
  <c r="B837" i="8"/>
  <c r="C837" i="8"/>
  <c r="B838" i="8"/>
  <c r="C838" i="8"/>
  <c r="B839" i="8"/>
  <c r="C839" i="8"/>
  <c r="B840" i="8"/>
  <c r="C840" i="8"/>
  <c r="B841" i="8"/>
  <c r="C841" i="8"/>
  <c r="B842" i="8"/>
  <c r="C842" i="8"/>
  <c r="B843" i="8"/>
  <c r="C843" i="8"/>
  <c r="B844" i="8"/>
  <c r="C844" i="8"/>
  <c r="B845" i="8"/>
  <c r="C845" i="8"/>
  <c r="B846" i="8"/>
  <c r="C846" i="8"/>
  <c r="B847" i="8"/>
  <c r="C847" i="8"/>
  <c r="B848" i="8"/>
  <c r="C848" i="8"/>
  <c r="B849" i="8"/>
  <c r="C849" i="8"/>
  <c r="B850" i="8"/>
  <c r="C850" i="8"/>
  <c r="B851" i="8"/>
  <c r="C851" i="8"/>
  <c r="B852" i="8"/>
  <c r="C852" i="8"/>
  <c r="B853" i="8"/>
  <c r="C853" i="8"/>
  <c r="B854" i="8"/>
  <c r="C854" i="8"/>
  <c r="B855" i="8"/>
  <c r="C855" i="8"/>
  <c r="B856" i="8"/>
  <c r="C856" i="8"/>
  <c r="B857" i="8"/>
  <c r="C857" i="8"/>
  <c r="B858" i="8"/>
  <c r="C858" i="8"/>
  <c r="B859" i="8"/>
  <c r="C859" i="8"/>
  <c r="B860" i="8"/>
  <c r="C860" i="8"/>
  <c r="B861" i="8"/>
  <c r="C861" i="8"/>
  <c r="B862" i="8"/>
  <c r="C862" i="8"/>
  <c r="B863" i="8"/>
  <c r="C863" i="8"/>
  <c r="B864" i="8"/>
  <c r="C864" i="8"/>
  <c r="B865" i="8"/>
  <c r="C865" i="8"/>
  <c r="B866" i="8"/>
  <c r="C866" i="8"/>
  <c r="B867" i="8"/>
  <c r="C867" i="8"/>
  <c r="B868" i="8"/>
  <c r="C868" i="8"/>
  <c r="B869" i="8"/>
  <c r="C869" i="8"/>
  <c r="B870" i="8"/>
  <c r="C870" i="8"/>
  <c r="B871" i="8"/>
  <c r="C871" i="8"/>
  <c r="B872" i="8"/>
  <c r="C872" i="8"/>
  <c r="B873" i="8"/>
  <c r="C873" i="8"/>
  <c r="B874" i="8"/>
  <c r="C874" i="8"/>
  <c r="B875" i="8"/>
  <c r="C875" i="8"/>
  <c r="B876" i="8"/>
  <c r="C876" i="8"/>
  <c r="B877" i="8"/>
  <c r="C877" i="8"/>
  <c r="B878" i="8"/>
  <c r="C878" i="8"/>
  <c r="B879" i="8"/>
  <c r="C879" i="8"/>
  <c r="B880" i="8"/>
  <c r="C880" i="8"/>
  <c r="B881" i="8"/>
  <c r="C881" i="8"/>
  <c r="B882" i="8"/>
  <c r="C882" i="8"/>
  <c r="B883" i="8"/>
  <c r="C883" i="8"/>
  <c r="B884" i="8"/>
  <c r="C884" i="8"/>
  <c r="B885" i="8"/>
  <c r="C885" i="8"/>
  <c r="B886" i="8"/>
  <c r="C886" i="8"/>
  <c r="B887" i="8"/>
  <c r="C887" i="8"/>
  <c r="B888" i="8"/>
  <c r="C888" i="8"/>
  <c r="B889" i="8"/>
  <c r="C889" i="8"/>
  <c r="B890" i="8"/>
  <c r="C890" i="8"/>
  <c r="B891" i="8"/>
  <c r="C891" i="8"/>
  <c r="B892" i="8"/>
  <c r="C892" i="8"/>
  <c r="B893" i="8"/>
  <c r="C893" i="8"/>
  <c r="B894" i="8"/>
  <c r="C894" i="8"/>
  <c r="B895" i="8"/>
  <c r="C895" i="8"/>
  <c r="B896" i="8"/>
  <c r="C896" i="8"/>
  <c r="B897" i="8"/>
  <c r="C897" i="8"/>
  <c r="B898" i="8"/>
  <c r="C898" i="8"/>
  <c r="B899" i="8"/>
  <c r="C899" i="8"/>
  <c r="B900" i="8"/>
  <c r="C900" i="8"/>
  <c r="B901" i="8"/>
  <c r="C901" i="8"/>
  <c r="B902" i="8"/>
  <c r="C902" i="8"/>
  <c r="B903" i="8"/>
  <c r="C903" i="8"/>
  <c r="B904" i="8"/>
  <c r="C904" i="8"/>
  <c r="B905" i="8"/>
  <c r="C905" i="8"/>
  <c r="B906" i="8"/>
  <c r="C906" i="8"/>
  <c r="B907" i="8"/>
  <c r="C907" i="8"/>
  <c r="B908" i="8"/>
  <c r="C908" i="8"/>
  <c r="B909" i="8"/>
  <c r="C909" i="8"/>
  <c r="B910" i="8"/>
  <c r="C910" i="8"/>
  <c r="B911" i="8"/>
  <c r="C911" i="8"/>
  <c r="B912" i="8"/>
  <c r="C912" i="8"/>
  <c r="B913" i="8"/>
  <c r="C913" i="8"/>
  <c r="B914" i="8"/>
  <c r="C914" i="8"/>
  <c r="B915" i="8"/>
  <c r="C915" i="8"/>
  <c r="B916" i="8"/>
  <c r="C916" i="8"/>
  <c r="B917" i="8"/>
  <c r="C917" i="8"/>
  <c r="B918" i="8"/>
  <c r="C918" i="8"/>
  <c r="B919" i="8"/>
  <c r="C919" i="8"/>
  <c r="B920" i="8"/>
  <c r="C920" i="8"/>
  <c r="B921" i="8"/>
  <c r="C921" i="8"/>
  <c r="B922" i="8"/>
  <c r="C922" i="8"/>
  <c r="B923" i="8"/>
  <c r="C923" i="8"/>
  <c r="B924" i="8"/>
  <c r="C924" i="8"/>
  <c r="B925" i="8"/>
  <c r="C925" i="8"/>
  <c r="B926" i="8"/>
  <c r="C926" i="8"/>
  <c r="B927" i="8"/>
  <c r="C927" i="8"/>
  <c r="B928" i="8"/>
  <c r="C928" i="8"/>
  <c r="B929" i="8"/>
  <c r="C929" i="8"/>
  <c r="B930" i="8"/>
  <c r="C930" i="8"/>
  <c r="B931" i="8"/>
  <c r="C931" i="8"/>
  <c r="B932" i="8"/>
  <c r="C932" i="8"/>
  <c r="B933" i="8"/>
  <c r="C933" i="8"/>
  <c r="B934" i="8"/>
  <c r="C934" i="8"/>
  <c r="B935" i="8"/>
  <c r="C935" i="8"/>
  <c r="B936" i="8"/>
  <c r="C936" i="8"/>
  <c r="B937" i="8"/>
  <c r="C937" i="8"/>
  <c r="B938" i="8"/>
  <c r="C938" i="8"/>
  <c r="B939" i="8"/>
  <c r="C939" i="8"/>
  <c r="B940" i="8"/>
  <c r="C940" i="8"/>
  <c r="B941" i="8"/>
  <c r="C941" i="8"/>
  <c r="B942" i="8"/>
  <c r="C942" i="8"/>
  <c r="B943" i="8"/>
  <c r="C943" i="8"/>
  <c r="B944" i="8"/>
  <c r="C944" i="8"/>
  <c r="B945" i="8"/>
  <c r="C945" i="8"/>
  <c r="B946" i="8"/>
  <c r="C946" i="8"/>
  <c r="B947" i="8"/>
  <c r="C947" i="8"/>
  <c r="B948" i="8"/>
  <c r="C948" i="8"/>
  <c r="B949" i="8"/>
  <c r="C949" i="8"/>
  <c r="B950" i="8"/>
  <c r="C950" i="8"/>
  <c r="B951" i="8"/>
  <c r="C951" i="8"/>
  <c r="B952" i="8"/>
  <c r="C952" i="8"/>
  <c r="B953" i="8"/>
  <c r="C953" i="8"/>
  <c r="B954" i="8"/>
  <c r="C954" i="8"/>
  <c r="B955" i="8"/>
  <c r="C955" i="8"/>
  <c r="B956" i="8"/>
  <c r="C956" i="8"/>
  <c r="B957" i="8"/>
  <c r="C957" i="8"/>
  <c r="B958" i="8"/>
  <c r="C958" i="8"/>
  <c r="B959" i="8"/>
  <c r="C959" i="8"/>
  <c r="B960" i="8"/>
  <c r="C960" i="8"/>
  <c r="B961" i="8"/>
  <c r="C961" i="8"/>
  <c r="B962" i="8"/>
  <c r="C962" i="8"/>
  <c r="B963" i="8"/>
  <c r="C963" i="8"/>
  <c r="B964" i="8"/>
  <c r="C964" i="8"/>
  <c r="B965" i="8"/>
  <c r="C965" i="8"/>
  <c r="B966" i="8"/>
  <c r="C966" i="8"/>
  <c r="B967" i="8"/>
  <c r="C967" i="8"/>
  <c r="B968" i="8"/>
  <c r="C968" i="8"/>
  <c r="B969" i="8"/>
  <c r="C969" i="8"/>
  <c r="B970" i="8"/>
  <c r="C970" i="8"/>
  <c r="B971" i="8"/>
  <c r="C971" i="8"/>
  <c r="B972" i="8"/>
  <c r="C972" i="8"/>
  <c r="B973" i="8"/>
  <c r="C973" i="8"/>
  <c r="B974" i="8"/>
  <c r="C974" i="8"/>
  <c r="B975" i="8"/>
  <c r="C975" i="8"/>
  <c r="B976" i="8"/>
  <c r="C976" i="8"/>
  <c r="B977" i="8"/>
  <c r="C977" i="8"/>
  <c r="B978" i="8"/>
  <c r="C978" i="8"/>
  <c r="B979" i="8"/>
  <c r="C979" i="8"/>
  <c r="B980" i="8"/>
  <c r="C980" i="8"/>
  <c r="B981" i="8"/>
  <c r="C981" i="8"/>
  <c r="B982" i="8"/>
  <c r="C982" i="8"/>
  <c r="B983" i="8"/>
  <c r="C983" i="8"/>
  <c r="B984" i="8"/>
  <c r="C984" i="8"/>
  <c r="B985" i="8"/>
  <c r="C985" i="8"/>
  <c r="B986" i="8"/>
  <c r="C986" i="8"/>
  <c r="B987" i="8"/>
  <c r="C987" i="8"/>
  <c r="B988" i="8"/>
  <c r="C988" i="8"/>
  <c r="B989" i="8"/>
  <c r="C989" i="8"/>
  <c r="B990" i="8"/>
  <c r="C990" i="8"/>
  <c r="B991" i="8"/>
  <c r="C991" i="8"/>
  <c r="B992" i="8"/>
  <c r="C992" i="8"/>
  <c r="B993" i="8"/>
  <c r="C993" i="8"/>
  <c r="B994" i="8"/>
  <c r="C994" i="8"/>
  <c r="B995" i="8"/>
  <c r="C995" i="8"/>
  <c r="B996" i="8"/>
  <c r="C996" i="8"/>
  <c r="B997" i="8"/>
  <c r="C997" i="8"/>
  <c r="B998" i="8"/>
  <c r="C998" i="8"/>
  <c r="B999" i="8"/>
  <c r="C999" i="8"/>
  <c r="B1000" i="8"/>
  <c r="C1000" i="8"/>
  <c r="B1001" i="8"/>
  <c r="C1001" i="8"/>
  <c r="B1002" i="8"/>
  <c r="C1002" i="8"/>
  <c r="B1003" i="8"/>
  <c r="C1003" i="8"/>
  <c r="B1004" i="8"/>
  <c r="C1004" i="8"/>
  <c r="B1005" i="8"/>
  <c r="C1005" i="8"/>
  <c r="B1006" i="8"/>
  <c r="C1006" i="8"/>
  <c r="B1007" i="8"/>
  <c r="C1007" i="8"/>
  <c r="B1008" i="8"/>
  <c r="C1008" i="8"/>
  <c r="B1009" i="8"/>
  <c r="C1009" i="8"/>
  <c r="B1010" i="8"/>
  <c r="C1010" i="8"/>
  <c r="B1011" i="8"/>
  <c r="C1011" i="8"/>
  <c r="B1012" i="8"/>
  <c r="C1012" i="8"/>
  <c r="B1013" i="8"/>
  <c r="C1013" i="8"/>
  <c r="B1014" i="8"/>
  <c r="C1014" i="8"/>
  <c r="B1015" i="8"/>
  <c r="C1015" i="8"/>
  <c r="B1016" i="8"/>
  <c r="C1016" i="8"/>
  <c r="B1017" i="8"/>
  <c r="C1017" i="8"/>
  <c r="B1018" i="8"/>
  <c r="C1018" i="8"/>
  <c r="B1019" i="8"/>
  <c r="C1019" i="8"/>
  <c r="B1020" i="8"/>
  <c r="C1020" i="8"/>
  <c r="B1021" i="8"/>
  <c r="C1021" i="8"/>
  <c r="B1022" i="8"/>
  <c r="C1022" i="8"/>
  <c r="B1023" i="8"/>
  <c r="C1023" i="8"/>
  <c r="B1024" i="8"/>
  <c r="C1024" i="8"/>
  <c r="B1025" i="8"/>
  <c r="C1025" i="8"/>
  <c r="B1026" i="8"/>
  <c r="C1026" i="8"/>
  <c r="B1027" i="8"/>
  <c r="C1027" i="8"/>
  <c r="B1028" i="8"/>
  <c r="C1028" i="8"/>
  <c r="B1029" i="8"/>
  <c r="C1029" i="8"/>
  <c r="B1030" i="8"/>
  <c r="C1030" i="8"/>
  <c r="B1031" i="8"/>
  <c r="C1031" i="8"/>
  <c r="B1032" i="8"/>
  <c r="C1032" i="8"/>
  <c r="B1033" i="8"/>
  <c r="C1033" i="8"/>
  <c r="B1034" i="8"/>
  <c r="C1034" i="8"/>
  <c r="B1035" i="8"/>
  <c r="C1035" i="8"/>
  <c r="B1036" i="8"/>
  <c r="C1036" i="8"/>
  <c r="B1037" i="8"/>
  <c r="C1037" i="8"/>
  <c r="B1038" i="8"/>
  <c r="C1038" i="8"/>
  <c r="B1039" i="8"/>
  <c r="C1039" i="8"/>
  <c r="B1040" i="8"/>
  <c r="C1040" i="8"/>
  <c r="B1041" i="8"/>
  <c r="C1041" i="8"/>
  <c r="B1042" i="8"/>
  <c r="C1042" i="8"/>
  <c r="B1043" i="8"/>
  <c r="C1043" i="8"/>
  <c r="B1044" i="8"/>
  <c r="C1044" i="8"/>
  <c r="B1045" i="8"/>
  <c r="C1045" i="8"/>
  <c r="B1046" i="8"/>
  <c r="C1046" i="8"/>
  <c r="B1047" i="8"/>
  <c r="C1047" i="8"/>
  <c r="B1048" i="8"/>
  <c r="C1048" i="8"/>
  <c r="B1049" i="8"/>
  <c r="C1049" i="8"/>
  <c r="B1050" i="8"/>
  <c r="C1050" i="8"/>
  <c r="B1051" i="8"/>
  <c r="C1051" i="8"/>
  <c r="B1052" i="8"/>
  <c r="C1052" i="8"/>
  <c r="B1053" i="8"/>
  <c r="C1053" i="8"/>
  <c r="B1054" i="8"/>
  <c r="C1054" i="8"/>
  <c r="B1055" i="8"/>
  <c r="C1055" i="8"/>
  <c r="B1056" i="8"/>
  <c r="C1056" i="8"/>
  <c r="B1057" i="8"/>
  <c r="C1057" i="8"/>
  <c r="B1058" i="8"/>
  <c r="C1058" i="8"/>
  <c r="B1059" i="8"/>
  <c r="C1059" i="8"/>
  <c r="B1060" i="8"/>
  <c r="C1060" i="8"/>
  <c r="B1061" i="8"/>
  <c r="C1061" i="8"/>
  <c r="B1062" i="8"/>
  <c r="C1062" i="8"/>
  <c r="B1063" i="8"/>
  <c r="C1063" i="8"/>
  <c r="B1064" i="8"/>
  <c r="C1064" i="8"/>
  <c r="B1065" i="8"/>
  <c r="C1065" i="8"/>
  <c r="B1066" i="8"/>
  <c r="C1066" i="8"/>
  <c r="B1067" i="8"/>
  <c r="C1067" i="8"/>
  <c r="B1068" i="8"/>
  <c r="C1068" i="8"/>
  <c r="B1069" i="8"/>
  <c r="C1069" i="8"/>
  <c r="B1070" i="8"/>
  <c r="C1070" i="8"/>
  <c r="B1071" i="8"/>
  <c r="C1071" i="8"/>
  <c r="B1072" i="8"/>
  <c r="C1072" i="8"/>
  <c r="B1073" i="8"/>
  <c r="C1073" i="8"/>
  <c r="B1074" i="8"/>
  <c r="C1074" i="8"/>
  <c r="B1075" i="8"/>
  <c r="C1075" i="8"/>
  <c r="B1076" i="8"/>
  <c r="C1076" i="8"/>
  <c r="B1077" i="8"/>
  <c r="C1077" i="8"/>
  <c r="B1078" i="8"/>
  <c r="C1078" i="8"/>
  <c r="B1079" i="8"/>
  <c r="C1079" i="8"/>
  <c r="B1080" i="8"/>
  <c r="C1080" i="8"/>
  <c r="B1081" i="8"/>
  <c r="C1081" i="8"/>
  <c r="B1082" i="8"/>
  <c r="C1082" i="8"/>
  <c r="B1083" i="8"/>
  <c r="C1083" i="8"/>
  <c r="B1084" i="8"/>
  <c r="C1084" i="8"/>
  <c r="B1085" i="8"/>
  <c r="C1085" i="8"/>
  <c r="B1086" i="8"/>
  <c r="C1086" i="8"/>
  <c r="B1087" i="8"/>
  <c r="C1087" i="8"/>
  <c r="B1088" i="8"/>
  <c r="C1088" i="8"/>
  <c r="B1089" i="8"/>
  <c r="C1089" i="8"/>
  <c r="B1090" i="8"/>
  <c r="C1090" i="8"/>
  <c r="B1091" i="8"/>
  <c r="C1091" i="8"/>
  <c r="B1092" i="8"/>
  <c r="C1092" i="8"/>
  <c r="B1093" i="8"/>
  <c r="C1093" i="8"/>
  <c r="B1094" i="8"/>
  <c r="C1094" i="8"/>
  <c r="B1095" i="8"/>
  <c r="C1095" i="8"/>
  <c r="B1096" i="8"/>
  <c r="C1096" i="8"/>
  <c r="B1097" i="8"/>
  <c r="C1097" i="8"/>
  <c r="B1098" i="8"/>
  <c r="C1098" i="8"/>
  <c r="B1099" i="8"/>
  <c r="C1099" i="8"/>
  <c r="B1100" i="8"/>
  <c r="C1100" i="8"/>
  <c r="B1101" i="8"/>
  <c r="C1101" i="8"/>
  <c r="B1102" i="8"/>
  <c r="C1102" i="8"/>
  <c r="B1103" i="8"/>
  <c r="C1103" i="8"/>
  <c r="B1104" i="8"/>
  <c r="C1104" i="8"/>
  <c r="B1105" i="8"/>
  <c r="C1105" i="8"/>
  <c r="B1106" i="8"/>
  <c r="C1106" i="8"/>
  <c r="B1107" i="8"/>
  <c r="C1107" i="8"/>
  <c r="B1108" i="8"/>
  <c r="C1108" i="8"/>
  <c r="B1109" i="8"/>
  <c r="C1109" i="8"/>
  <c r="B1110" i="8"/>
  <c r="C1110" i="8"/>
  <c r="B1111" i="8"/>
  <c r="C1111" i="8"/>
  <c r="B1112" i="8"/>
  <c r="C1112" i="8"/>
  <c r="B1113" i="8"/>
  <c r="C1113" i="8"/>
  <c r="B1114" i="8"/>
  <c r="C1114" i="8"/>
  <c r="B1115" i="8"/>
  <c r="C1115" i="8"/>
  <c r="B1116" i="8"/>
  <c r="C1116" i="8"/>
  <c r="B1117" i="8"/>
  <c r="C1117" i="8"/>
  <c r="B1118" i="8"/>
  <c r="C1118" i="8"/>
  <c r="B1119" i="8"/>
  <c r="C1119" i="8"/>
  <c r="B1120" i="8"/>
  <c r="C1120" i="8"/>
  <c r="B1121" i="8"/>
  <c r="C1121" i="8"/>
  <c r="B1122" i="8"/>
  <c r="C1122" i="8"/>
  <c r="B1123" i="8"/>
  <c r="C1123" i="8"/>
  <c r="B1124" i="8"/>
  <c r="C1124" i="8"/>
  <c r="B1125" i="8"/>
  <c r="C1125" i="8"/>
  <c r="B1126" i="8"/>
  <c r="C1126" i="8"/>
  <c r="B1127" i="8"/>
  <c r="C1127" i="8"/>
  <c r="B1128" i="8"/>
  <c r="C1128" i="8"/>
  <c r="B1129" i="8"/>
  <c r="C1129" i="8"/>
  <c r="B1130" i="8"/>
  <c r="C1130" i="8"/>
  <c r="B1131" i="8"/>
  <c r="C1131" i="8"/>
  <c r="B1132" i="8"/>
  <c r="C1132" i="8"/>
  <c r="B1133" i="8"/>
  <c r="C1133" i="8"/>
  <c r="B1134" i="8"/>
  <c r="C1134" i="8"/>
  <c r="B1135" i="8"/>
  <c r="C1135" i="8"/>
  <c r="B1136" i="8"/>
  <c r="C1136" i="8"/>
  <c r="B1137" i="8"/>
  <c r="C1137" i="8"/>
  <c r="B1138" i="8"/>
  <c r="C1138" i="8"/>
  <c r="B1139" i="8"/>
  <c r="C1139" i="8"/>
  <c r="B1140" i="8"/>
  <c r="C1140" i="8"/>
  <c r="B1141" i="8"/>
  <c r="C1141" i="8"/>
  <c r="B1142" i="8"/>
  <c r="C1142" i="8"/>
  <c r="B1143" i="8"/>
  <c r="C1143" i="8"/>
  <c r="B1144" i="8"/>
  <c r="C1144" i="8"/>
  <c r="B1145" i="8"/>
  <c r="C1145" i="8"/>
  <c r="B1146" i="8"/>
  <c r="C1146" i="8"/>
  <c r="B1147" i="8"/>
  <c r="C1147" i="8"/>
  <c r="B1148" i="8"/>
  <c r="C1148" i="8"/>
  <c r="B1149" i="8"/>
  <c r="C1149" i="8"/>
  <c r="B1150" i="8"/>
  <c r="C1150" i="8"/>
  <c r="B1151" i="8"/>
  <c r="C1151" i="8"/>
  <c r="B1152" i="8"/>
  <c r="C1152" i="8"/>
  <c r="B1153" i="8"/>
  <c r="C1153" i="8"/>
  <c r="B1154" i="8"/>
  <c r="C1154" i="8"/>
  <c r="B1155" i="8"/>
  <c r="C1155" i="8"/>
  <c r="B1156" i="8"/>
  <c r="C1156" i="8"/>
  <c r="B1157" i="8"/>
  <c r="C1157" i="8"/>
  <c r="B1158" i="8"/>
  <c r="C1158" i="8"/>
  <c r="B1159" i="8"/>
  <c r="C1159" i="8"/>
  <c r="B1160" i="8"/>
  <c r="C1160" i="8"/>
  <c r="B1161" i="8"/>
  <c r="C1161" i="8"/>
  <c r="B1162" i="8"/>
  <c r="C1162" i="8"/>
  <c r="B1163" i="8"/>
  <c r="C1163" i="8"/>
  <c r="B1164" i="8"/>
  <c r="C1164" i="8"/>
  <c r="B1165" i="8"/>
  <c r="C1165" i="8"/>
  <c r="B1166" i="8"/>
  <c r="C1166" i="8"/>
  <c r="B1167" i="8"/>
  <c r="C1167" i="8"/>
  <c r="B1168" i="8"/>
  <c r="C1168" i="8"/>
  <c r="B1169" i="8"/>
  <c r="C1169" i="8"/>
  <c r="B1170" i="8"/>
  <c r="C1170" i="8"/>
  <c r="B1171" i="8"/>
  <c r="C1171" i="8"/>
  <c r="B1172" i="8"/>
  <c r="C1172" i="8"/>
  <c r="B1173" i="8"/>
  <c r="C1173" i="8"/>
  <c r="B1174" i="8"/>
  <c r="C1174" i="8"/>
  <c r="B1175" i="8"/>
  <c r="C1175" i="8"/>
  <c r="B1176" i="8"/>
  <c r="C1176" i="8"/>
  <c r="B1177" i="8"/>
  <c r="C1177" i="8"/>
  <c r="B1178" i="8"/>
  <c r="C1178" i="8"/>
  <c r="B1179" i="8"/>
  <c r="C1179" i="8"/>
  <c r="B1180" i="8"/>
  <c r="C1180" i="8"/>
  <c r="B1181" i="8"/>
  <c r="C1181" i="8"/>
  <c r="B1182" i="8"/>
  <c r="C1182" i="8"/>
  <c r="B1183" i="8"/>
  <c r="C1183" i="8"/>
  <c r="B1184" i="8"/>
  <c r="C1184" i="8"/>
  <c r="B1185" i="8"/>
  <c r="C1185" i="8"/>
  <c r="B1186" i="8"/>
  <c r="C1186" i="8"/>
  <c r="B1187" i="8"/>
  <c r="C1187" i="8"/>
  <c r="B1188" i="8"/>
  <c r="C1188" i="8"/>
  <c r="B1189" i="8"/>
  <c r="C1189" i="8"/>
  <c r="B1190" i="8"/>
  <c r="C1190" i="8"/>
  <c r="B1191" i="8"/>
  <c r="C1191" i="8"/>
  <c r="B1192" i="8"/>
  <c r="C1192" i="8"/>
  <c r="B1193" i="8"/>
  <c r="C1193" i="8"/>
  <c r="B1194" i="8"/>
  <c r="C1194" i="8"/>
  <c r="B1195" i="8"/>
  <c r="C1195" i="8"/>
  <c r="B1196" i="8"/>
  <c r="C1196" i="8"/>
  <c r="B1197" i="8"/>
  <c r="C1197" i="8"/>
  <c r="B1198" i="8"/>
  <c r="C1198" i="8"/>
  <c r="B1199" i="8"/>
  <c r="C1199" i="8"/>
  <c r="B1200" i="8"/>
  <c r="C1200" i="8"/>
  <c r="B1201" i="8"/>
  <c r="C1201" i="8"/>
  <c r="B1202" i="8"/>
  <c r="C1202" i="8"/>
  <c r="B1203" i="8"/>
  <c r="C1203" i="8"/>
  <c r="B1204" i="8"/>
  <c r="C1204" i="8"/>
  <c r="B1205" i="8"/>
  <c r="C1205" i="8"/>
  <c r="B1206" i="8"/>
  <c r="C1206" i="8"/>
  <c r="B1207" i="8"/>
  <c r="C1207" i="8"/>
  <c r="B1208" i="8"/>
  <c r="C1208" i="8"/>
  <c r="B1209" i="8"/>
  <c r="C1209" i="8"/>
  <c r="B1210" i="8"/>
  <c r="C1210" i="8"/>
  <c r="B1211" i="8"/>
  <c r="C1211" i="8"/>
  <c r="B1212" i="8"/>
  <c r="C1212" i="8"/>
  <c r="B1213" i="8"/>
  <c r="C1213" i="8"/>
  <c r="B1214" i="8"/>
  <c r="C1214" i="8"/>
  <c r="B1215" i="8"/>
  <c r="C1215" i="8"/>
  <c r="B1216" i="8"/>
  <c r="C1216" i="8"/>
  <c r="B1217" i="8"/>
  <c r="C1217" i="8"/>
  <c r="B1218" i="8"/>
  <c r="C1218" i="8"/>
  <c r="B1219" i="8"/>
  <c r="C1219" i="8"/>
  <c r="B1220" i="8"/>
  <c r="C1220" i="8"/>
  <c r="B1221" i="8"/>
  <c r="C1221" i="8"/>
  <c r="B1222" i="8"/>
  <c r="C1222" i="8"/>
  <c r="B1223" i="8"/>
  <c r="C1223" i="8"/>
  <c r="B1224" i="8"/>
  <c r="C1224" i="8"/>
  <c r="B1225" i="8"/>
  <c r="C1225" i="8"/>
  <c r="B1226" i="8"/>
  <c r="C1226" i="8"/>
  <c r="B1227" i="8"/>
  <c r="C1227" i="8"/>
  <c r="B1228" i="8"/>
  <c r="C1228" i="8"/>
  <c r="B1229" i="8"/>
  <c r="C1229" i="8"/>
  <c r="B1230" i="8"/>
  <c r="C1230" i="8"/>
  <c r="B1231" i="8"/>
  <c r="C1231" i="8"/>
  <c r="B1232" i="8"/>
  <c r="C1232" i="8"/>
  <c r="B1233" i="8"/>
  <c r="C1233" i="8"/>
  <c r="B1234" i="8"/>
  <c r="C1234" i="8"/>
  <c r="B1235" i="8"/>
  <c r="C1235" i="8"/>
  <c r="B1236" i="8"/>
  <c r="C1236" i="8"/>
  <c r="B1237" i="8"/>
  <c r="C1237" i="8"/>
  <c r="B1238" i="8"/>
  <c r="C1238" i="8"/>
  <c r="B1239" i="8"/>
  <c r="C1239" i="8"/>
  <c r="B1240" i="8"/>
  <c r="C1240" i="8"/>
  <c r="B1241" i="8"/>
  <c r="C1241" i="8"/>
  <c r="B1242" i="8"/>
  <c r="C1242" i="8"/>
  <c r="B1243" i="8"/>
  <c r="C1243" i="8"/>
  <c r="B1244" i="8"/>
  <c r="C1244" i="8"/>
  <c r="B1245" i="8"/>
  <c r="C1245" i="8"/>
  <c r="B1246" i="8"/>
  <c r="C1246" i="8"/>
  <c r="B1247" i="8"/>
  <c r="C1247" i="8"/>
  <c r="B1248" i="8"/>
  <c r="C1248" i="8"/>
  <c r="B1249" i="8"/>
  <c r="C1249" i="8"/>
  <c r="B1250" i="8"/>
  <c r="C1250" i="8"/>
  <c r="B1251" i="8"/>
  <c r="C1251" i="8"/>
  <c r="B1252" i="8"/>
  <c r="C1252" i="8"/>
  <c r="B1253" i="8"/>
  <c r="C1253" i="8"/>
  <c r="B1254" i="8"/>
  <c r="C1254" i="8"/>
  <c r="B1255" i="8"/>
  <c r="C1255" i="8"/>
  <c r="B1256" i="8"/>
  <c r="C1256" i="8"/>
  <c r="B1257" i="8"/>
  <c r="C1257" i="8"/>
  <c r="B1258" i="8"/>
  <c r="C1258" i="8"/>
  <c r="B1259" i="8"/>
  <c r="C1259" i="8"/>
  <c r="B1260" i="8"/>
  <c r="C1260" i="8"/>
  <c r="B1261" i="8"/>
  <c r="C1261" i="8"/>
  <c r="B1262" i="8"/>
  <c r="C1262" i="8"/>
  <c r="B1263" i="8"/>
  <c r="C1263" i="8"/>
  <c r="B1264" i="8"/>
  <c r="C1264" i="8"/>
  <c r="B1265" i="8"/>
  <c r="C1265" i="8"/>
  <c r="B1266" i="8"/>
  <c r="C1266" i="8"/>
  <c r="B1267" i="8"/>
  <c r="C1267" i="8"/>
  <c r="B1268" i="8"/>
  <c r="C1268" i="8"/>
  <c r="B1269" i="8"/>
  <c r="C1269" i="8"/>
  <c r="B1270" i="8"/>
  <c r="C1270" i="8"/>
  <c r="B1271" i="8"/>
  <c r="C1271" i="8"/>
  <c r="B1272" i="8"/>
  <c r="C1272" i="8"/>
  <c r="B1273" i="8"/>
  <c r="C1273" i="8"/>
  <c r="B1274" i="8"/>
  <c r="C1274" i="8"/>
  <c r="B1275" i="8"/>
  <c r="C1275" i="8"/>
  <c r="B1276" i="8"/>
  <c r="C1276" i="8"/>
  <c r="B1277" i="8"/>
  <c r="C1277" i="8"/>
  <c r="B1278" i="8"/>
  <c r="C1278" i="8"/>
  <c r="B1279" i="8"/>
  <c r="C1279" i="8"/>
  <c r="B1280" i="8"/>
  <c r="C1280" i="8"/>
  <c r="B1281" i="8"/>
  <c r="C1281" i="8"/>
  <c r="B1282" i="8"/>
  <c r="C1282" i="8"/>
  <c r="B1283" i="8"/>
  <c r="C1283" i="8"/>
  <c r="B1284" i="8"/>
  <c r="C1284" i="8"/>
  <c r="B1285" i="8"/>
  <c r="C1285" i="8"/>
  <c r="B1286" i="8"/>
  <c r="C1286" i="8"/>
  <c r="B1287" i="8"/>
  <c r="C1287" i="8"/>
  <c r="B1288" i="8"/>
  <c r="C1288" i="8"/>
  <c r="B1289" i="8"/>
  <c r="C1289" i="8"/>
  <c r="B1290" i="8"/>
  <c r="C1290" i="8"/>
  <c r="B1291" i="8"/>
  <c r="C1291" i="8"/>
  <c r="B1292" i="8"/>
  <c r="C1292" i="8"/>
  <c r="B1293" i="8"/>
  <c r="C1293" i="8"/>
  <c r="B1294" i="8"/>
  <c r="C1294" i="8"/>
  <c r="B1295" i="8"/>
  <c r="C1295" i="8"/>
  <c r="B1296" i="8"/>
  <c r="C1296" i="8"/>
  <c r="B1297" i="8"/>
  <c r="C1297" i="8"/>
  <c r="B1298" i="8"/>
  <c r="C1298" i="8"/>
  <c r="B1299" i="8"/>
  <c r="C1299" i="8"/>
  <c r="B1300" i="8"/>
  <c r="C1300" i="8"/>
  <c r="B1301" i="8"/>
  <c r="C1301" i="8"/>
  <c r="B1302" i="8"/>
  <c r="C1302" i="8"/>
  <c r="B1303" i="8"/>
  <c r="C1303" i="8"/>
  <c r="B1304" i="8"/>
  <c r="C1304" i="8"/>
  <c r="B1305" i="8"/>
  <c r="C1305" i="8"/>
  <c r="B1306" i="8"/>
  <c r="C1306" i="8"/>
  <c r="B1307" i="8"/>
  <c r="C1307" i="8"/>
  <c r="B1308" i="8"/>
  <c r="C1308" i="8"/>
  <c r="B1309" i="8"/>
  <c r="C1309" i="8"/>
  <c r="B1310" i="8"/>
  <c r="C1310" i="8"/>
  <c r="B1311" i="8"/>
  <c r="C1311" i="8"/>
  <c r="B1312" i="8"/>
  <c r="C1312" i="8"/>
  <c r="B1313" i="8"/>
  <c r="C1313" i="8"/>
  <c r="B1314" i="8"/>
  <c r="C1314" i="8"/>
  <c r="B1315" i="8"/>
  <c r="C1315" i="8"/>
  <c r="B1316" i="8"/>
  <c r="C1316" i="8"/>
  <c r="B1317" i="8"/>
  <c r="C1317" i="8"/>
  <c r="B1318" i="8"/>
  <c r="C1318" i="8"/>
  <c r="B1319" i="8"/>
  <c r="C1319" i="8"/>
  <c r="B1320" i="8"/>
  <c r="C1320" i="8"/>
  <c r="B1321" i="8"/>
  <c r="C1321" i="8"/>
  <c r="B1322" i="8"/>
  <c r="C1322" i="8"/>
  <c r="B1323" i="8"/>
  <c r="C1323" i="8"/>
  <c r="B1324" i="8"/>
  <c r="C1324" i="8"/>
  <c r="B1325" i="8"/>
  <c r="C1325" i="8"/>
  <c r="B1326" i="8"/>
  <c r="C1326" i="8"/>
  <c r="B1327" i="8"/>
  <c r="C1327" i="8"/>
  <c r="B1328" i="8"/>
  <c r="C1328" i="8"/>
  <c r="B1329" i="8"/>
  <c r="C1329" i="8"/>
  <c r="B1330" i="8"/>
  <c r="C1330" i="8"/>
  <c r="B1331" i="8"/>
  <c r="C1331" i="8"/>
  <c r="B1332" i="8"/>
  <c r="C1332" i="8"/>
  <c r="B1333" i="8"/>
  <c r="C1333" i="8"/>
  <c r="B1334" i="8"/>
  <c r="C1334" i="8"/>
  <c r="B1335" i="8"/>
  <c r="C1335" i="8"/>
  <c r="B1336" i="8"/>
  <c r="C1336" i="8"/>
  <c r="B1337" i="8"/>
  <c r="C1337" i="8"/>
  <c r="B1338" i="8"/>
  <c r="C1338" i="8"/>
  <c r="B1339" i="8"/>
  <c r="C1339" i="8"/>
  <c r="B1340" i="8"/>
  <c r="C1340" i="8"/>
  <c r="B1341" i="8"/>
  <c r="C1341" i="8"/>
  <c r="B1342" i="8"/>
  <c r="C1342" i="8"/>
  <c r="B1343" i="8"/>
  <c r="C1343" i="8"/>
  <c r="B1344" i="8"/>
  <c r="C1344" i="8"/>
  <c r="B1345" i="8"/>
  <c r="C1345" i="8"/>
  <c r="B1346" i="8"/>
  <c r="C1346" i="8"/>
  <c r="B1347" i="8"/>
  <c r="C1347" i="8"/>
  <c r="B1348" i="8"/>
  <c r="C1348" i="8"/>
  <c r="B1349" i="8"/>
  <c r="C1349" i="8"/>
  <c r="B1350" i="8"/>
  <c r="C1350" i="8"/>
  <c r="B1351" i="8"/>
  <c r="C1351" i="8"/>
  <c r="B1352" i="8"/>
  <c r="C1352" i="8"/>
  <c r="B1353" i="8"/>
  <c r="C1353" i="8"/>
  <c r="B1354" i="8"/>
  <c r="C1354" i="8"/>
  <c r="B1355" i="8"/>
  <c r="C1355" i="8"/>
  <c r="B1356" i="8"/>
  <c r="C1356" i="8"/>
  <c r="B1357" i="8"/>
  <c r="C1357" i="8"/>
  <c r="B1358" i="8"/>
  <c r="C1358" i="8"/>
  <c r="B1359" i="8"/>
  <c r="C1359" i="8"/>
  <c r="B1360" i="8"/>
  <c r="C1360" i="8"/>
  <c r="B1361" i="8"/>
  <c r="C1361" i="8"/>
  <c r="B1362" i="8"/>
  <c r="C1362" i="8"/>
  <c r="B1363" i="8"/>
  <c r="C1363" i="8"/>
  <c r="B1364" i="8"/>
  <c r="C1364" i="8"/>
  <c r="B1365" i="8"/>
  <c r="C1365" i="8"/>
  <c r="B1366" i="8"/>
  <c r="C1366" i="8"/>
  <c r="B1367" i="8"/>
  <c r="C1367" i="8"/>
  <c r="B1368" i="8"/>
  <c r="C1368" i="8"/>
  <c r="B1369" i="8"/>
  <c r="C1369" i="8"/>
  <c r="B1370" i="8"/>
  <c r="C1370" i="8"/>
  <c r="B1371" i="8"/>
  <c r="C1371" i="8"/>
  <c r="B1372" i="8"/>
  <c r="C1372" i="8"/>
  <c r="B1373" i="8"/>
  <c r="C1373" i="8"/>
  <c r="B1374" i="8"/>
  <c r="C1374" i="8"/>
  <c r="B1375" i="8"/>
  <c r="C1375" i="8"/>
  <c r="B1376" i="8"/>
  <c r="C1376" i="8"/>
  <c r="B1377" i="8"/>
  <c r="C1377" i="8"/>
  <c r="B1378" i="8"/>
  <c r="C1378" i="8"/>
  <c r="B1379" i="8"/>
  <c r="C1379" i="8"/>
  <c r="B1380" i="8"/>
  <c r="C1380" i="8"/>
  <c r="B1381" i="8"/>
  <c r="C1381" i="8"/>
  <c r="B1382" i="8"/>
  <c r="C1382" i="8"/>
  <c r="B1383" i="8"/>
  <c r="C1383" i="8"/>
  <c r="B1384" i="8"/>
  <c r="C1384" i="8"/>
  <c r="B1385" i="8"/>
  <c r="C1385" i="8"/>
  <c r="B1386" i="8"/>
  <c r="C1386" i="8"/>
  <c r="B1387" i="8"/>
  <c r="C1387" i="8"/>
  <c r="B1388" i="8"/>
  <c r="C1388" i="8"/>
  <c r="B1389" i="8"/>
  <c r="C1389" i="8"/>
  <c r="B1390" i="8"/>
  <c r="C1390" i="8"/>
  <c r="B1391" i="8"/>
  <c r="C1391" i="8"/>
  <c r="B1392" i="8"/>
  <c r="C1392" i="8"/>
  <c r="B1393" i="8"/>
  <c r="C1393" i="8"/>
  <c r="B1394" i="8"/>
  <c r="C1394" i="8"/>
  <c r="B1395" i="8"/>
  <c r="C1395" i="8"/>
  <c r="B1396" i="8"/>
  <c r="C1396" i="8"/>
  <c r="B1397" i="8"/>
  <c r="C1397" i="8"/>
  <c r="B1398" i="8"/>
  <c r="C1398" i="8"/>
  <c r="B1399" i="8"/>
  <c r="C1399" i="8"/>
  <c r="B1400" i="8"/>
  <c r="C1400" i="8"/>
  <c r="B1401" i="8"/>
  <c r="C1401" i="8"/>
  <c r="B1402" i="8"/>
  <c r="C1402" i="8"/>
  <c r="B1403" i="8"/>
  <c r="C1403" i="8"/>
  <c r="B1404" i="8"/>
  <c r="C1404" i="8"/>
  <c r="B1405" i="8"/>
  <c r="C1405" i="8"/>
  <c r="B1406" i="8"/>
  <c r="C1406" i="8"/>
  <c r="B1407" i="8"/>
  <c r="C1407" i="8"/>
  <c r="B1408" i="8"/>
  <c r="C1408" i="8"/>
  <c r="B1409" i="8"/>
  <c r="C1409" i="8"/>
  <c r="B1410" i="8"/>
  <c r="C1410" i="8"/>
  <c r="B1411" i="8"/>
  <c r="C1411" i="8"/>
  <c r="B1412" i="8"/>
  <c r="C1412" i="8"/>
  <c r="B1413" i="8"/>
  <c r="C1413" i="8"/>
  <c r="B1414" i="8"/>
  <c r="C1414" i="8"/>
  <c r="B1415" i="8"/>
  <c r="C1415" i="8"/>
  <c r="B1416" i="8"/>
  <c r="C1416" i="8"/>
  <c r="B1417" i="8"/>
  <c r="C1417" i="8"/>
  <c r="B1418" i="8"/>
  <c r="C1418" i="8"/>
  <c r="B1419" i="8"/>
  <c r="C1419" i="8"/>
  <c r="B1420" i="8"/>
  <c r="C1420" i="8"/>
  <c r="B1421" i="8"/>
  <c r="C1421" i="8"/>
  <c r="B1422" i="8"/>
  <c r="C1422" i="8"/>
  <c r="B1423" i="8"/>
  <c r="C1423" i="8"/>
  <c r="B1424" i="8"/>
  <c r="C1424" i="8"/>
  <c r="B1425" i="8"/>
  <c r="C1425" i="8"/>
  <c r="B1426" i="8"/>
  <c r="C1426" i="8"/>
  <c r="B1427" i="8"/>
  <c r="C1427" i="8"/>
  <c r="B1428" i="8"/>
  <c r="C1428" i="8"/>
  <c r="B1429" i="8"/>
  <c r="C1429" i="8"/>
  <c r="B1430" i="8"/>
  <c r="C1430" i="8"/>
  <c r="B1431" i="8"/>
  <c r="C1431" i="8"/>
  <c r="B1432" i="8"/>
  <c r="C1432" i="8"/>
  <c r="B1433" i="8"/>
  <c r="C1433" i="8"/>
  <c r="B1434" i="8"/>
  <c r="C1434" i="8"/>
  <c r="B1435" i="8"/>
  <c r="C1435" i="8"/>
  <c r="B1436" i="8"/>
  <c r="C1436" i="8"/>
  <c r="B1437" i="8"/>
  <c r="C1437" i="8"/>
  <c r="B1438" i="8"/>
  <c r="C1438" i="8"/>
  <c r="B1439" i="8"/>
  <c r="C1439" i="8"/>
  <c r="B1440" i="8"/>
  <c r="C1440" i="8"/>
  <c r="B1441" i="8"/>
  <c r="C1441" i="8"/>
  <c r="B1442" i="8"/>
  <c r="C1442" i="8"/>
  <c r="B1443" i="8"/>
  <c r="C1443" i="8"/>
  <c r="B1444" i="8"/>
  <c r="C1444" i="8"/>
  <c r="B1445" i="8"/>
  <c r="C1445" i="8"/>
  <c r="B1446" i="8"/>
  <c r="C1446" i="8"/>
  <c r="B1447" i="8"/>
  <c r="C1447" i="8"/>
  <c r="B1448" i="8"/>
  <c r="C1448" i="8"/>
  <c r="B1449" i="8"/>
  <c r="C1449" i="8"/>
  <c r="B1450" i="8"/>
  <c r="C1450" i="8"/>
  <c r="B1451" i="8"/>
  <c r="C1451" i="8"/>
  <c r="B1452" i="8"/>
  <c r="C1452" i="8"/>
  <c r="B1453" i="8"/>
  <c r="C1453" i="8"/>
  <c r="B1454" i="8"/>
  <c r="C1454" i="8"/>
  <c r="B1455" i="8"/>
  <c r="C1455" i="8"/>
  <c r="B1456" i="8"/>
  <c r="C1456" i="8"/>
  <c r="B1457" i="8"/>
  <c r="C1457" i="8"/>
  <c r="B1458" i="8"/>
  <c r="C1458" i="8"/>
  <c r="B1459" i="8"/>
  <c r="C1459" i="8"/>
  <c r="B1460" i="8"/>
  <c r="C1460" i="8"/>
  <c r="B1461" i="8"/>
  <c r="C1461" i="8"/>
  <c r="B1462" i="8"/>
  <c r="C1462" i="8"/>
  <c r="B1463" i="8"/>
  <c r="C1463" i="8"/>
  <c r="B1464" i="8"/>
  <c r="C1464" i="8"/>
  <c r="B1465" i="8"/>
  <c r="C1465" i="8"/>
  <c r="B1466" i="8"/>
  <c r="C1466" i="8"/>
  <c r="B1467" i="8"/>
  <c r="C1467" i="8"/>
  <c r="B1468" i="8"/>
  <c r="C1468" i="8"/>
  <c r="B1469" i="8"/>
  <c r="C1469" i="8"/>
  <c r="B1470" i="8"/>
  <c r="C1470" i="8"/>
  <c r="B1471" i="8"/>
  <c r="C1471" i="8"/>
  <c r="B1472" i="8"/>
  <c r="C1472" i="8"/>
  <c r="B1473" i="8"/>
  <c r="C1473" i="8"/>
  <c r="B1474" i="8"/>
  <c r="C1474" i="8"/>
  <c r="B1475" i="8"/>
  <c r="C1475" i="8"/>
  <c r="B1476" i="8"/>
  <c r="C1476" i="8"/>
  <c r="B1477" i="8"/>
  <c r="C1477" i="8"/>
  <c r="B1478" i="8"/>
  <c r="C1478" i="8"/>
  <c r="B1479" i="8"/>
  <c r="C1479" i="8"/>
  <c r="B1480" i="8"/>
  <c r="C1480" i="8"/>
  <c r="B1481" i="8"/>
  <c r="C1481" i="8"/>
  <c r="B1482" i="8"/>
  <c r="C1482" i="8"/>
  <c r="B1483" i="8"/>
  <c r="C1483" i="8"/>
  <c r="B1484" i="8"/>
  <c r="C1484" i="8"/>
  <c r="B1485" i="8"/>
  <c r="C1485" i="8"/>
  <c r="B1486" i="8"/>
  <c r="C1486" i="8"/>
  <c r="B1487" i="8"/>
  <c r="C1487" i="8"/>
  <c r="B1488" i="8"/>
  <c r="C1488" i="8"/>
  <c r="B1489" i="8"/>
  <c r="C1489" i="8"/>
  <c r="B1490" i="8"/>
  <c r="C1490" i="8"/>
  <c r="B1491" i="8"/>
  <c r="C1491" i="8"/>
  <c r="B1492" i="8"/>
  <c r="C1492" i="8"/>
  <c r="B1493" i="8"/>
  <c r="C1493" i="8"/>
  <c r="B1494" i="8"/>
  <c r="C1494" i="8"/>
  <c r="B1495" i="8"/>
  <c r="C1495" i="8"/>
  <c r="B1496" i="8"/>
  <c r="C1496" i="8"/>
  <c r="B1497" i="8"/>
  <c r="C1497" i="8"/>
  <c r="B1498" i="8"/>
  <c r="C1498" i="8"/>
  <c r="B1499" i="8"/>
  <c r="C1499" i="8"/>
  <c r="B1500" i="8"/>
  <c r="C1500" i="8"/>
  <c r="B1501" i="8"/>
  <c r="C1501" i="8"/>
  <c r="B1502" i="8"/>
  <c r="C1502" i="8"/>
  <c r="B1503" i="8"/>
  <c r="C1503" i="8"/>
  <c r="B1504" i="8"/>
  <c r="C1504" i="8"/>
  <c r="B1505" i="8"/>
  <c r="C1505" i="8"/>
  <c r="B1506" i="8"/>
  <c r="C1506" i="8"/>
  <c r="B1507" i="8"/>
  <c r="C1507" i="8"/>
  <c r="B1508" i="8"/>
  <c r="C1508" i="8"/>
  <c r="B1509" i="8"/>
  <c r="C1509" i="8"/>
  <c r="B1510" i="8"/>
  <c r="C1510" i="8"/>
  <c r="B1511" i="8"/>
  <c r="C1511" i="8"/>
  <c r="B1512" i="8"/>
  <c r="C1512" i="8"/>
  <c r="B1513" i="8"/>
  <c r="C1513" i="8"/>
  <c r="B1514" i="8"/>
  <c r="C1514" i="8"/>
  <c r="B1515" i="8"/>
  <c r="C1515" i="8"/>
  <c r="B1516" i="8"/>
  <c r="C1516" i="8"/>
  <c r="B1517" i="8"/>
  <c r="C1517" i="8"/>
  <c r="B1518" i="8"/>
  <c r="C1518" i="8"/>
  <c r="B1519" i="8"/>
  <c r="C1519" i="8"/>
  <c r="B1520" i="8"/>
  <c r="C1520" i="8"/>
  <c r="B1521" i="8"/>
  <c r="C1521" i="8"/>
  <c r="B1522" i="8"/>
  <c r="C1522" i="8"/>
  <c r="B1523" i="8"/>
  <c r="C1523" i="8"/>
  <c r="B1524" i="8"/>
  <c r="C1524" i="8"/>
  <c r="B1525" i="8"/>
  <c r="C1525" i="8"/>
  <c r="B1526" i="8"/>
  <c r="C1526" i="8"/>
  <c r="B1527" i="8"/>
  <c r="C1527" i="8"/>
  <c r="B1528" i="8"/>
  <c r="C1528" i="8"/>
  <c r="B1529" i="8"/>
  <c r="C1529" i="8"/>
  <c r="B1530" i="8"/>
  <c r="C1530" i="8"/>
  <c r="B1531" i="8"/>
  <c r="C1531" i="8"/>
  <c r="B1532" i="8"/>
  <c r="C1532" i="8"/>
  <c r="B1533" i="8"/>
  <c r="C1533" i="8"/>
  <c r="B1534" i="8"/>
  <c r="C1534" i="8"/>
  <c r="B1535" i="8"/>
  <c r="C1535" i="8"/>
  <c r="B1536" i="8"/>
  <c r="C1536" i="8"/>
  <c r="B1537" i="8"/>
  <c r="C1537" i="8"/>
  <c r="B1538" i="8"/>
  <c r="C1538" i="8"/>
  <c r="B1539" i="8"/>
  <c r="C1539" i="8"/>
  <c r="B1540" i="8"/>
  <c r="C1540" i="8"/>
  <c r="B1541" i="8"/>
  <c r="C1541" i="8"/>
  <c r="B1542" i="8"/>
  <c r="C1542" i="8"/>
  <c r="B1543" i="8"/>
  <c r="C1543" i="8"/>
  <c r="B1544" i="8"/>
  <c r="C1544" i="8"/>
  <c r="B1545" i="8"/>
  <c r="C1545" i="8"/>
  <c r="B1546" i="8"/>
  <c r="C1546" i="8"/>
  <c r="B1547" i="8"/>
  <c r="C1547" i="8"/>
  <c r="B1548" i="8"/>
  <c r="C1548" i="8"/>
  <c r="B1549" i="8"/>
  <c r="C1549" i="8"/>
  <c r="B1550" i="8"/>
  <c r="C1550" i="8"/>
  <c r="B1551" i="8"/>
  <c r="C1551" i="8"/>
  <c r="B1552" i="8"/>
  <c r="C1552" i="8"/>
  <c r="B1553" i="8"/>
  <c r="C1553" i="8"/>
  <c r="B1554" i="8"/>
  <c r="C1554" i="8"/>
  <c r="B1555" i="8"/>
  <c r="C1555" i="8"/>
  <c r="B1556" i="8"/>
  <c r="C1556" i="8"/>
  <c r="B1557" i="8"/>
  <c r="C1557" i="8"/>
  <c r="B1558" i="8"/>
  <c r="C1558" i="8"/>
  <c r="B1559" i="8"/>
  <c r="C1559" i="8"/>
  <c r="B1560" i="8"/>
  <c r="C1560" i="8"/>
  <c r="B1561" i="8"/>
  <c r="C1561" i="8"/>
  <c r="B1562" i="8"/>
  <c r="C1562" i="8"/>
  <c r="B1563" i="8"/>
  <c r="C1563" i="8"/>
  <c r="B1564" i="8"/>
  <c r="C1564" i="8"/>
  <c r="B1565" i="8"/>
  <c r="C1565" i="8"/>
  <c r="B1566" i="8"/>
  <c r="C1566" i="8"/>
  <c r="B1567" i="8"/>
  <c r="C1567" i="8"/>
  <c r="B1568" i="8"/>
  <c r="C1568" i="8"/>
  <c r="B1569" i="8"/>
  <c r="C1569" i="8"/>
  <c r="B1570" i="8"/>
  <c r="C1570" i="8"/>
  <c r="B1571" i="8"/>
  <c r="C1571" i="8"/>
  <c r="B1572" i="8"/>
  <c r="C1572" i="8"/>
  <c r="B1573" i="8"/>
  <c r="C1573" i="8"/>
  <c r="B1574" i="8"/>
  <c r="C1574" i="8"/>
  <c r="B1575" i="8"/>
  <c r="C1575" i="8"/>
  <c r="B1576" i="8"/>
  <c r="C1576" i="8"/>
  <c r="B1577" i="8"/>
  <c r="C1577" i="8"/>
  <c r="B1578" i="8"/>
  <c r="C1578" i="8"/>
  <c r="B1579" i="8"/>
  <c r="C1579" i="8"/>
  <c r="B1580" i="8"/>
  <c r="C1580" i="8"/>
  <c r="B1581" i="8"/>
  <c r="C1581" i="8"/>
  <c r="B1582" i="8"/>
  <c r="C1582" i="8"/>
  <c r="B1583" i="8"/>
  <c r="C1583" i="8"/>
  <c r="B1584" i="8"/>
  <c r="C1584" i="8"/>
  <c r="B1585" i="8"/>
  <c r="C1585" i="8"/>
  <c r="B1586" i="8"/>
  <c r="C1586" i="8"/>
  <c r="B1587" i="8"/>
  <c r="C1587" i="8"/>
  <c r="B1588" i="8"/>
  <c r="C1588" i="8"/>
  <c r="B1589" i="8"/>
  <c r="C1589" i="8"/>
  <c r="B1590" i="8"/>
  <c r="C1590" i="8"/>
  <c r="B1591" i="8"/>
  <c r="C1591" i="8"/>
  <c r="B1592" i="8"/>
  <c r="C1592" i="8"/>
  <c r="B1593" i="8"/>
  <c r="C1593" i="8"/>
  <c r="B1594" i="8"/>
  <c r="C1594" i="8"/>
  <c r="B1595" i="8"/>
  <c r="C1595" i="8"/>
  <c r="B1596" i="8"/>
  <c r="C1596" i="8"/>
  <c r="B1597" i="8"/>
  <c r="C1597" i="8"/>
  <c r="B1598" i="8"/>
  <c r="C1598" i="8"/>
  <c r="B1599" i="8"/>
  <c r="C1599" i="8"/>
  <c r="B1600" i="8"/>
  <c r="C1600" i="8"/>
  <c r="B1601" i="8"/>
  <c r="C1601" i="8"/>
  <c r="B1602" i="8"/>
  <c r="C1602" i="8"/>
  <c r="B1603" i="8"/>
  <c r="C1603" i="8"/>
  <c r="B1604" i="8"/>
  <c r="C1604" i="8"/>
  <c r="B1605" i="8"/>
  <c r="C1605" i="8"/>
  <c r="B1606" i="8"/>
  <c r="C1606" i="8"/>
  <c r="B1607" i="8"/>
  <c r="C1607" i="8"/>
  <c r="B1608" i="8"/>
  <c r="C1608" i="8"/>
  <c r="B1609" i="8"/>
  <c r="C1609" i="8"/>
  <c r="B1610" i="8"/>
  <c r="C1610" i="8"/>
  <c r="B1611" i="8"/>
  <c r="C1611" i="8"/>
  <c r="B1612" i="8"/>
  <c r="C1612" i="8"/>
  <c r="B1613" i="8"/>
  <c r="C1613" i="8"/>
  <c r="B1614" i="8"/>
  <c r="C1614" i="8"/>
  <c r="B1615" i="8"/>
  <c r="C1615" i="8"/>
  <c r="B1616" i="8"/>
  <c r="C1616" i="8"/>
  <c r="B1617" i="8"/>
  <c r="C1617" i="8"/>
  <c r="B1618" i="8"/>
  <c r="C1618" i="8"/>
  <c r="B1619" i="8"/>
  <c r="C1619" i="8"/>
  <c r="B1620" i="8"/>
  <c r="C1620" i="8"/>
  <c r="B1621" i="8"/>
  <c r="C1621" i="8"/>
  <c r="B1622" i="8"/>
  <c r="C1622" i="8"/>
  <c r="B1623" i="8"/>
  <c r="C1623" i="8"/>
  <c r="B1624" i="8"/>
  <c r="C1624" i="8"/>
  <c r="B1625" i="8"/>
  <c r="C1625" i="8"/>
  <c r="B1626" i="8"/>
  <c r="C1626" i="8"/>
  <c r="B1627" i="8"/>
  <c r="C1627" i="8"/>
  <c r="B1628" i="8"/>
  <c r="C1628" i="8"/>
  <c r="B1629" i="8"/>
  <c r="C1629" i="8"/>
  <c r="B1630" i="8"/>
  <c r="C1630" i="8"/>
  <c r="B1631" i="8"/>
  <c r="C1631" i="8"/>
  <c r="B1632" i="8"/>
  <c r="C1632" i="8"/>
  <c r="B1633" i="8"/>
  <c r="C1633" i="8"/>
  <c r="B1634" i="8"/>
  <c r="C1634" i="8"/>
  <c r="B1635" i="8"/>
  <c r="C1635" i="8"/>
  <c r="B1636" i="8"/>
  <c r="C1636" i="8"/>
  <c r="B1637" i="8"/>
  <c r="C1637" i="8"/>
  <c r="B1638" i="8"/>
  <c r="C1638" i="8"/>
  <c r="B1639" i="8"/>
  <c r="C1639" i="8"/>
  <c r="B1640" i="8"/>
  <c r="C1640" i="8"/>
  <c r="B1641" i="8"/>
  <c r="C1641" i="8"/>
  <c r="B1642" i="8"/>
  <c r="C1642" i="8"/>
  <c r="B1643" i="8"/>
  <c r="C1643" i="8"/>
  <c r="B1644" i="8"/>
  <c r="C1644" i="8"/>
  <c r="B1645" i="8"/>
  <c r="C1645" i="8"/>
  <c r="B1646" i="8"/>
  <c r="C1646" i="8"/>
  <c r="B1647" i="8"/>
  <c r="C1647" i="8"/>
  <c r="B1648" i="8"/>
  <c r="C1648" i="8"/>
  <c r="B1649" i="8"/>
  <c r="C1649" i="8"/>
  <c r="B1650" i="8"/>
  <c r="C1650" i="8"/>
  <c r="B1651" i="8"/>
  <c r="C1651" i="8"/>
  <c r="B1652" i="8"/>
  <c r="C1652" i="8"/>
  <c r="B1653" i="8"/>
  <c r="C1653" i="8"/>
  <c r="B1654" i="8"/>
  <c r="C1654" i="8"/>
  <c r="B1655" i="8"/>
  <c r="C1655" i="8"/>
  <c r="B1656" i="8"/>
  <c r="C1656" i="8"/>
  <c r="B1657" i="8"/>
  <c r="C1657" i="8"/>
  <c r="B1658" i="8"/>
  <c r="C1658" i="8"/>
  <c r="B1659" i="8"/>
  <c r="C1659" i="8"/>
  <c r="B1660" i="8"/>
  <c r="C1660" i="8"/>
  <c r="B1661" i="8"/>
  <c r="C1661" i="8"/>
  <c r="B1662" i="8"/>
  <c r="C1662" i="8"/>
  <c r="B1663" i="8"/>
  <c r="C1663" i="8"/>
  <c r="B1664" i="8"/>
  <c r="C1664" i="8"/>
  <c r="B1665" i="8"/>
  <c r="C1665" i="8"/>
  <c r="B1666" i="8"/>
  <c r="C1666" i="8"/>
  <c r="B1667" i="8"/>
  <c r="C1667" i="8"/>
  <c r="B1668" i="8"/>
  <c r="C1668" i="8"/>
  <c r="B1669" i="8"/>
  <c r="C1669" i="8"/>
  <c r="B1670" i="8"/>
  <c r="C1670" i="8"/>
  <c r="B1671" i="8"/>
  <c r="C1671" i="8"/>
  <c r="B1672" i="8"/>
  <c r="C1672" i="8"/>
  <c r="B1673" i="8"/>
  <c r="C1673" i="8"/>
  <c r="B1674" i="8"/>
  <c r="C1674" i="8"/>
  <c r="B1675" i="8"/>
  <c r="C1675" i="8"/>
  <c r="B1676" i="8"/>
  <c r="C1676" i="8"/>
  <c r="B1677" i="8"/>
  <c r="C1677" i="8"/>
  <c r="B1678" i="8"/>
  <c r="C1678" i="8"/>
  <c r="B1679" i="8"/>
  <c r="C1679" i="8"/>
  <c r="B1680" i="8"/>
  <c r="C1680" i="8"/>
  <c r="B1681" i="8"/>
  <c r="C1681" i="8"/>
  <c r="B1682" i="8"/>
  <c r="C1682" i="8"/>
  <c r="B1683" i="8"/>
  <c r="C1683" i="8"/>
  <c r="B1684" i="8"/>
  <c r="C1684" i="8"/>
  <c r="B1685" i="8"/>
  <c r="C1685" i="8"/>
  <c r="B1686" i="8"/>
  <c r="C1686" i="8"/>
  <c r="B1687" i="8"/>
  <c r="C1687" i="8"/>
  <c r="B1688" i="8"/>
  <c r="C1688" i="8"/>
  <c r="B1689" i="8"/>
  <c r="C1689" i="8"/>
  <c r="B1690" i="8"/>
  <c r="C1690" i="8"/>
  <c r="B1691" i="8"/>
  <c r="C1691" i="8"/>
  <c r="B1692" i="8"/>
  <c r="C1692" i="8"/>
  <c r="B1693" i="8"/>
  <c r="C1693" i="8"/>
  <c r="B1694" i="8"/>
  <c r="C1694" i="8"/>
  <c r="B1695" i="8"/>
  <c r="C1695" i="8"/>
  <c r="B1696" i="8"/>
  <c r="C1696" i="8"/>
  <c r="B1697" i="8"/>
  <c r="C1697" i="8"/>
  <c r="B1698" i="8"/>
  <c r="C1698" i="8"/>
  <c r="B1699" i="8"/>
  <c r="C1699" i="8"/>
  <c r="B1700" i="8"/>
  <c r="C1700" i="8"/>
  <c r="B1701" i="8"/>
  <c r="C1701" i="8"/>
  <c r="B1702" i="8"/>
  <c r="C1702" i="8"/>
  <c r="B1703" i="8"/>
  <c r="C1703" i="8"/>
  <c r="B1704" i="8"/>
  <c r="C1704" i="8"/>
  <c r="B1705" i="8"/>
  <c r="C1705" i="8"/>
  <c r="B1706" i="8"/>
  <c r="C1706" i="8"/>
  <c r="B1707" i="8"/>
  <c r="C1707" i="8"/>
  <c r="B1708" i="8"/>
  <c r="C1708" i="8"/>
  <c r="B1709" i="8"/>
  <c r="C1709" i="8"/>
  <c r="B1710" i="8"/>
  <c r="C1710" i="8"/>
  <c r="B1711" i="8"/>
  <c r="C1711" i="8"/>
  <c r="B1712" i="8"/>
  <c r="C1712" i="8"/>
  <c r="B1713" i="8"/>
  <c r="C1713" i="8"/>
  <c r="B1714" i="8"/>
  <c r="C1714" i="8"/>
  <c r="B1715" i="8"/>
  <c r="C1715" i="8"/>
  <c r="B1716" i="8"/>
  <c r="C1716" i="8"/>
  <c r="B1717" i="8"/>
  <c r="C1717" i="8"/>
  <c r="B1718" i="8"/>
  <c r="C1718" i="8"/>
  <c r="B1719" i="8"/>
  <c r="C1719" i="8"/>
  <c r="B1720" i="8"/>
  <c r="C1720" i="8"/>
  <c r="B1721" i="8"/>
  <c r="C1721" i="8"/>
  <c r="B1722" i="8"/>
  <c r="C1722" i="8"/>
  <c r="B1723" i="8"/>
  <c r="C1723" i="8"/>
  <c r="B1724" i="8"/>
  <c r="C1724" i="8"/>
  <c r="B1725" i="8"/>
  <c r="C1725" i="8"/>
  <c r="B1726" i="8"/>
  <c r="C1726" i="8"/>
  <c r="B1727" i="8"/>
  <c r="C1727" i="8"/>
  <c r="B1728" i="8"/>
  <c r="C1728" i="8"/>
  <c r="B1729" i="8"/>
  <c r="C1729" i="8"/>
  <c r="B1730" i="8"/>
  <c r="C1730" i="8"/>
  <c r="B1731" i="8"/>
  <c r="C1731" i="8"/>
  <c r="B1732" i="8"/>
  <c r="C1732" i="8"/>
  <c r="B1733" i="8"/>
  <c r="C1733" i="8"/>
  <c r="B1734" i="8"/>
  <c r="C1734" i="8"/>
  <c r="B1735" i="8"/>
  <c r="C1735" i="8"/>
  <c r="B1736" i="8"/>
  <c r="C1736" i="8"/>
  <c r="B1737" i="8"/>
  <c r="C1737" i="8"/>
  <c r="B1738" i="8"/>
  <c r="C1738" i="8"/>
  <c r="B1739" i="8"/>
  <c r="C1739" i="8"/>
  <c r="B1740" i="8"/>
  <c r="C1740" i="8"/>
  <c r="B1741" i="8"/>
  <c r="C1741" i="8"/>
  <c r="B1742" i="8"/>
  <c r="C1742" i="8"/>
  <c r="B1743" i="8"/>
  <c r="C1743" i="8"/>
  <c r="B1744" i="8"/>
  <c r="C1744" i="8"/>
  <c r="B1745" i="8"/>
  <c r="C1745" i="8"/>
  <c r="B1746" i="8"/>
  <c r="C1746" i="8"/>
  <c r="B1747" i="8"/>
  <c r="C1747" i="8"/>
  <c r="B1748" i="8"/>
  <c r="C1748" i="8"/>
  <c r="B1749" i="8"/>
  <c r="C1749" i="8"/>
  <c r="B1750" i="8"/>
  <c r="C1750" i="8"/>
  <c r="B1751" i="8"/>
  <c r="C1751" i="8"/>
  <c r="B1752" i="8"/>
  <c r="C1752" i="8"/>
  <c r="B1753" i="8"/>
  <c r="C1753" i="8"/>
  <c r="B1754" i="8"/>
  <c r="C1754" i="8"/>
  <c r="B1755" i="8"/>
  <c r="C1755" i="8"/>
  <c r="B1756" i="8"/>
  <c r="C1756" i="8"/>
  <c r="B1757" i="8"/>
  <c r="C1757" i="8"/>
  <c r="B1758" i="8"/>
  <c r="C1758" i="8"/>
  <c r="B1759" i="8"/>
  <c r="C1759" i="8"/>
  <c r="B1760" i="8"/>
  <c r="C1760" i="8"/>
  <c r="B1761" i="8"/>
  <c r="C1761" i="8"/>
  <c r="B1762" i="8"/>
  <c r="C1762" i="8"/>
  <c r="B1763" i="8"/>
  <c r="C1763" i="8"/>
  <c r="B1764" i="8"/>
  <c r="C1764" i="8"/>
  <c r="B1765" i="8"/>
  <c r="C1765" i="8"/>
  <c r="B1766" i="8"/>
  <c r="C1766" i="8"/>
  <c r="B1767" i="8"/>
  <c r="C1767" i="8"/>
  <c r="B1768" i="8"/>
  <c r="C1768" i="8"/>
  <c r="B1769" i="8"/>
  <c r="C1769" i="8"/>
  <c r="B1770" i="8"/>
  <c r="C1770" i="8"/>
  <c r="B1771" i="8"/>
  <c r="C1771" i="8"/>
  <c r="B1772" i="8"/>
  <c r="C1772" i="8"/>
  <c r="B1773" i="8"/>
  <c r="C1773" i="8"/>
  <c r="B1774" i="8"/>
  <c r="C1774" i="8"/>
  <c r="B1775" i="8"/>
  <c r="C1775" i="8"/>
  <c r="B1776" i="8"/>
  <c r="C1776" i="8"/>
  <c r="B1777" i="8"/>
  <c r="C1777" i="8"/>
  <c r="B1778" i="8"/>
  <c r="C1778" i="8"/>
  <c r="B1779" i="8"/>
  <c r="C1779" i="8"/>
  <c r="B1780" i="8"/>
  <c r="C1780" i="8"/>
  <c r="B1781" i="8"/>
  <c r="C1781" i="8"/>
  <c r="B1782" i="8"/>
  <c r="C1782" i="8"/>
  <c r="B1783" i="8"/>
  <c r="C1783" i="8"/>
  <c r="B1784" i="8"/>
  <c r="C1784" i="8"/>
  <c r="B1785" i="8"/>
  <c r="C1785" i="8"/>
  <c r="B1786" i="8"/>
  <c r="C1786" i="8"/>
  <c r="B1787" i="8"/>
  <c r="C1787" i="8"/>
  <c r="B1788" i="8"/>
  <c r="C1788" i="8"/>
  <c r="B1789" i="8"/>
  <c r="C1789" i="8"/>
  <c r="B1790" i="8"/>
  <c r="C1790" i="8"/>
  <c r="B1791" i="8"/>
  <c r="C1791" i="8"/>
  <c r="B1792" i="8"/>
  <c r="C1792" i="8"/>
  <c r="B1793" i="8"/>
  <c r="C1793" i="8"/>
  <c r="B1794" i="8"/>
  <c r="C1794" i="8"/>
  <c r="B1795" i="8"/>
  <c r="C1795" i="8"/>
  <c r="B1796" i="8"/>
  <c r="C1796" i="8"/>
  <c r="B1797" i="8"/>
  <c r="C1797" i="8"/>
  <c r="B1798" i="8"/>
  <c r="C1798" i="8"/>
  <c r="B1799" i="8"/>
  <c r="C1799" i="8"/>
  <c r="B1800" i="8"/>
  <c r="C1800" i="8"/>
  <c r="B1801" i="8"/>
  <c r="C1801" i="8"/>
  <c r="B1802" i="8"/>
  <c r="C1802" i="8"/>
  <c r="B1803" i="8"/>
  <c r="C1803" i="8"/>
  <c r="B1804" i="8"/>
  <c r="C1804" i="8"/>
  <c r="B1805" i="8"/>
  <c r="C1805" i="8"/>
  <c r="B1806" i="8"/>
  <c r="C1806" i="8"/>
  <c r="B1807" i="8"/>
  <c r="C1807" i="8"/>
  <c r="B1808" i="8"/>
  <c r="C1808" i="8"/>
  <c r="B1809" i="8"/>
  <c r="C1809" i="8"/>
  <c r="B1810" i="8"/>
  <c r="C1810" i="8"/>
  <c r="B1811" i="8"/>
  <c r="C1811" i="8"/>
  <c r="B1812" i="8"/>
  <c r="C1812" i="8"/>
  <c r="B1813" i="8"/>
  <c r="C1813" i="8"/>
  <c r="B1814" i="8"/>
  <c r="C1814" i="8"/>
  <c r="B1815" i="8"/>
  <c r="C1815" i="8"/>
  <c r="B1816" i="8"/>
  <c r="C1816" i="8"/>
  <c r="B1817" i="8"/>
  <c r="C1817" i="8"/>
  <c r="B1818" i="8"/>
  <c r="C1818" i="8"/>
  <c r="B1819" i="8"/>
  <c r="C1819" i="8"/>
  <c r="B1820" i="8"/>
  <c r="C1820" i="8"/>
  <c r="B1821" i="8"/>
  <c r="C1821" i="8"/>
  <c r="B1822" i="8"/>
  <c r="C1822" i="8"/>
  <c r="B1823" i="8"/>
  <c r="C1823" i="8"/>
  <c r="B1824" i="8"/>
  <c r="C1824" i="8"/>
  <c r="B1825" i="8"/>
  <c r="C1825" i="8"/>
  <c r="B1826" i="8"/>
  <c r="C1826" i="8"/>
  <c r="B1827" i="8"/>
  <c r="C1827" i="8"/>
  <c r="B1828" i="8"/>
  <c r="C1828" i="8"/>
  <c r="B1829" i="8"/>
  <c r="C1829" i="8"/>
  <c r="B1830" i="8"/>
  <c r="C1830" i="8"/>
  <c r="B1831" i="8"/>
  <c r="C1831" i="8"/>
  <c r="B1832" i="8"/>
  <c r="C1832" i="8"/>
  <c r="B1833" i="8"/>
  <c r="C1833" i="8"/>
  <c r="B1834" i="8"/>
  <c r="C1834" i="8"/>
  <c r="B1835" i="8"/>
  <c r="C1835" i="8"/>
  <c r="B1836" i="8"/>
  <c r="C1836" i="8"/>
  <c r="B1837" i="8"/>
  <c r="C1837" i="8"/>
  <c r="B1838" i="8"/>
  <c r="C1838" i="8"/>
  <c r="B1839" i="8"/>
  <c r="C1839" i="8"/>
  <c r="B1840" i="8"/>
  <c r="C1840" i="8"/>
  <c r="B1841" i="8"/>
  <c r="C1841" i="8"/>
  <c r="B1842" i="8"/>
  <c r="C1842" i="8"/>
  <c r="B1843" i="8"/>
  <c r="C1843" i="8"/>
  <c r="B1844" i="8"/>
  <c r="C1844" i="8"/>
  <c r="B1845" i="8"/>
  <c r="C1845" i="8"/>
  <c r="B1846" i="8"/>
  <c r="C1846" i="8"/>
  <c r="B1847" i="8"/>
  <c r="C1847" i="8"/>
  <c r="B1848" i="8"/>
  <c r="C1848" i="8"/>
  <c r="B1849" i="8"/>
  <c r="C1849" i="8"/>
  <c r="B1850" i="8"/>
  <c r="C1850" i="8"/>
  <c r="B1851" i="8"/>
  <c r="C1851" i="8"/>
  <c r="B1852" i="8"/>
  <c r="C1852" i="8"/>
  <c r="B1853" i="8"/>
  <c r="C1853" i="8"/>
  <c r="B1854" i="8"/>
  <c r="C1854" i="8"/>
  <c r="B1855" i="8"/>
  <c r="C1855" i="8"/>
  <c r="B1856" i="8"/>
  <c r="C1856" i="8"/>
  <c r="B1857" i="8"/>
  <c r="C1857" i="8"/>
  <c r="B1858" i="8"/>
  <c r="C1858" i="8"/>
  <c r="B1859" i="8"/>
  <c r="C1859" i="8"/>
  <c r="B1860" i="8"/>
  <c r="C1860" i="8"/>
  <c r="B1861" i="8"/>
  <c r="C1861" i="8"/>
  <c r="B1862" i="8"/>
  <c r="C1862" i="8"/>
  <c r="B1863" i="8"/>
  <c r="C1863" i="8"/>
  <c r="B1864" i="8"/>
  <c r="C1864" i="8"/>
  <c r="B1865" i="8"/>
  <c r="C1865" i="8"/>
  <c r="B1866" i="8"/>
  <c r="C1866" i="8"/>
  <c r="B1867" i="8"/>
  <c r="C1867" i="8"/>
  <c r="B1868" i="8"/>
  <c r="C1868" i="8"/>
  <c r="B1869" i="8"/>
  <c r="C1869" i="8"/>
  <c r="B1870" i="8"/>
  <c r="C1870" i="8"/>
  <c r="B1871" i="8"/>
  <c r="C1871" i="8"/>
  <c r="B1872" i="8"/>
  <c r="C1872" i="8"/>
  <c r="B1873" i="8"/>
  <c r="C1873" i="8"/>
  <c r="B1874" i="8"/>
  <c r="C1874" i="8"/>
  <c r="B1875" i="8"/>
  <c r="C1875" i="8"/>
  <c r="B1876" i="8"/>
  <c r="C1876" i="8"/>
  <c r="B1877" i="8"/>
  <c r="C1877" i="8"/>
  <c r="B1878" i="8"/>
  <c r="C1878" i="8"/>
  <c r="B1879" i="8"/>
  <c r="C1879" i="8"/>
  <c r="B1880" i="8"/>
  <c r="C1880" i="8"/>
  <c r="B1881" i="8"/>
  <c r="C1881" i="8"/>
  <c r="B1882" i="8"/>
  <c r="C1882" i="8"/>
  <c r="B1883" i="8"/>
  <c r="C1883" i="8"/>
  <c r="B1884" i="8"/>
  <c r="C1884" i="8"/>
  <c r="B1885" i="8"/>
  <c r="C1885" i="8"/>
  <c r="B1886" i="8"/>
  <c r="C1886" i="8"/>
  <c r="B1887" i="8"/>
  <c r="C1887" i="8"/>
  <c r="B1888" i="8"/>
  <c r="C1888" i="8"/>
  <c r="B1889" i="8"/>
  <c r="C1889" i="8"/>
  <c r="B1890" i="8"/>
  <c r="C1890" i="8"/>
  <c r="B1891" i="8"/>
  <c r="C1891" i="8"/>
  <c r="B1892" i="8"/>
  <c r="C1892" i="8"/>
  <c r="B1893" i="8"/>
  <c r="C1893" i="8"/>
  <c r="B1894" i="8"/>
  <c r="C1894" i="8"/>
  <c r="B1895" i="8"/>
  <c r="C1895" i="8"/>
  <c r="B1896" i="8"/>
  <c r="C1896" i="8"/>
  <c r="B1897" i="8"/>
  <c r="C1897" i="8"/>
  <c r="B1898" i="8"/>
  <c r="C1898" i="8"/>
  <c r="B1899" i="8"/>
  <c r="C1899" i="8"/>
  <c r="B1900" i="8"/>
  <c r="C1900" i="8"/>
  <c r="B1901" i="8"/>
  <c r="C1901" i="8"/>
  <c r="B1902" i="8"/>
  <c r="C1902" i="8"/>
  <c r="B1903" i="8"/>
  <c r="C1903" i="8"/>
  <c r="B1904" i="8"/>
  <c r="C1904" i="8"/>
  <c r="B1905" i="8"/>
  <c r="C1905" i="8"/>
  <c r="B1906" i="8"/>
  <c r="C1906" i="8"/>
  <c r="B1907" i="8"/>
  <c r="C1907" i="8"/>
  <c r="B1908" i="8"/>
  <c r="C1908" i="8"/>
  <c r="B1909" i="8"/>
  <c r="C1909" i="8"/>
  <c r="B1910" i="8"/>
  <c r="C1910" i="8"/>
  <c r="B1911" i="8"/>
  <c r="C1911" i="8"/>
  <c r="B1912" i="8"/>
  <c r="C1912" i="8"/>
  <c r="B1913" i="8"/>
  <c r="C1913" i="8"/>
  <c r="B1914" i="8"/>
  <c r="C1914" i="8"/>
  <c r="B1915" i="8"/>
  <c r="C1915" i="8"/>
  <c r="B1916" i="8"/>
  <c r="C1916" i="8"/>
  <c r="B1917" i="8"/>
  <c r="C1917" i="8"/>
  <c r="B1918" i="8"/>
  <c r="C1918" i="8"/>
  <c r="B1919" i="8"/>
  <c r="C1919" i="8"/>
  <c r="B1920" i="8"/>
  <c r="C1920" i="8"/>
  <c r="B1921" i="8"/>
  <c r="C1921" i="8"/>
  <c r="B1922" i="8"/>
  <c r="C1922" i="8"/>
  <c r="B1923" i="8"/>
  <c r="C1923" i="8"/>
  <c r="B1924" i="8"/>
  <c r="C1924" i="8"/>
  <c r="B1925" i="8"/>
  <c r="C1925" i="8"/>
  <c r="B1926" i="8"/>
  <c r="C1926" i="8"/>
  <c r="B1927" i="8"/>
  <c r="C1927" i="8"/>
  <c r="B1928" i="8"/>
  <c r="C1928" i="8"/>
  <c r="B1929" i="8"/>
  <c r="C1929" i="8"/>
  <c r="B1930" i="8"/>
  <c r="C1930" i="8"/>
  <c r="B1931" i="8"/>
  <c r="C1931" i="8"/>
  <c r="B1932" i="8"/>
  <c r="C1932" i="8"/>
  <c r="B1933" i="8"/>
  <c r="C1933" i="8"/>
  <c r="B1934" i="8"/>
  <c r="C1934" i="8"/>
  <c r="B1935" i="8"/>
  <c r="C1935" i="8"/>
  <c r="B1936" i="8"/>
  <c r="C1936" i="8"/>
  <c r="B1937" i="8"/>
  <c r="C1937" i="8"/>
  <c r="B1938" i="8"/>
  <c r="C1938" i="8"/>
  <c r="B1939" i="8"/>
  <c r="C1939" i="8"/>
  <c r="B1940" i="8"/>
  <c r="C1940" i="8"/>
  <c r="B1941" i="8"/>
  <c r="C1941" i="8"/>
  <c r="B1942" i="8"/>
  <c r="C1942" i="8"/>
  <c r="B1943" i="8"/>
  <c r="C1943" i="8"/>
  <c r="B1944" i="8"/>
  <c r="C1944" i="8"/>
  <c r="B1945" i="8"/>
  <c r="C1945" i="8"/>
  <c r="B1946" i="8"/>
  <c r="C1946" i="8"/>
  <c r="B1947" i="8"/>
  <c r="C1947" i="8"/>
  <c r="B1948" i="8"/>
  <c r="C1948" i="8"/>
  <c r="B1949" i="8"/>
  <c r="C1949" i="8"/>
  <c r="B1950" i="8"/>
  <c r="C1950" i="8"/>
  <c r="B1951" i="8"/>
  <c r="C1951" i="8"/>
  <c r="B1952" i="8"/>
  <c r="C1952" i="8"/>
  <c r="B1953" i="8"/>
  <c r="C1953" i="8"/>
  <c r="B1954" i="8"/>
  <c r="C1954" i="8"/>
  <c r="B1955" i="8"/>
  <c r="C1955" i="8"/>
  <c r="B1956" i="8"/>
  <c r="C1956" i="8"/>
  <c r="B1957" i="8"/>
  <c r="C1957" i="8"/>
  <c r="B1958" i="8"/>
  <c r="C1958" i="8"/>
  <c r="B1959" i="8"/>
  <c r="C1959" i="8"/>
  <c r="B1960" i="8"/>
  <c r="C1960" i="8"/>
  <c r="B1961" i="8"/>
  <c r="C1961" i="8"/>
  <c r="B1962" i="8"/>
  <c r="C1962" i="8"/>
  <c r="B1963" i="8"/>
  <c r="C1963" i="8"/>
  <c r="B1964" i="8"/>
  <c r="C1964" i="8"/>
  <c r="B1965" i="8"/>
  <c r="C1965" i="8"/>
  <c r="B1966" i="8"/>
  <c r="C1966" i="8"/>
  <c r="B1967" i="8"/>
  <c r="C1967" i="8"/>
  <c r="B1968" i="8"/>
  <c r="C1968" i="8"/>
  <c r="B1969" i="8"/>
  <c r="C1969" i="8"/>
  <c r="B1970" i="8"/>
  <c r="C1970" i="8"/>
  <c r="B1971" i="8"/>
  <c r="C1971" i="8"/>
  <c r="B1972" i="8"/>
  <c r="C1972" i="8"/>
  <c r="B1973" i="8"/>
  <c r="C1973" i="8"/>
  <c r="B1974" i="8"/>
  <c r="C1974" i="8"/>
  <c r="B1975" i="8"/>
  <c r="C1975" i="8"/>
  <c r="B1976" i="8"/>
  <c r="C1976" i="8"/>
  <c r="B1977" i="8"/>
  <c r="C1977" i="8"/>
  <c r="B1978" i="8"/>
  <c r="C1978" i="8"/>
  <c r="B1979" i="8"/>
  <c r="C1979" i="8"/>
  <c r="B1980" i="8"/>
  <c r="C1980" i="8"/>
  <c r="B1981" i="8"/>
  <c r="C1981" i="8"/>
  <c r="B1982" i="8"/>
  <c r="C1982" i="8"/>
  <c r="B1983" i="8"/>
  <c r="C1983" i="8"/>
  <c r="B1984" i="8"/>
  <c r="C1984" i="8"/>
  <c r="B1985" i="8"/>
  <c r="C1985" i="8"/>
  <c r="B1986" i="8"/>
  <c r="C1986" i="8"/>
  <c r="B1987" i="8"/>
  <c r="C1987" i="8"/>
  <c r="B1988" i="8"/>
  <c r="C1988" i="8"/>
  <c r="B1989" i="8"/>
  <c r="C1989" i="8"/>
  <c r="B1990" i="8"/>
  <c r="C1990" i="8"/>
  <c r="B1991" i="8"/>
  <c r="C1991" i="8"/>
  <c r="B1992" i="8"/>
  <c r="C1992" i="8"/>
  <c r="B1993" i="8"/>
  <c r="C1993" i="8"/>
  <c r="B1994" i="8"/>
  <c r="C1994" i="8"/>
  <c r="B1995" i="8"/>
  <c r="C1995" i="8"/>
  <c r="B1996" i="8"/>
  <c r="C1996" i="8"/>
  <c r="B1997" i="8"/>
  <c r="C1997" i="8"/>
  <c r="B1998" i="8"/>
  <c r="C1998" i="8"/>
  <c r="B1999" i="8"/>
  <c r="C1999" i="8"/>
  <c r="B2000" i="8"/>
  <c r="C2000" i="8"/>
  <c r="B2001" i="8"/>
  <c r="C2001" i="8"/>
  <c r="B2002" i="8"/>
  <c r="C2002" i="8"/>
  <c r="B2003" i="8"/>
  <c r="C2003" i="8"/>
  <c r="B2004" i="8"/>
  <c r="C2004" i="8"/>
  <c r="B2005" i="8"/>
  <c r="C2005" i="8"/>
  <c r="B2006" i="8"/>
  <c r="C2006" i="8"/>
  <c r="B2007" i="8"/>
  <c r="C2007" i="8"/>
  <c r="B2008" i="8"/>
  <c r="C2008" i="8"/>
  <c r="B2009" i="8"/>
  <c r="C2009" i="8"/>
  <c r="B2010" i="8"/>
  <c r="C2010" i="8"/>
  <c r="B2011" i="8"/>
  <c r="C2011" i="8"/>
  <c r="B2012" i="8"/>
  <c r="C2012" i="8"/>
  <c r="B2013" i="8"/>
  <c r="C2013" i="8"/>
  <c r="B2014" i="8"/>
  <c r="C2014" i="8"/>
  <c r="B2015" i="8"/>
  <c r="C2015" i="8"/>
  <c r="B2016" i="8"/>
  <c r="C2016" i="8"/>
  <c r="B2017" i="8"/>
  <c r="C2017" i="8"/>
  <c r="B2018" i="8"/>
  <c r="C2018" i="8"/>
  <c r="B2019" i="8"/>
  <c r="C2019" i="8"/>
  <c r="B2020" i="8"/>
  <c r="C2020" i="8"/>
  <c r="B2021" i="8"/>
  <c r="C2021" i="8"/>
  <c r="B2022" i="8"/>
  <c r="C2022" i="8"/>
  <c r="B2023" i="8"/>
  <c r="C2023" i="8"/>
  <c r="B2024" i="8"/>
  <c r="C2024" i="8"/>
  <c r="B2025" i="8"/>
  <c r="C2025" i="8"/>
  <c r="B2026" i="8"/>
  <c r="C2026" i="8"/>
  <c r="B2027" i="8"/>
  <c r="C2027" i="8"/>
  <c r="B2028" i="8"/>
  <c r="C2028" i="8"/>
  <c r="B2029" i="8"/>
  <c r="C2029" i="8"/>
  <c r="B2030" i="8"/>
  <c r="C2030" i="8"/>
  <c r="B2031" i="8"/>
  <c r="C2031" i="8"/>
  <c r="B2032" i="8"/>
  <c r="C2032" i="8"/>
  <c r="B2033" i="8"/>
  <c r="C2033" i="8"/>
  <c r="B2034" i="8"/>
  <c r="C2034" i="8"/>
  <c r="B2035" i="8"/>
  <c r="C2035" i="8"/>
  <c r="B2036" i="8"/>
  <c r="C2036" i="8"/>
  <c r="B2037" i="8"/>
  <c r="C2037" i="8"/>
  <c r="B2038" i="8"/>
  <c r="C2038" i="8"/>
  <c r="B2039" i="8"/>
  <c r="C2039" i="8"/>
  <c r="B2040" i="8"/>
  <c r="C2040" i="8"/>
  <c r="B2041" i="8"/>
  <c r="C2041" i="8"/>
  <c r="B2042" i="8"/>
  <c r="C2042" i="8"/>
  <c r="B2043" i="8"/>
  <c r="C2043" i="8"/>
  <c r="B2044" i="8"/>
  <c r="C2044" i="8"/>
  <c r="B2045" i="8"/>
  <c r="C2045" i="8"/>
  <c r="B2046" i="8"/>
  <c r="C2046" i="8"/>
  <c r="B2047" i="8"/>
  <c r="C2047" i="8"/>
  <c r="B2048" i="8"/>
  <c r="C2048" i="8"/>
  <c r="B2049" i="8"/>
  <c r="C2049" i="8"/>
  <c r="B2050" i="8"/>
  <c r="C2050" i="8"/>
  <c r="B2051" i="8"/>
  <c r="C2051" i="8"/>
  <c r="B2052" i="8"/>
  <c r="C2052" i="8"/>
  <c r="B2053" i="8"/>
  <c r="C2053" i="8"/>
  <c r="B2054" i="8"/>
  <c r="C2054" i="8"/>
  <c r="B2055" i="8"/>
  <c r="C2055" i="8"/>
  <c r="B2056" i="8"/>
  <c r="C2056" i="8"/>
  <c r="B2057" i="8"/>
  <c r="C2057" i="8"/>
  <c r="B2058" i="8"/>
  <c r="C2058" i="8"/>
  <c r="B2059" i="8"/>
  <c r="C2059" i="8"/>
  <c r="B2060" i="8"/>
  <c r="C2060" i="8"/>
  <c r="B2061" i="8"/>
  <c r="C2061" i="8"/>
  <c r="B2062" i="8"/>
  <c r="C2062" i="8"/>
  <c r="B2063" i="8"/>
  <c r="C2063" i="8"/>
  <c r="B2064" i="8"/>
  <c r="C2064" i="8"/>
  <c r="B2065" i="8"/>
  <c r="C2065" i="8"/>
  <c r="B2066" i="8"/>
  <c r="C2066" i="8"/>
  <c r="B2067" i="8"/>
  <c r="C2067" i="8"/>
  <c r="B2068" i="8"/>
  <c r="C2068" i="8"/>
  <c r="B2069" i="8"/>
  <c r="C2069" i="8"/>
  <c r="B2070" i="8"/>
  <c r="C2070" i="8"/>
  <c r="B2071" i="8"/>
  <c r="C2071" i="8"/>
  <c r="B2072" i="8"/>
  <c r="C2072" i="8"/>
  <c r="B2073" i="8"/>
  <c r="C2073" i="8"/>
  <c r="B2074" i="8"/>
  <c r="C2074" i="8"/>
  <c r="B2075" i="8"/>
  <c r="C2075" i="8"/>
  <c r="B2076" i="8"/>
  <c r="C2076" i="8"/>
  <c r="B2077" i="8"/>
  <c r="C2077" i="8"/>
  <c r="B2078" i="8"/>
  <c r="C2078" i="8"/>
  <c r="B2079" i="8"/>
  <c r="C2079" i="8"/>
  <c r="B2080" i="8"/>
  <c r="C2080" i="8"/>
  <c r="B2081" i="8"/>
  <c r="C2081" i="8"/>
  <c r="B2082" i="8"/>
  <c r="C2082" i="8"/>
  <c r="B2083" i="8"/>
  <c r="C2083" i="8"/>
  <c r="B2084" i="8"/>
  <c r="C2084" i="8"/>
  <c r="B2085" i="8"/>
  <c r="C2085" i="8"/>
  <c r="B2086" i="8"/>
  <c r="C2086" i="8"/>
  <c r="B2087" i="8"/>
  <c r="C2087" i="8"/>
  <c r="B2088" i="8"/>
  <c r="C2088" i="8"/>
  <c r="B2089" i="8"/>
  <c r="C2089" i="8"/>
  <c r="B2090" i="8"/>
  <c r="C2090" i="8"/>
  <c r="B2091" i="8"/>
  <c r="C2091" i="8"/>
  <c r="B2092" i="8"/>
  <c r="C2092" i="8"/>
  <c r="B2093" i="8"/>
  <c r="C2093" i="8"/>
  <c r="B2094" i="8"/>
  <c r="C2094" i="8"/>
  <c r="B2095" i="8"/>
  <c r="C2095" i="8"/>
  <c r="B2096" i="8"/>
  <c r="C2096" i="8"/>
  <c r="B2097" i="8"/>
  <c r="C2097" i="8"/>
  <c r="B2098" i="8"/>
  <c r="C2098" i="8"/>
  <c r="B2099" i="8"/>
  <c r="C2099" i="8"/>
  <c r="B2100" i="8"/>
  <c r="C2100" i="8"/>
  <c r="B2101" i="8"/>
  <c r="C2101" i="8"/>
  <c r="B2102" i="8"/>
  <c r="C2102" i="8"/>
  <c r="B2103" i="8"/>
  <c r="C2103" i="8"/>
  <c r="B2104" i="8"/>
  <c r="C2104" i="8"/>
  <c r="B2105" i="8"/>
  <c r="C2105" i="8"/>
  <c r="B2106" i="8"/>
  <c r="C2106" i="8"/>
  <c r="B2107" i="8"/>
  <c r="C2107" i="8"/>
  <c r="B2108" i="8"/>
  <c r="C2108" i="8"/>
  <c r="B2109" i="8"/>
  <c r="C2109" i="8"/>
  <c r="B2110" i="8"/>
  <c r="C2110" i="8"/>
  <c r="B2111" i="8"/>
  <c r="C2111" i="8"/>
  <c r="B2112" i="8"/>
  <c r="C2112" i="8"/>
  <c r="B2113" i="8"/>
  <c r="C2113" i="8"/>
  <c r="B2114" i="8"/>
  <c r="C2114" i="8"/>
  <c r="B2115" i="8"/>
  <c r="C2115" i="8"/>
  <c r="B2116" i="8"/>
  <c r="C2116" i="8"/>
  <c r="B2117" i="8"/>
  <c r="C2117" i="8"/>
  <c r="B2118" i="8"/>
  <c r="C2118" i="8"/>
  <c r="B2119" i="8"/>
  <c r="C2119" i="8"/>
  <c r="B2120" i="8"/>
  <c r="C2120" i="8"/>
  <c r="B2121" i="8"/>
  <c r="C2121" i="8"/>
  <c r="B2122" i="8"/>
  <c r="C2122" i="8"/>
  <c r="B2123" i="8"/>
  <c r="C2123" i="8"/>
  <c r="B2124" i="8"/>
  <c r="C2124" i="8"/>
  <c r="B2125" i="8"/>
  <c r="C2125" i="8"/>
  <c r="B2126" i="8"/>
  <c r="C2126" i="8"/>
  <c r="B2127" i="8"/>
  <c r="C2127" i="8"/>
  <c r="B2128" i="8"/>
  <c r="C2128" i="8"/>
  <c r="B2129" i="8"/>
  <c r="C2129" i="8"/>
  <c r="B2130" i="8"/>
  <c r="C2130" i="8"/>
  <c r="B2131" i="8"/>
  <c r="C2131" i="8"/>
  <c r="B2132" i="8"/>
  <c r="C2132" i="8"/>
  <c r="B2133" i="8"/>
  <c r="C2133" i="8"/>
  <c r="B2134" i="8"/>
  <c r="C2134" i="8"/>
  <c r="B2135" i="8"/>
  <c r="C2135" i="8"/>
  <c r="B2136" i="8"/>
  <c r="C2136" i="8"/>
  <c r="B2137" i="8"/>
  <c r="C2137" i="8"/>
  <c r="B2138" i="8"/>
  <c r="C2138" i="8"/>
  <c r="B2139" i="8"/>
  <c r="C2139" i="8"/>
  <c r="B2140" i="8"/>
  <c r="C2140" i="8"/>
  <c r="B2141" i="8"/>
  <c r="C2141" i="8"/>
  <c r="B2142" i="8"/>
  <c r="C2142" i="8"/>
  <c r="B2143" i="8"/>
  <c r="C2143" i="8"/>
  <c r="B2144" i="8"/>
  <c r="C2144" i="8"/>
  <c r="B2145" i="8"/>
  <c r="C2145" i="8"/>
  <c r="B2146" i="8"/>
  <c r="C2146" i="8"/>
  <c r="B2147" i="8"/>
  <c r="C2147" i="8"/>
  <c r="B2148" i="8"/>
  <c r="C2148" i="8"/>
  <c r="B2149" i="8"/>
  <c r="C2149" i="8"/>
  <c r="B2150" i="8"/>
  <c r="C2150" i="8"/>
  <c r="B2151" i="8"/>
  <c r="C2151" i="8"/>
  <c r="B2152" i="8"/>
  <c r="C2152" i="8"/>
  <c r="B2153" i="8"/>
  <c r="C2153" i="8"/>
  <c r="B2154" i="8"/>
  <c r="C2154" i="8"/>
  <c r="B2155" i="8"/>
  <c r="C2155" i="8"/>
  <c r="B2156" i="8"/>
  <c r="C2156" i="8"/>
  <c r="B2157" i="8"/>
  <c r="C2157" i="8"/>
  <c r="B2158" i="8"/>
  <c r="C2158" i="8"/>
  <c r="B2159" i="8"/>
  <c r="C2159" i="8"/>
  <c r="B2160" i="8"/>
  <c r="C2160" i="8"/>
  <c r="B2161" i="8"/>
  <c r="C2161" i="8"/>
  <c r="B2162" i="8"/>
  <c r="C2162" i="8"/>
  <c r="B2163" i="8"/>
  <c r="C2163" i="8"/>
  <c r="B2164" i="8"/>
  <c r="C2164" i="8"/>
  <c r="B2165" i="8"/>
  <c r="C2165" i="8"/>
  <c r="B2166" i="8"/>
  <c r="C2166" i="8"/>
  <c r="B2167" i="8"/>
  <c r="C2167" i="8"/>
  <c r="B2168" i="8"/>
  <c r="C2168" i="8"/>
  <c r="B2169" i="8"/>
  <c r="C2169" i="8"/>
  <c r="B2170" i="8"/>
  <c r="C2170" i="8"/>
  <c r="B2171" i="8"/>
  <c r="C2171" i="8"/>
  <c r="B2172" i="8"/>
  <c r="C2172" i="8"/>
  <c r="B2173" i="8"/>
  <c r="C2173" i="8"/>
  <c r="B2174" i="8"/>
  <c r="C2174" i="8"/>
  <c r="B2175" i="8"/>
  <c r="C2175" i="8"/>
  <c r="B2176" i="8"/>
  <c r="C2176" i="8"/>
  <c r="B2177" i="8"/>
  <c r="C2177" i="8"/>
  <c r="B2178" i="8"/>
  <c r="C2178" i="8"/>
  <c r="B2179" i="8"/>
  <c r="C2179" i="8"/>
  <c r="B2180" i="8"/>
  <c r="C2180" i="8"/>
  <c r="B2181" i="8"/>
  <c r="C2181" i="8"/>
  <c r="B2182" i="8"/>
  <c r="C2182" i="8"/>
  <c r="B2183" i="8"/>
  <c r="C2183" i="8"/>
  <c r="B2184" i="8"/>
  <c r="C2184" i="8"/>
  <c r="B2185" i="8"/>
  <c r="C2185" i="8"/>
  <c r="B2186" i="8"/>
  <c r="C2186" i="8"/>
  <c r="B2187" i="8"/>
  <c r="C2187" i="8"/>
  <c r="B2188" i="8"/>
  <c r="C2188" i="8"/>
  <c r="B2189" i="8"/>
  <c r="C2189" i="8"/>
  <c r="B2190" i="8"/>
  <c r="C2190" i="8"/>
  <c r="B2191" i="8"/>
  <c r="C2191" i="8"/>
  <c r="B2192" i="8"/>
  <c r="C2192" i="8"/>
  <c r="B2193" i="8"/>
  <c r="C2193" i="8"/>
  <c r="B2194" i="8"/>
  <c r="C2194" i="8"/>
  <c r="B2195" i="8"/>
  <c r="C2195" i="8"/>
  <c r="B2196" i="8"/>
  <c r="C2196" i="8"/>
  <c r="B2197" i="8"/>
  <c r="C2197" i="8"/>
  <c r="B2198" i="8"/>
  <c r="C2198" i="8"/>
  <c r="B2199" i="8"/>
  <c r="C2199" i="8"/>
  <c r="B2200" i="8"/>
  <c r="C2200" i="8"/>
  <c r="B2201" i="8"/>
  <c r="C2201" i="8"/>
  <c r="B2202" i="8"/>
  <c r="C2202" i="8"/>
  <c r="B2203" i="8"/>
  <c r="C2203" i="8"/>
  <c r="B2204" i="8"/>
  <c r="C2204" i="8"/>
  <c r="B2205" i="8"/>
  <c r="C2205" i="8"/>
  <c r="B2206" i="8"/>
  <c r="C2206" i="8"/>
  <c r="B2207" i="8"/>
  <c r="C2207" i="8"/>
  <c r="B2208" i="8"/>
  <c r="C2208" i="8"/>
  <c r="B2209" i="8"/>
  <c r="C2209" i="8"/>
  <c r="B2210" i="8"/>
  <c r="C2210" i="8"/>
  <c r="B2211" i="8"/>
  <c r="C2211" i="8"/>
  <c r="B2212" i="8"/>
  <c r="C2212" i="8"/>
  <c r="B2213" i="8"/>
  <c r="C2213" i="8"/>
  <c r="B2214" i="8"/>
  <c r="C2214" i="8"/>
  <c r="B2215" i="8"/>
  <c r="C2215" i="8"/>
  <c r="B2216" i="8"/>
  <c r="C2216" i="8"/>
  <c r="B2217" i="8"/>
  <c r="C2217" i="8"/>
  <c r="B2218" i="8"/>
  <c r="C2218" i="8"/>
  <c r="B2219" i="8"/>
  <c r="C2219" i="8"/>
  <c r="B2220" i="8"/>
  <c r="C2220" i="8"/>
  <c r="B2221" i="8"/>
  <c r="C2221" i="8"/>
  <c r="B2222" i="8"/>
  <c r="C2222" i="8"/>
  <c r="B2223" i="8"/>
  <c r="C2223" i="8"/>
  <c r="B2224" i="8"/>
  <c r="C2224" i="8"/>
  <c r="B2225" i="8"/>
  <c r="C2225" i="8"/>
  <c r="B2226" i="8"/>
  <c r="C2226" i="8"/>
  <c r="B2227" i="8"/>
  <c r="C2227" i="8"/>
  <c r="B2228" i="8"/>
  <c r="C2228" i="8"/>
  <c r="B2229" i="8"/>
  <c r="C2229" i="8"/>
  <c r="B2230" i="8"/>
  <c r="C2230" i="8"/>
  <c r="B2231" i="8"/>
  <c r="C2231" i="8"/>
  <c r="B2232" i="8"/>
  <c r="C2232" i="8"/>
  <c r="B2233" i="8"/>
  <c r="C2233" i="8"/>
  <c r="B2234" i="8"/>
  <c r="C2234" i="8"/>
  <c r="B2235" i="8"/>
  <c r="C2235" i="8"/>
  <c r="B2236" i="8"/>
  <c r="C2236" i="8"/>
  <c r="B2237" i="8"/>
  <c r="C2237" i="8"/>
  <c r="B2238" i="8"/>
  <c r="C2238" i="8"/>
  <c r="B2239" i="8"/>
  <c r="C2239" i="8"/>
  <c r="B2240" i="8"/>
  <c r="C2240" i="8"/>
  <c r="B2241" i="8"/>
  <c r="C2241" i="8"/>
  <c r="B2242" i="8"/>
  <c r="C2242" i="8"/>
  <c r="B2243" i="8"/>
  <c r="C2243" i="8"/>
  <c r="B2244" i="8"/>
  <c r="C2244" i="8"/>
  <c r="B2245" i="8"/>
  <c r="C2245" i="8"/>
  <c r="B2246" i="8"/>
  <c r="C2246" i="8"/>
  <c r="B2247" i="8"/>
  <c r="C2247" i="8"/>
  <c r="B2248" i="8"/>
  <c r="C2248" i="8"/>
  <c r="B2249" i="8"/>
  <c r="C2249" i="8"/>
  <c r="B2250" i="8"/>
  <c r="C2250" i="8"/>
  <c r="B2251" i="8"/>
  <c r="C2251" i="8"/>
  <c r="B2252" i="8"/>
  <c r="C2252" i="8"/>
  <c r="B2253" i="8"/>
  <c r="C2253" i="8"/>
  <c r="B2254" i="8"/>
  <c r="C2254" i="8"/>
  <c r="B2255" i="8"/>
  <c r="C2255" i="8"/>
  <c r="B2256" i="8"/>
  <c r="C2256" i="8"/>
  <c r="B2257" i="8"/>
  <c r="C2257" i="8"/>
  <c r="B2258" i="8"/>
  <c r="C2258" i="8"/>
  <c r="B2259" i="8"/>
  <c r="C2259" i="8"/>
  <c r="B2260" i="8"/>
  <c r="C2260" i="8"/>
  <c r="B2261" i="8"/>
  <c r="C2261" i="8"/>
  <c r="B2262" i="8"/>
  <c r="C2262" i="8"/>
  <c r="B2263" i="8"/>
  <c r="C2263" i="8"/>
  <c r="B2264" i="8"/>
  <c r="C2264" i="8"/>
  <c r="B2265" i="8"/>
  <c r="C2265" i="8"/>
  <c r="B2266" i="8"/>
  <c r="C2266" i="8"/>
  <c r="B2267" i="8"/>
  <c r="C2267" i="8"/>
  <c r="B2268" i="8"/>
  <c r="C2268" i="8"/>
  <c r="B2269" i="8"/>
  <c r="C2269" i="8"/>
  <c r="B2270" i="8"/>
  <c r="C2270" i="8"/>
  <c r="B2271" i="8"/>
  <c r="C2271" i="8"/>
  <c r="B2272" i="8"/>
  <c r="C2272" i="8"/>
  <c r="B2273" i="8"/>
  <c r="C2273" i="8"/>
  <c r="B2274" i="8"/>
  <c r="C2274" i="8"/>
  <c r="B2275" i="8"/>
  <c r="C2275" i="8"/>
  <c r="B2276" i="8"/>
  <c r="C2276" i="8"/>
  <c r="B2277" i="8"/>
  <c r="C2277" i="8"/>
  <c r="B2278" i="8"/>
  <c r="C2278" i="8"/>
  <c r="B2279" i="8"/>
  <c r="C2279" i="8"/>
  <c r="B2280" i="8"/>
  <c r="C2280" i="8"/>
  <c r="B2281" i="8"/>
  <c r="C2281" i="8"/>
  <c r="B2282" i="8"/>
  <c r="C2282" i="8"/>
  <c r="B2283" i="8"/>
  <c r="C2283" i="8"/>
  <c r="B2284" i="8"/>
  <c r="C2284" i="8"/>
  <c r="B2285" i="8"/>
  <c r="C2285" i="8"/>
  <c r="B2286" i="8"/>
  <c r="C2286" i="8"/>
  <c r="B2287" i="8"/>
  <c r="C2287" i="8"/>
  <c r="B2288" i="8"/>
  <c r="C2288" i="8"/>
  <c r="B2289" i="8"/>
  <c r="C2289" i="8"/>
  <c r="B2290" i="8"/>
  <c r="C2290" i="8"/>
  <c r="B2291" i="8"/>
  <c r="C2291" i="8"/>
  <c r="B2292" i="8"/>
  <c r="C2292" i="8"/>
  <c r="B2293" i="8"/>
  <c r="C2293" i="8"/>
  <c r="B2294" i="8"/>
  <c r="C2294" i="8"/>
  <c r="B2295" i="8"/>
  <c r="C2295" i="8"/>
  <c r="B2296" i="8"/>
  <c r="C2296" i="8"/>
  <c r="B2297" i="8"/>
  <c r="C2297" i="8"/>
  <c r="B2298" i="8"/>
  <c r="C2298" i="8"/>
  <c r="B2299" i="8"/>
  <c r="C2299" i="8"/>
  <c r="B2300" i="8"/>
  <c r="C2300" i="8"/>
  <c r="B2301" i="8"/>
  <c r="C2301" i="8"/>
  <c r="B2302" i="8"/>
  <c r="C2302" i="8"/>
  <c r="B2303" i="8"/>
  <c r="C2303" i="8"/>
  <c r="B2304" i="8"/>
  <c r="C2304" i="8"/>
  <c r="B2305" i="8"/>
  <c r="C2305" i="8"/>
  <c r="B2306" i="8"/>
  <c r="C2306" i="8"/>
  <c r="B2307" i="8"/>
  <c r="C2307" i="8"/>
  <c r="B2308" i="8"/>
  <c r="C2308" i="8"/>
  <c r="B2309" i="8"/>
  <c r="C2309" i="8"/>
  <c r="B2310" i="8"/>
  <c r="C2310" i="8"/>
  <c r="B2311" i="8"/>
  <c r="C2311" i="8"/>
  <c r="B2312" i="8"/>
  <c r="C2312" i="8"/>
  <c r="B2313" i="8"/>
  <c r="C2313" i="8"/>
  <c r="B2314" i="8"/>
  <c r="C2314" i="8"/>
  <c r="B2315" i="8"/>
  <c r="C2315" i="8"/>
  <c r="B2316" i="8"/>
  <c r="C2316" i="8"/>
  <c r="B2317" i="8"/>
  <c r="C2317" i="8"/>
  <c r="B2318" i="8"/>
  <c r="C2318" i="8"/>
  <c r="B2319" i="8"/>
  <c r="C2319" i="8"/>
  <c r="B2320" i="8"/>
  <c r="C2320" i="8"/>
  <c r="B2321" i="8"/>
  <c r="C2321" i="8"/>
  <c r="B2322" i="8"/>
  <c r="C2322" i="8"/>
  <c r="B2323" i="8"/>
  <c r="C2323" i="8"/>
  <c r="B2324" i="8"/>
  <c r="C2324" i="8"/>
  <c r="B2325" i="8"/>
  <c r="C2325" i="8"/>
  <c r="B2326" i="8"/>
  <c r="C2326" i="8"/>
  <c r="B2327" i="8"/>
  <c r="C2327" i="8"/>
  <c r="B2328" i="8"/>
  <c r="C2328" i="8"/>
  <c r="B2329" i="8"/>
  <c r="C2329" i="8"/>
  <c r="B2330" i="8"/>
  <c r="C2330" i="8"/>
  <c r="B2331" i="8"/>
  <c r="C2331" i="8"/>
  <c r="B2332" i="8"/>
  <c r="C2332" i="8"/>
  <c r="B2333" i="8"/>
  <c r="C2333" i="8"/>
  <c r="B2334" i="8"/>
  <c r="C2334" i="8"/>
  <c r="B2335" i="8"/>
  <c r="C2335" i="8"/>
  <c r="B2336" i="8"/>
  <c r="C2336" i="8"/>
  <c r="B2337" i="8"/>
  <c r="C2337" i="8"/>
  <c r="B2338" i="8"/>
  <c r="C2338" i="8"/>
  <c r="B2339" i="8"/>
  <c r="C2339" i="8"/>
  <c r="B2340" i="8"/>
  <c r="C2340" i="8"/>
  <c r="B2341" i="8"/>
  <c r="C2341" i="8"/>
  <c r="B2342" i="8"/>
  <c r="C2342" i="8"/>
  <c r="B2343" i="8"/>
  <c r="C2343" i="8"/>
  <c r="B2344" i="8"/>
  <c r="C2344" i="8"/>
  <c r="B2345" i="8"/>
  <c r="C2345" i="8"/>
  <c r="B2346" i="8"/>
  <c r="C2346" i="8"/>
  <c r="B2347" i="8"/>
  <c r="C2347" i="8"/>
  <c r="B2348" i="8"/>
  <c r="C2348" i="8"/>
  <c r="B2349" i="8"/>
  <c r="C2349" i="8"/>
  <c r="B2350" i="8"/>
  <c r="C2350" i="8"/>
  <c r="B2351" i="8"/>
  <c r="C2351" i="8"/>
  <c r="B2352" i="8"/>
  <c r="C2352" i="8"/>
  <c r="B2353" i="8"/>
  <c r="C2353" i="8"/>
  <c r="B2354" i="8"/>
  <c r="C2354" i="8"/>
  <c r="B2355" i="8"/>
  <c r="C2355" i="8"/>
  <c r="B2356" i="8"/>
  <c r="C2356" i="8"/>
  <c r="B2357" i="8"/>
  <c r="C2357" i="8"/>
  <c r="B2358" i="8"/>
  <c r="C2358" i="8"/>
  <c r="B2359" i="8"/>
  <c r="C2359" i="8"/>
  <c r="B2360" i="8"/>
  <c r="C2360" i="8"/>
  <c r="B2361" i="8"/>
  <c r="C2361" i="8"/>
  <c r="B2362" i="8"/>
  <c r="C2362" i="8"/>
  <c r="B2363" i="8"/>
  <c r="C2363" i="8"/>
  <c r="B2364" i="8"/>
  <c r="C2364" i="8"/>
  <c r="B2365" i="8"/>
  <c r="C2365" i="8"/>
  <c r="B2366" i="8"/>
  <c r="C2366" i="8"/>
  <c r="B2367" i="8"/>
  <c r="C2367" i="8"/>
  <c r="B2368" i="8"/>
  <c r="C2368" i="8"/>
  <c r="B2369" i="8"/>
  <c r="C2369" i="8"/>
  <c r="B2370" i="8"/>
  <c r="C2370" i="8"/>
  <c r="B2371" i="8"/>
  <c r="C2371" i="8"/>
  <c r="B2372" i="8"/>
  <c r="C2372" i="8"/>
  <c r="B2373" i="8"/>
  <c r="C2373" i="8"/>
  <c r="B2374" i="8"/>
  <c r="C2374" i="8"/>
  <c r="B2375" i="8"/>
  <c r="C2375" i="8"/>
  <c r="B2376" i="8"/>
  <c r="C2376" i="8"/>
  <c r="B2377" i="8"/>
  <c r="C2377" i="8"/>
  <c r="B2378" i="8"/>
  <c r="C2378" i="8"/>
  <c r="B2379" i="8"/>
  <c r="C2379" i="8"/>
  <c r="B2380" i="8"/>
  <c r="C2380" i="8"/>
  <c r="B2381" i="8"/>
  <c r="C2381" i="8"/>
  <c r="B2382" i="8"/>
  <c r="C2382" i="8"/>
  <c r="B2383" i="8"/>
  <c r="C2383" i="8"/>
  <c r="B2384" i="8"/>
  <c r="C2384" i="8"/>
  <c r="B2385" i="8"/>
  <c r="C2385" i="8"/>
  <c r="B2386" i="8"/>
  <c r="C2386" i="8"/>
  <c r="B2387" i="8"/>
  <c r="C2387" i="8"/>
  <c r="B2388" i="8"/>
  <c r="C2388" i="8"/>
  <c r="B2389" i="8"/>
  <c r="C2389" i="8"/>
  <c r="B2390" i="8"/>
  <c r="C2390" i="8"/>
  <c r="B2391" i="8"/>
  <c r="C2391" i="8"/>
  <c r="B2392" i="8"/>
  <c r="C2392" i="8"/>
  <c r="B2393" i="8"/>
  <c r="C2393" i="8"/>
  <c r="B2394" i="8"/>
  <c r="C2394" i="8"/>
  <c r="B2395" i="8"/>
  <c r="C2395" i="8"/>
  <c r="B2396" i="8"/>
  <c r="C2396" i="8"/>
  <c r="B2397" i="8"/>
  <c r="C2397" i="8"/>
  <c r="B2398" i="8"/>
  <c r="C2398" i="8"/>
  <c r="B2399" i="8"/>
  <c r="C2399" i="8"/>
  <c r="B2400" i="8"/>
  <c r="C2400" i="8"/>
  <c r="B2401" i="8"/>
  <c r="C2401" i="8"/>
  <c r="B2402" i="8"/>
  <c r="C2402" i="8"/>
  <c r="B2403" i="8"/>
  <c r="C2403" i="8"/>
  <c r="B2404" i="8"/>
  <c r="C2404" i="8"/>
  <c r="B2405" i="8"/>
  <c r="C2405" i="8"/>
  <c r="B2406" i="8"/>
  <c r="C2406" i="8"/>
  <c r="B2407" i="8"/>
  <c r="C2407" i="8"/>
  <c r="B2408" i="8"/>
  <c r="C2408" i="8"/>
  <c r="B2409" i="8"/>
  <c r="C2409" i="8"/>
  <c r="B2410" i="8"/>
  <c r="C2410" i="8"/>
  <c r="B2411" i="8"/>
  <c r="C2411" i="8"/>
  <c r="B2412" i="8"/>
  <c r="C2412" i="8"/>
  <c r="B2413" i="8"/>
  <c r="C2413" i="8"/>
  <c r="B2414" i="8"/>
  <c r="C2414" i="8"/>
  <c r="B2415" i="8"/>
  <c r="C2415" i="8"/>
  <c r="B2416" i="8"/>
  <c r="C2416" i="8"/>
  <c r="B2417" i="8"/>
  <c r="C2417" i="8"/>
  <c r="B2418" i="8"/>
  <c r="C2418" i="8"/>
  <c r="B2419" i="8"/>
  <c r="C2419" i="8"/>
  <c r="B2420" i="8"/>
  <c r="C2420" i="8"/>
  <c r="B2421" i="8"/>
  <c r="C2421" i="8"/>
  <c r="B2422" i="8"/>
  <c r="C2422" i="8"/>
  <c r="B2423" i="8"/>
  <c r="C2423" i="8"/>
  <c r="B2424" i="8"/>
  <c r="C2424" i="8"/>
  <c r="B2425" i="8"/>
  <c r="C2425" i="8"/>
  <c r="B2426" i="8"/>
  <c r="C2426" i="8"/>
  <c r="B2427" i="8"/>
  <c r="C2427" i="8"/>
  <c r="B2428" i="8"/>
  <c r="C2428" i="8"/>
  <c r="B2429" i="8"/>
  <c r="C2429" i="8"/>
  <c r="B2430" i="8"/>
  <c r="C2430" i="8"/>
  <c r="B2431" i="8"/>
  <c r="C2431" i="8"/>
  <c r="B2432" i="8"/>
  <c r="C2432" i="8"/>
  <c r="B2433" i="8"/>
  <c r="C2433" i="8"/>
  <c r="B2434" i="8"/>
  <c r="C2434" i="8"/>
  <c r="B2435" i="8"/>
  <c r="C2435" i="8"/>
  <c r="B2436" i="8"/>
  <c r="C2436" i="8"/>
  <c r="B2437" i="8"/>
  <c r="C2437" i="8"/>
  <c r="B2438" i="8"/>
  <c r="C2438" i="8"/>
  <c r="B2439" i="8"/>
  <c r="C2439" i="8"/>
  <c r="B2440" i="8"/>
  <c r="C2440" i="8"/>
  <c r="B2441" i="8"/>
  <c r="C2441" i="8"/>
  <c r="B2442" i="8"/>
  <c r="C2442" i="8"/>
  <c r="B2443" i="8"/>
  <c r="C2443" i="8"/>
  <c r="B2444" i="8"/>
  <c r="C2444" i="8"/>
  <c r="B2445" i="8"/>
  <c r="C2445" i="8"/>
  <c r="B2446" i="8"/>
  <c r="C2446" i="8"/>
  <c r="B2447" i="8"/>
  <c r="C2447" i="8"/>
  <c r="B2448" i="8"/>
  <c r="C2448" i="8"/>
  <c r="B2449" i="8"/>
  <c r="C2449" i="8"/>
  <c r="B2450" i="8"/>
  <c r="C2450" i="8"/>
  <c r="B2451" i="8"/>
  <c r="C2451" i="8"/>
  <c r="B2452" i="8"/>
  <c r="C2452" i="8"/>
  <c r="B2453" i="8"/>
  <c r="C2453" i="8"/>
  <c r="B2454" i="8"/>
  <c r="C2454" i="8"/>
  <c r="B2455" i="8"/>
  <c r="C2455" i="8"/>
  <c r="B2456" i="8"/>
  <c r="C2456" i="8"/>
  <c r="B2457" i="8"/>
  <c r="C2457" i="8"/>
  <c r="B2458" i="8"/>
  <c r="C2458" i="8"/>
  <c r="B2459" i="8"/>
  <c r="C2459" i="8"/>
  <c r="B2460" i="8"/>
  <c r="C2460" i="8"/>
  <c r="B2461" i="8"/>
  <c r="C2461" i="8"/>
  <c r="B2462" i="8"/>
  <c r="C2462" i="8"/>
  <c r="B2463" i="8"/>
  <c r="C2463" i="8"/>
  <c r="B2464" i="8"/>
  <c r="C2464" i="8"/>
  <c r="B2465" i="8"/>
  <c r="C2465" i="8"/>
  <c r="B2466" i="8"/>
  <c r="C2466" i="8"/>
  <c r="B2467" i="8"/>
  <c r="C2467" i="8"/>
  <c r="B2468" i="8"/>
  <c r="C2468" i="8"/>
  <c r="B2469" i="8"/>
  <c r="C2469" i="8"/>
  <c r="B2470" i="8"/>
  <c r="C2470" i="8"/>
  <c r="B2471" i="8"/>
  <c r="C2471" i="8"/>
  <c r="B2472" i="8"/>
  <c r="C2472" i="8"/>
  <c r="B2473" i="8"/>
  <c r="C2473" i="8"/>
  <c r="B2474" i="8"/>
  <c r="C2474" i="8"/>
  <c r="B2475" i="8"/>
  <c r="C2475" i="8"/>
  <c r="B2476" i="8"/>
  <c r="C2476" i="8"/>
  <c r="B2477" i="8"/>
  <c r="C2477" i="8"/>
  <c r="B2478" i="8"/>
  <c r="C2478" i="8"/>
  <c r="B2479" i="8"/>
  <c r="C2479" i="8"/>
  <c r="B2480" i="8"/>
  <c r="C2480" i="8"/>
  <c r="B2481" i="8"/>
  <c r="C2481" i="8"/>
  <c r="B2482" i="8"/>
  <c r="C2482" i="8"/>
  <c r="B2483" i="8"/>
  <c r="C2483" i="8"/>
  <c r="B2484" i="8"/>
  <c r="C2484" i="8"/>
  <c r="B2485" i="8"/>
  <c r="C2485" i="8"/>
  <c r="B2486" i="8"/>
  <c r="C2486" i="8"/>
  <c r="B2487" i="8"/>
  <c r="C2487" i="8"/>
  <c r="B2488" i="8"/>
  <c r="C2488" i="8"/>
  <c r="B2489" i="8"/>
  <c r="C2489" i="8"/>
  <c r="B2490" i="8"/>
  <c r="C2490" i="8"/>
  <c r="B2491" i="8"/>
  <c r="C2491" i="8"/>
  <c r="B2492" i="8"/>
  <c r="C2492" i="8"/>
  <c r="B2493" i="8"/>
  <c r="C2493" i="8"/>
  <c r="B2494" i="8"/>
  <c r="C2494" i="8"/>
  <c r="B2495" i="8"/>
  <c r="C2495" i="8"/>
  <c r="B2496" i="8"/>
  <c r="C2496" i="8"/>
  <c r="B2497" i="8"/>
  <c r="C2497" i="8"/>
  <c r="B2498" i="8"/>
  <c r="C2498" i="8"/>
  <c r="B2499" i="8"/>
  <c r="C2499" i="8"/>
  <c r="B2500" i="8"/>
  <c r="C2500" i="8"/>
  <c r="B2501" i="8"/>
  <c r="C2501" i="8"/>
  <c r="B2502" i="8"/>
  <c r="C2502" i="8"/>
  <c r="B2503" i="8"/>
  <c r="C2503" i="8"/>
  <c r="B2504" i="8"/>
  <c r="C2504" i="8"/>
  <c r="B2505" i="8"/>
  <c r="C2505" i="8"/>
  <c r="B2506" i="8"/>
  <c r="C2506" i="8"/>
  <c r="B2507" i="8"/>
  <c r="C2507" i="8"/>
  <c r="B2508" i="8"/>
  <c r="C2508" i="8"/>
  <c r="B2509" i="8"/>
  <c r="C2509" i="8"/>
  <c r="B2510" i="8"/>
  <c r="C2510" i="8"/>
  <c r="B2511" i="8"/>
  <c r="C2511" i="8"/>
  <c r="B2512" i="8"/>
  <c r="C2512" i="8"/>
  <c r="B2513" i="8"/>
  <c r="C2513" i="8"/>
  <c r="B2514" i="8"/>
  <c r="C2514" i="8"/>
  <c r="B2515" i="8"/>
  <c r="C2515" i="8"/>
  <c r="B2516" i="8"/>
  <c r="C2516" i="8"/>
  <c r="B2517" i="8"/>
  <c r="C2517" i="8"/>
  <c r="B2518" i="8"/>
  <c r="C2518" i="8"/>
  <c r="B2519" i="8"/>
  <c r="C2519" i="8"/>
  <c r="B2520" i="8"/>
  <c r="C2520" i="8"/>
  <c r="B2521" i="8"/>
  <c r="C2521" i="8"/>
  <c r="B2522" i="8"/>
  <c r="C2522" i="8"/>
  <c r="B2523" i="8"/>
  <c r="C2523" i="8"/>
  <c r="B2524" i="8"/>
  <c r="C2524" i="8"/>
  <c r="B2525" i="8"/>
  <c r="C2525" i="8"/>
  <c r="B2526" i="8"/>
  <c r="C2526" i="8"/>
  <c r="B2527" i="8"/>
  <c r="C2527" i="8"/>
  <c r="B2528" i="8"/>
  <c r="C2528" i="8"/>
  <c r="B2529" i="8"/>
  <c r="C2529" i="8"/>
  <c r="B2530" i="8"/>
  <c r="C2530" i="8"/>
  <c r="B2531" i="8"/>
  <c r="C2531" i="8"/>
  <c r="B2532" i="8"/>
  <c r="C2532" i="8"/>
  <c r="B2533" i="8"/>
  <c r="C2533" i="8"/>
  <c r="B2534" i="8"/>
  <c r="C2534" i="8"/>
  <c r="B2535" i="8"/>
  <c r="C2535" i="8"/>
  <c r="B2536" i="8"/>
  <c r="C2536" i="8"/>
  <c r="B2537" i="8"/>
  <c r="C2537" i="8"/>
  <c r="B2538" i="8"/>
  <c r="C2538" i="8"/>
  <c r="B2539" i="8"/>
  <c r="C2539" i="8"/>
  <c r="B2540" i="8"/>
  <c r="C2540" i="8"/>
  <c r="B2541" i="8"/>
  <c r="C2541" i="8"/>
  <c r="B2542" i="8"/>
  <c r="C2542" i="8"/>
  <c r="B2543" i="8"/>
  <c r="C2543" i="8"/>
  <c r="B2544" i="8"/>
  <c r="C2544" i="8"/>
  <c r="B2545" i="8"/>
  <c r="C2545" i="8"/>
  <c r="B2546" i="8"/>
  <c r="C2546" i="8"/>
  <c r="B2547" i="8"/>
  <c r="C2547" i="8"/>
  <c r="B2548" i="8"/>
  <c r="C2548" i="8"/>
  <c r="B2549" i="8"/>
  <c r="C2549" i="8"/>
  <c r="B2550" i="8"/>
  <c r="C2550" i="8"/>
  <c r="B2551" i="8"/>
  <c r="C2551" i="8"/>
  <c r="B2552" i="8"/>
  <c r="C2552" i="8"/>
  <c r="B2553" i="8"/>
  <c r="C2553" i="8"/>
  <c r="B2554" i="8"/>
  <c r="C2554" i="8"/>
  <c r="B2555" i="8"/>
  <c r="C2555" i="8"/>
  <c r="B2556" i="8"/>
  <c r="C2556" i="8"/>
  <c r="B2557" i="8"/>
  <c r="C2557" i="8"/>
  <c r="B2558" i="8"/>
  <c r="C2558" i="8"/>
  <c r="B2559" i="8"/>
  <c r="C2559" i="8"/>
  <c r="B2560" i="8"/>
  <c r="C2560" i="8"/>
  <c r="B2561" i="8"/>
  <c r="C2561" i="8"/>
  <c r="B2562" i="8"/>
  <c r="C2562" i="8"/>
  <c r="B2563" i="8"/>
  <c r="C2563" i="8"/>
  <c r="B2564" i="8"/>
  <c r="C2564" i="8"/>
  <c r="B2565" i="8"/>
  <c r="C2565" i="8"/>
  <c r="B2566" i="8"/>
  <c r="C2566" i="8"/>
  <c r="B2567" i="8"/>
  <c r="C2567" i="8"/>
  <c r="B2568" i="8"/>
  <c r="C2568" i="8"/>
  <c r="B2569" i="8"/>
  <c r="C2569" i="8"/>
  <c r="B2570" i="8"/>
  <c r="C2570" i="8"/>
  <c r="B2571" i="8"/>
  <c r="C2571" i="8"/>
  <c r="B2572" i="8"/>
  <c r="C2572" i="8"/>
  <c r="B2573" i="8"/>
  <c r="C2573" i="8"/>
  <c r="B2574" i="8"/>
  <c r="C2574" i="8"/>
  <c r="B2575" i="8"/>
  <c r="C2575" i="8"/>
  <c r="B2576" i="8"/>
  <c r="C2576" i="8"/>
  <c r="B2577" i="8"/>
  <c r="C2577" i="8"/>
  <c r="B2578" i="8"/>
  <c r="C2578" i="8"/>
  <c r="B2579" i="8"/>
  <c r="C2579" i="8"/>
  <c r="B2580" i="8"/>
  <c r="C2580" i="8"/>
  <c r="B2581" i="8"/>
  <c r="C2581" i="8"/>
  <c r="B2582" i="8"/>
  <c r="C2582" i="8"/>
  <c r="B2583" i="8"/>
  <c r="C2583" i="8"/>
  <c r="B2584" i="8"/>
  <c r="C2584" i="8"/>
  <c r="B2585" i="8"/>
  <c r="C2585" i="8"/>
  <c r="B2586" i="8"/>
  <c r="C2586" i="8"/>
  <c r="B2587" i="8"/>
  <c r="C2587" i="8"/>
  <c r="B2588" i="8"/>
  <c r="C2588" i="8"/>
  <c r="B2589" i="8"/>
  <c r="C2589" i="8"/>
  <c r="B2590" i="8"/>
  <c r="C2590" i="8"/>
  <c r="B2591" i="8"/>
  <c r="C2591" i="8"/>
  <c r="B2592" i="8"/>
  <c r="C2592" i="8"/>
  <c r="B2593" i="8"/>
  <c r="C2593" i="8"/>
  <c r="B2594" i="8"/>
  <c r="C2594" i="8"/>
  <c r="B2595" i="8"/>
  <c r="C2595" i="8"/>
  <c r="B2596" i="8"/>
  <c r="C2596" i="8"/>
  <c r="B2597" i="8"/>
  <c r="C2597" i="8"/>
  <c r="B2598" i="8"/>
  <c r="C2598" i="8"/>
  <c r="B2599" i="8"/>
  <c r="C2599" i="8"/>
  <c r="B2600" i="8"/>
  <c r="C2600" i="8"/>
  <c r="B2601" i="8"/>
  <c r="C2601" i="8"/>
  <c r="B2602" i="8"/>
  <c r="C2602" i="8"/>
  <c r="B2603" i="8"/>
  <c r="C2603" i="8"/>
  <c r="B2604" i="8"/>
  <c r="C2604" i="8"/>
  <c r="B2605" i="8"/>
  <c r="C2605" i="8"/>
  <c r="B2606" i="8"/>
  <c r="C2606" i="8"/>
  <c r="B2607" i="8"/>
  <c r="C2607" i="8"/>
  <c r="B2608" i="8"/>
  <c r="C2608" i="8"/>
  <c r="B2609" i="8"/>
  <c r="C2609" i="8"/>
  <c r="B2610" i="8"/>
  <c r="C2610" i="8"/>
  <c r="B2611" i="8"/>
  <c r="C2611" i="8"/>
  <c r="B2612" i="8"/>
  <c r="C2612" i="8"/>
  <c r="B2613" i="8"/>
  <c r="C2613" i="8"/>
  <c r="B2614" i="8"/>
  <c r="C2614" i="8"/>
  <c r="B2615" i="8"/>
  <c r="C2615" i="8"/>
  <c r="B2616" i="8"/>
  <c r="C2616" i="8"/>
  <c r="B2617" i="8"/>
  <c r="C2617" i="8"/>
  <c r="B2618" i="8"/>
  <c r="C2618" i="8"/>
  <c r="B2619" i="8"/>
  <c r="C2619" i="8"/>
  <c r="B2620" i="8"/>
  <c r="C2620" i="8"/>
  <c r="B2621" i="8"/>
  <c r="C2621" i="8"/>
  <c r="B2622" i="8"/>
  <c r="C2622" i="8"/>
  <c r="B2623" i="8"/>
  <c r="C2623" i="8"/>
  <c r="B2624" i="8"/>
  <c r="C2624" i="8"/>
  <c r="B2625" i="8"/>
  <c r="C2625" i="8"/>
  <c r="B2626" i="8"/>
  <c r="C2626" i="8"/>
  <c r="B2627" i="8"/>
  <c r="C2627" i="8"/>
  <c r="B2628" i="8"/>
  <c r="C2628" i="8"/>
  <c r="B2629" i="8"/>
  <c r="C2629" i="8"/>
  <c r="B2630" i="8"/>
  <c r="C2630" i="8"/>
  <c r="B2631" i="8"/>
  <c r="C2631" i="8"/>
  <c r="B2632" i="8"/>
  <c r="C2632" i="8"/>
  <c r="B2633" i="8"/>
  <c r="C2633" i="8"/>
  <c r="B2634" i="8"/>
  <c r="C2634" i="8"/>
  <c r="B2635" i="8"/>
  <c r="C2635" i="8"/>
  <c r="B2636" i="8"/>
  <c r="C2636" i="8"/>
  <c r="B2637" i="8"/>
  <c r="C2637" i="8"/>
  <c r="B2638" i="8"/>
  <c r="C2638" i="8"/>
  <c r="B2639" i="8"/>
  <c r="C2639" i="8"/>
  <c r="B2640" i="8"/>
  <c r="C2640" i="8"/>
  <c r="B2641" i="8"/>
  <c r="C2641" i="8"/>
  <c r="B2642" i="8"/>
  <c r="C2642" i="8"/>
  <c r="B2643" i="8"/>
  <c r="C2643" i="8"/>
  <c r="B2644" i="8"/>
  <c r="C2644" i="8"/>
  <c r="B2645" i="8"/>
  <c r="C2645" i="8"/>
  <c r="B2646" i="8"/>
  <c r="C2646" i="8"/>
  <c r="B2647" i="8"/>
  <c r="C2647" i="8"/>
  <c r="B2648" i="8"/>
  <c r="C2648" i="8"/>
  <c r="B2649" i="8"/>
  <c r="C2649" i="8"/>
  <c r="B2650" i="8"/>
  <c r="C2650" i="8"/>
  <c r="B2651" i="8"/>
  <c r="C2651" i="8"/>
  <c r="B2652" i="8"/>
  <c r="C2652" i="8"/>
  <c r="B2653" i="8"/>
  <c r="C2653" i="8"/>
  <c r="B2654" i="8"/>
  <c r="C2654" i="8"/>
  <c r="B2655" i="8"/>
  <c r="C2655" i="8"/>
  <c r="B2656" i="8"/>
  <c r="C2656" i="8"/>
  <c r="B2657" i="8"/>
  <c r="C2657" i="8"/>
  <c r="B2658" i="8"/>
  <c r="C2658" i="8"/>
  <c r="B2659" i="8"/>
  <c r="C2659" i="8"/>
  <c r="B2660" i="8"/>
  <c r="C2660" i="8"/>
  <c r="B2661" i="8"/>
  <c r="C2661" i="8"/>
  <c r="B2662" i="8"/>
  <c r="C2662" i="8"/>
  <c r="B2663" i="8"/>
  <c r="C2663" i="8"/>
  <c r="B2664" i="8"/>
  <c r="C2664" i="8"/>
  <c r="B2665" i="8"/>
  <c r="C2665" i="8"/>
  <c r="B2666" i="8"/>
  <c r="C2666" i="8"/>
  <c r="B2667" i="8"/>
  <c r="C2667" i="8"/>
  <c r="B2668" i="8"/>
  <c r="C2668" i="8"/>
  <c r="B2669" i="8"/>
  <c r="C2669" i="8"/>
  <c r="B2670" i="8"/>
  <c r="C2670" i="8"/>
  <c r="B2671" i="8"/>
  <c r="C2671" i="8"/>
  <c r="B2672" i="8"/>
  <c r="C2672" i="8"/>
  <c r="B2673" i="8"/>
  <c r="C2673" i="8"/>
  <c r="B2674" i="8"/>
  <c r="C2674" i="8"/>
  <c r="B2675" i="8"/>
  <c r="C2675" i="8"/>
  <c r="B2676" i="8"/>
  <c r="C2676" i="8"/>
  <c r="B2677" i="8"/>
  <c r="C2677" i="8"/>
  <c r="B2678" i="8"/>
  <c r="C2678" i="8"/>
  <c r="B2679" i="8"/>
  <c r="C2679" i="8"/>
  <c r="B2680" i="8"/>
  <c r="C2680" i="8"/>
  <c r="B2681" i="8"/>
  <c r="C2681" i="8"/>
  <c r="B2682" i="8"/>
  <c r="C2682" i="8"/>
  <c r="B2683" i="8"/>
  <c r="C2683" i="8"/>
  <c r="B2684" i="8"/>
  <c r="C2684" i="8"/>
  <c r="B2685" i="8"/>
  <c r="C2685" i="8"/>
  <c r="B2686" i="8"/>
  <c r="C2686" i="8"/>
  <c r="B2687" i="8"/>
  <c r="C2687" i="8"/>
  <c r="B2688" i="8"/>
  <c r="C2688" i="8"/>
  <c r="B2689" i="8"/>
  <c r="C2689" i="8"/>
  <c r="B2690" i="8"/>
  <c r="C2690" i="8"/>
  <c r="B2691" i="8"/>
  <c r="C2691" i="8"/>
  <c r="B2692" i="8"/>
  <c r="C2692" i="8"/>
  <c r="B2693" i="8"/>
  <c r="C2693" i="8"/>
  <c r="B2694" i="8"/>
  <c r="C2694" i="8"/>
  <c r="B2695" i="8"/>
  <c r="C2695" i="8"/>
  <c r="B2696" i="8"/>
  <c r="C2696" i="8"/>
  <c r="B2697" i="8"/>
  <c r="C2697" i="8"/>
  <c r="B2698" i="8"/>
  <c r="C2698" i="8"/>
  <c r="B2699" i="8"/>
  <c r="C2699" i="8"/>
  <c r="B2700" i="8"/>
  <c r="C2700" i="8"/>
  <c r="B2701" i="8"/>
  <c r="C2701" i="8"/>
  <c r="B2702" i="8"/>
  <c r="C2702" i="8"/>
  <c r="B2703" i="8"/>
  <c r="C2703" i="8"/>
  <c r="B2704" i="8"/>
  <c r="C2704" i="8"/>
  <c r="B2705" i="8"/>
  <c r="C2705" i="8"/>
  <c r="B2706" i="8"/>
  <c r="C2706" i="8"/>
  <c r="B2707" i="8"/>
  <c r="C2707" i="8"/>
  <c r="B2708" i="8"/>
  <c r="C2708" i="8"/>
  <c r="B2709" i="8"/>
  <c r="C2709" i="8"/>
  <c r="B2710" i="8"/>
  <c r="C2710" i="8"/>
  <c r="B2711" i="8"/>
  <c r="C2711" i="8"/>
  <c r="B2712" i="8"/>
  <c r="C2712" i="8"/>
  <c r="B2713" i="8"/>
  <c r="C2713" i="8"/>
  <c r="B2714" i="8"/>
  <c r="C2714" i="8"/>
  <c r="B2715" i="8"/>
  <c r="C2715" i="8"/>
  <c r="B2716" i="8"/>
  <c r="C2716" i="8"/>
  <c r="B2717" i="8"/>
  <c r="C2717" i="8"/>
  <c r="B2718" i="8"/>
  <c r="C2718" i="8"/>
  <c r="B2719" i="8"/>
  <c r="C2719" i="8"/>
  <c r="B2720" i="8"/>
  <c r="C2720" i="8"/>
  <c r="B2721" i="8"/>
  <c r="C2721" i="8"/>
  <c r="B2722" i="8"/>
  <c r="C2722" i="8"/>
  <c r="B2723" i="8"/>
  <c r="C2723" i="8"/>
  <c r="B2724" i="8"/>
  <c r="C2724" i="8"/>
  <c r="B2725" i="8"/>
  <c r="C2725" i="8"/>
  <c r="B2726" i="8"/>
  <c r="C2726" i="8"/>
  <c r="B2727" i="8"/>
  <c r="C2727" i="8"/>
  <c r="B2728" i="8"/>
  <c r="C2728" i="8"/>
  <c r="B2729" i="8"/>
  <c r="C2729" i="8"/>
  <c r="B2730" i="8"/>
  <c r="C2730" i="8"/>
  <c r="B2731" i="8"/>
  <c r="C2731" i="8"/>
  <c r="B2732" i="8"/>
  <c r="C2732" i="8"/>
  <c r="B2733" i="8"/>
  <c r="C2733" i="8"/>
  <c r="B2734" i="8"/>
  <c r="C2734" i="8"/>
  <c r="B2735" i="8"/>
  <c r="C2735" i="8"/>
  <c r="B2736" i="8"/>
  <c r="C2736" i="8"/>
  <c r="B2737" i="8"/>
  <c r="C2737" i="8"/>
  <c r="B2738" i="8"/>
  <c r="C2738" i="8"/>
  <c r="B2739" i="8"/>
  <c r="C2739" i="8"/>
  <c r="B2740" i="8"/>
  <c r="C2740" i="8"/>
  <c r="B2741" i="8"/>
  <c r="C2741" i="8"/>
  <c r="B2742" i="8"/>
  <c r="C2742" i="8"/>
  <c r="B2743" i="8"/>
  <c r="C2743" i="8"/>
  <c r="B2744" i="8"/>
  <c r="C2744" i="8"/>
  <c r="B2745" i="8"/>
  <c r="C2745" i="8"/>
  <c r="B2746" i="8"/>
  <c r="C2746" i="8"/>
  <c r="B2747" i="8"/>
  <c r="C2747" i="8"/>
  <c r="B2748" i="8"/>
  <c r="C2748" i="8"/>
  <c r="B2749" i="8"/>
  <c r="C2749" i="8"/>
  <c r="B2750" i="8"/>
  <c r="C2750" i="8"/>
  <c r="B2751" i="8"/>
  <c r="C2751" i="8"/>
  <c r="B2752" i="8"/>
  <c r="C2752" i="8"/>
  <c r="B2753" i="8"/>
  <c r="C2753" i="8"/>
  <c r="B2754" i="8"/>
  <c r="C2754" i="8"/>
  <c r="B2755" i="8"/>
  <c r="C2755" i="8"/>
  <c r="B2756" i="8"/>
  <c r="C2756" i="8"/>
  <c r="B2757" i="8"/>
  <c r="C2757" i="8"/>
  <c r="B2758" i="8"/>
  <c r="C2758" i="8"/>
  <c r="B2759" i="8"/>
  <c r="C2759" i="8"/>
  <c r="B2760" i="8"/>
  <c r="C2760" i="8"/>
  <c r="B2761" i="8"/>
  <c r="C2761" i="8"/>
  <c r="B2762" i="8"/>
  <c r="C2762" i="8"/>
  <c r="B2763" i="8"/>
  <c r="C2763" i="8"/>
  <c r="B2764" i="8"/>
  <c r="C2764" i="8"/>
  <c r="B2765" i="8"/>
  <c r="C2765" i="8"/>
  <c r="B2766" i="8"/>
  <c r="C2766" i="8"/>
  <c r="B2767" i="8"/>
  <c r="C2767" i="8"/>
  <c r="B2768" i="8"/>
  <c r="C2768" i="8"/>
  <c r="B2769" i="8"/>
  <c r="C2769" i="8"/>
  <c r="B2770" i="8"/>
  <c r="C2770" i="8"/>
  <c r="B2771" i="8"/>
  <c r="C2771" i="8"/>
  <c r="B2772" i="8"/>
  <c r="C2772" i="8"/>
  <c r="B2773" i="8"/>
  <c r="C2773" i="8"/>
  <c r="B2774" i="8"/>
  <c r="C2774" i="8"/>
  <c r="B2775" i="8"/>
  <c r="C2775" i="8"/>
  <c r="B2776" i="8"/>
  <c r="C2776" i="8"/>
  <c r="B2777" i="8"/>
  <c r="C2777" i="8"/>
  <c r="B2778" i="8"/>
  <c r="C2778" i="8"/>
  <c r="B2779" i="8"/>
  <c r="C2779" i="8"/>
  <c r="B2780" i="8"/>
  <c r="C2780" i="8"/>
  <c r="B2781" i="8"/>
  <c r="C2781" i="8"/>
  <c r="B2782" i="8"/>
  <c r="C2782" i="8"/>
  <c r="B2783" i="8"/>
  <c r="C2783" i="8"/>
  <c r="B2784" i="8"/>
  <c r="C2784" i="8"/>
  <c r="B2785" i="8"/>
  <c r="C2785" i="8"/>
  <c r="B2786" i="8"/>
  <c r="C2786" i="8"/>
  <c r="B2787" i="8"/>
  <c r="C2787" i="8"/>
  <c r="B2788" i="8"/>
  <c r="C2788" i="8"/>
  <c r="B2789" i="8"/>
  <c r="C2789" i="8"/>
  <c r="B2790" i="8"/>
  <c r="C2790" i="8"/>
  <c r="B2791" i="8"/>
  <c r="C2791" i="8"/>
  <c r="B2792" i="8"/>
  <c r="C2792" i="8"/>
  <c r="B2793" i="8"/>
  <c r="C2793" i="8"/>
  <c r="B2794" i="8"/>
  <c r="C2794" i="8"/>
  <c r="B2795" i="8"/>
  <c r="C2795" i="8"/>
  <c r="B2796" i="8"/>
  <c r="C2796" i="8"/>
  <c r="B2797" i="8"/>
  <c r="C2797" i="8"/>
  <c r="B2798" i="8"/>
  <c r="C2798" i="8"/>
  <c r="B2799" i="8"/>
  <c r="C2799" i="8"/>
  <c r="B2800" i="8"/>
  <c r="C2800" i="8"/>
  <c r="B2801" i="8"/>
  <c r="C2801" i="8"/>
  <c r="B2802" i="8"/>
  <c r="C2802" i="8"/>
  <c r="B2803" i="8"/>
  <c r="C2803" i="8"/>
  <c r="B2804" i="8"/>
  <c r="C2804" i="8"/>
  <c r="B2805" i="8"/>
  <c r="C2805" i="8"/>
  <c r="B2806" i="8"/>
  <c r="C2806" i="8"/>
  <c r="B2807" i="8"/>
  <c r="C2807" i="8"/>
  <c r="B2808" i="8"/>
  <c r="C2808" i="8"/>
  <c r="B2809" i="8"/>
  <c r="C2809" i="8"/>
  <c r="B2810" i="8"/>
  <c r="C2810" i="8"/>
  <c r="B2811" i="8"/>
  <c r="C2811" i="8"/>
  <c r="B2812" i="8"/>
  <c r="C2812" i="8"/>
  <c r="B2813" i="8"/>
  <c r="C2813" i="8"/>
  <c r="B2814" i="8"/>
  <c r="C2814" i="8"/>
  <c r="B2815" i="8"/>
  <c r="C2815" i="8"/>
  <c r="B2816" i="8"/>
  <c r="C2816" i="8"/>
  <c r="B2817" i="8"/>
  <c r="C2817" i="8"/>
  <c r="B2818" i="8"/>
  <c r="C2818" i="8"/>
  <c r="B2819" i="8"/>
  <c r="C2819" i="8"/>
  <c r="B2820" i="8"/>
  <c r="C2820" i="8"/>
  <c r="B2821" i="8"/>
  <c r="C2821" i="8"/>
  <c r="B2822" i="8"/>
  <c r="C2822" i="8"/>
  <c r="B2823" i="8"/>
  <c r="C2823" i="8"/>
  <c r="B2824" i="8"/>
  <c r="C2824" i="8"/>
  <c r="B2825" i="8"/>
  <c r="C2825" i="8"/>
  <c r="B2826" i="8"/>
  <c r="C2826" i="8"/>
  <c r="B2827" i="8"/>
  <c r="C2827" i="8"/>
  <c r="B2828" i="8"/>
  <c r="C2828" i="8"/>
  <c r="B2829" i="8"/>
  <c r="C2829" i="8"/>
  <c r="B2830" i="8"/>
  <c r="C2830" i="8"/>
  <c r="B2831" i="8"/>
  <c r="C2831" i="8"/>
  <c r="B2832" i="8"/>
  <c r="C2832" i="8"/>
  <c r="B2833" i="8"/>
  <c r="C2833" i="8"/>
  <c r="B2834" i="8"/>
  <c r="C2834" i="8"/>
  <c r="B2835" i="8"/>
  <c r="C2835" i="8"/>
  <c r="B2836" i="8"/>
  <c r="C2836" i="8"/>
  <c r="B2837" i="8"/>
  <c r="C2837" i="8"/>
  <c r="B2838" i="8"/>
  <c r="C2838" i="8"/>
  <c r="B2839" i="8"/>
  <c r="C2839" i="8"/>
  <c r="B2840" i="8"/>
  <c r="C2840" i="8"/>
  <c r="B2841" i="8"/>
  <c r="C2841" i="8"/>
  <c r="B2842" i="8"/>
  <c r="C2842" i="8"/>
  <c r="B2843" i="8"/>
  <c r="C2843" i="8"/>
  <c r="B2844" i="8"/>
  <c r="C2844" i="8"/>
  <c r="B2845" i="8"/>
  <c r="C2845" i="8"/>
  <c r="B2846" i="8"/>
  <c r="C2846" i="8"/>
  <c r="B2847" i="8"/>
  <c r="C2847" i="8"/>
  <c r="B2848" i="8"/>
  <c r="C2848" i="8"/>
  <c r="B2849" i="8"/>
  <c r="C2849" i="8"/>
  <c r="B2850" i="8"/>
  <c r="C2850" i="8"/>
  <c r="B2851" i="8"/>
  <c r="C2851" i="8"/>
  <c r="B2852" i="8"/>
  <c r="C2852" i="8"/>
  <c r="B2853" i="8"/>
  <c r="C2853" i="8"/>
  <c r="B2854" i="8"/>
  <c r="C2854" i="8"/>
  <c r="B2855" i="8"/>
  <c r="C2855" i="8"/>
  <c r="B2856" i="8"/>
  <c r="C2856" i="8"/>
  <c r="B2857" i="8"/>
  <c r="C2857" i="8"/>
  <c r="B2858" i="8"/>
  <c r="C2858" i="8"/>
  <c r="B2859" i="8"/>
  <c r="C2859" i="8"/>
  <c r="B2860" i="8"/>
  <c r="C2860" i="8"/>
  <c r="B2861" i="8"/>
  <c r="C2861" i="8"/>
  <c r="B2862" i="8"/>
  <c r="C2862" i="8"/>
  <c r="B2863" i="8"/>
  <c r="C2863" i="8"/>
  <c r="B2864" i="8"/>
  <c r="C2864" i="8"/>
  <c r="B2865" i="8"/>
  <c r="C2865" i="8"/>
  <c r="B2866" i="8"/>
  <c r="C2866" i="8"/>
  <c r="B2867" i="8"/>
  <c r="C2867" i="8"/>
  <c r="B2868" i="8"/>
  <c r="C2868" i="8"/>
  <c r="B2869" i="8"/>
  <c r="C2869" i="8"/>
  <c r="B2870" i="8"/>
  <c r="C2870" i="8"/>
  <c r="B2871" i="8"/>
  <c r="C2871" i="8"/>
  <c r="B2872" i="8"/>
  <c r="C2872" i="8"/>
  <c r="B2873" i="8"/>
  <c r="C2873" i="8"/>
  <c r="B2874" i="8"/>
  <c r="C2874" i="8"/>
  <c r="B2875" i="8"/>
  <c r="C2875" i="8"/>
  <c r="B2876" i="8"/>
  <c r="C2876" i="8"/>
  <c r="B2877" i="8"/>
  <c r="C2877" i="8"/>
  <c r="B2878" i="8"/>
  <c r="C2878" i="8"/>
  <c r="B2879" i="8"/>
  <c r="C2879" i="8"/>
  <c r="B2880" i="8"/>
  <c r="C2880" i="8"/>
  <c r="B2881" i="8"/>
  <c r="C2881" i="8"/>
  <c r="B2882" i="8"/>
  <c r="C2882" i="8"/>
  <c r="B2883" i="8"/>
  <c r="C2883" i="8"/>
  <c r="B2884" i="8"/>
  <c r="C2884" i="8"/>
  <c r="B2885" i="8"/>
  <c r="C2885" i="8"/>
  <c r="B2886" i="8"/>
  <c r="C2886" i="8"/>
  <c r="B2887" i="8"/>
  <c r="C2887" i="8"/>
  <c r="B2888" i="8"/>
  <c r="C2888" i="8"/>
  <c r="B2889" i="8"/>
  <c r="C2889" i="8"/>
  <c r="B2890" i="8"/>
  <c r="C2890" i="8"/>
  <c r="B2891" i="8"/>
  <c r="C2891" i="8"/>
  <c r="B2892" i="8"/>
  <c r="C2892" i="8"/>
  <c r="B2893" i="8"/>
  <c r="C2893" i="8"/>
  <c r="B2894" i="8"/>
  <c r="C2894" i="8"/>
  <c r="B2895" i="8"/>
  <c r="C2895" i="8"/>
  <c r="B2896" i="8"/>
  <c r="C2896" i="8"/>
  <c r="B2897" i="8"/>
  <c r="C2897" i="8"/>
  <c r="B2898" i="8"/>
  <c r="C2898" i="8"/>
  <c r="B2899" i="8"/>
  <c r="C2899" i="8"/>
  <c r="B2900" i="8"/>
  <c r="C2900" i="8"/>
  <c r="B2901" i="8"/>
  <c r="C2901" i="8"/>
  <c r="B2902" i="8"/>
  <c r="C2902" i="8"/>
  <c r="B2903" i="8"/>
  <c r="C2903" i="8"/>
  <c r="B2904" i="8"/>
  <c r="C2904" i="8"/>
  <c r="B2905" i="8"/>
  <c r="C2905" i="8"/>
  <c r="B2906" i="8"/>
  <c r="C2906" i="8"/>
  <c r="B2907" i="8"/>
  <c r="C2907" i="8"/>
  <c r="B2908" i="8"/>
  <c r="C2908" i="8"/>
  <c r="B2909" i="8"/>
  <c r="C2909" i="8"/>
  <c r="B2910" i="8"/>
  <c r="C2910" i="8"/>
  <c r="B2911" i="8"/>
  <c r="C2911" i="8"/>
  <c r="B2912" i="8"/>
  <c r="C2912" i="8"/>
  <c r="B2913" i="8"/>
  <c r="C2913" i="8"/>
  <c r="B2914" i="8"/>
  <c r="C2914" i="8"/>
  <c r="B2915" i="8"/>
  <c r="C2915" i="8"/>
  <c r="B2916" i="8"/>
  <c r="C2916" i="8"/>
  <c r="B2917" i="8"/>
  <c r="C2917" i="8"/>
  <c r="B2918" i="8"/>
  <c r="C2918" i="8"/>
  <c r="B2919" i="8"/>
  <c r="C2919" i="8"/>
  <c r="B2920" i="8"/>
  <c r="C2920" i="8"/>
  <c r="B2921" i="8"/>
  <c r="C2921" i="8"/>
  <c r="B2922" i="8"/>
  <c r="C2922" i="8"/>
  <c r="B2923" i="8"/>
  <c r="C2923" i="8"/>
  <c r="B2924" i="8"/>
  <c r="C2924" i="8"/>
  <c r="B2925" i="8"/>
  <c r="C2925" i="8"/>
  <c r="B2926" i="8"/>
  <c r="C2926" i="8"/>
  <c r="B2927" i="8"/>
  <c r="C2927" i="8"/>
  <c r="B2928" i="8"/>
  <c r="C2928" i="8"/>
  <c r="B2929" i="8"/>
  <c r="C2929" i="8"/>
  <c r="B2930" i="8"/>
  <c r="C2930" i="8"/>
  <c r="B2931" i="8"/>
  <c r="C2931" i="8"/>
  <c r="B2932" i="8"/>
  <c r="C2932" i="8"/>
  <c r="B2933" i="8"/>
  <c r="C2933" i="8"/>
  <c r="B2934" i="8"/>
  <c r="C2934" i="8"/>
  <c r="B2935" i="8"/>
  <c r="C2935" i="8"/>
  <c r="B2936" i="8"/>
  <c r="C2936" i="8"/>
  <c r="B2937" i="8"/>
  <c r="C2937" i="8"/>
  <c r="B2938" i="8"/>
  <c r="C2938" i="8"/>
  <c r="B2939" i="8"/>
  <c r="C2939" i="8"/>
  <c r="B2940" i="8"/>
  <c r="C2940" i="8"/>
  <c r="B2941" i="8"/>
  <c r="C2941" i="8"/>
  <c r="B2942" i="8"/>
  <c r="C2942" i="8"/>
  <c r="B2943" i="8"/>
  <c r="C2943" i="8"/>
  <c r="B2944" i="8"/>
  <c r="C2944" i="8"/>
  <c r="B2945" i="8"/>
  <c r="C2945" i="8"/>
  <c r="B2946" i="8"/>
  <c r="C2946" i="8"/>
  <c r="B2947" i="8"/>
  <c r="C2947" i="8"/>
  <c r="B2948" i="8"/>
  <c r="C2948" i="8"/>
  <c r="B2949" i="8"/>
  <c r="C2949" i="8"/>
  <c r="B2950" i="8"/>
  <c r="C2950" i="8"/>
  <c r="B2951" i="8"/>
  <c r="C2951" i="8"/>
  <c r="B2952" i="8"/>
  <c r="C2952" i="8"/>
  <c r="B2953" i="8"/>
  <c r="C2953" i="8"/>
  <c r="B2954" i="8"/>
  <c r="C2954" i="8"/>
  <c r="B2955" i="8"/>
  <c r="C2955" i="8"/>
  <c r="B2956" i="8"/>
  <c r="C2956" i="8"/>
  <c r="B2957" i="8"/>
  <c r="C2957" i="8"/>
  <c r="B2958" i="8"/>
  <c r="C2958" i="8"/>
  <c r="B2959" i="8"/>
  <c r="C2959" i="8"/>
  <c r="B2960" i="8"/>
  <c r="C2960" i="8"/>
  <c r="B2961" i="8"/>
  <c r="C2961" i="8"/>
  <c r="B2962" i="8"/>
  <c r="C2962" i="8"/>
  <c r="B2963" i="8"/>
  <c r="C2963" i="8"/>
  <c r="B2964" i="8"/>
  <c r="C2964" i="8"/>
  <c r="B2965" i="8"/>
  <c r="C2965" i="8"/>
  <c r="B2966" i="8"/>
  <c r="C2966" i="8"/>
  <c r="B2967" i="8"/>
  <c r="C2967" i="8"/>
  <c r="B2968" i="8"/>
  <c r="C2968" i="8"/>
  <c r="B2969" i="8"/>
  <c r="C2969" i="8"/>
  <c r="B2970" i="8"/>
  <c r="C2970" i="8"/>
  <c r="B2971" i="8"/>
  <c r="C2971" i="8"/>
  <c r="B2972" i="8"/>
  <c r="C2972" i="8"/>
  <c r="B2973" i="8"/>
  <c r="C2973" i="8"/>
  <c r="B2974" i="8"/>
  <c r="C2974" i="8"/>
  <c r="B2975" i="8"/>
  <c r="C2975" i="8"/>
  <c r="B2976" i="8"/>
  <c r="C2976" i="8"/>
  <c r="B2977" i="8"/>
  <c r="C2977" i="8"/>
  <c r="B2978" i="8"/>
  <c r="C2978" i="8"/>
  <c r="B2979" i="8"/>
  <c r="C2979" i="8"/>
  <c r="B2980" i="8"/>
  <c r="C2980" i="8"/>
  <c r="B2981" i="8"/>
  <c r="C2981" i="8"/>
  <c r="B2982" i="8"/>
  <c r="C2982" i="8"/>
  <c r="B2983" i="8"/>
  <c r="C2983" i="8"/>
  <c r="B2984" i="8"/>
  <c r="C2984" i="8"/>
  <c r="B2985" i="8"/>
  <c r="C2985" i="8"/>
  <c r="B2986" i="8"/>
  <c r="C2986" i="8"/>
  <c r="B2987" i="8"/>
  <c r="C2987" i="8"/>
  <c r="B2988" i="8"/>
  <c r="C2988" i="8"/>
  <c r="B2989" i="8"/>
  <c r="C2989" i="8"/>
  <c r="B2990" i="8"/>
  <c r="C2990" i="8"/>
  <c r="B2991" i="8"/>
  <c r="C2991" i="8"/>
  <c r="B2992" i="8"/>
  <c r="C2992" i="8"/>
  <c r="B2993" i="8"/>
  <c r="C2993" i="8"/>
  <c r="B2994" i="8"/>
  <c r="C2994" i="8"/>
  <c r="B2995" i="8"/>
  <c r="C2995" i="8"/>
  <c r="B2996" i="8"/>
  <c r="C2996" i="8"/>
  <c r="B2997" i="8"/>
  <c r="C2997" i="8"/>
  <c r="B2998" i="8"/>
  <c r="C2998" i="8"/>
  <c r="B2999" i="8"/>
  <c r="C2999" i="8"/>
  <c r="B3000" i="8"/>
  <c r="C3000" i="8"/>
  <c r="B3001" i="8"/>
  <c r="C3001" i="8"/>
  <c r="B3002" i="8"/>
  <c r="C3002" i="8"/>
  <c r="B3003" i="8"/>
  <c r="C3003" i="8"/>
  <c r="B3004" i="8"/>
  <c r="C3004" i="8"/>
  <c r="B3005" i="8"/>
  <c r="C3005" i="8"/>
  <c r="B3006" i="8"/>
  <c r="C3006" i="8"/>
  <c r="B3007" i="8"/>
  <c r="C3007" i="8"/>
  <c r="B3008" i="8"/>
  <c r="C3008" i="8"/>
  <c r="B3009" i="8"/>
  <c r="C3009" i="8"/>
  <c r="B3010" i="8"/>
  <c r="C3010" i="8"/>
  <c r="B3011" i="8"/>
  <c r="C3011" i="8"/>
  <c r="B3012" i="8"/>
  <c r="C3012" i="8"/>
  <c r="B3013" i="8"/>
  <c r="C3013" i="8"/>
  <c r="B3014" i="8"/>
  <c r="C3014" i="8"/>
  <c r="B3015" i="8"/>
  <c r="C3015" i="8"/>
  <c r="B3016" i="8"/>
  <c r="C3016" i="8"/>
  <c r="B3017" i="8"/>
  <c r="C3017" i="8"/>
  <c r="B3018" i="8"/>
  <c r="C3018" i="8"/>
  <c r="B3019" i="8"/>
  <c r="C3019" i="8"/>
  <c r="B3020" i="8"/>
  <c r="C3020" i="8"/>
  <c r="B3021" i="8"/>
  <c r="C3021" i="8"/>
  <c r="B3022" i="8"/>
  <c r="C3022" i="8"/>
  <c r="B3023" i="8"/>
  <c r="C3023" i="8"/>
  <c r="B3024" i="8"/>
  <c r="C3024" i="8"/>
  <c r="B3025" i="8"/>
  <c r="C3025" i="8"/>
  <c r="B3026" i="8"/>
  <c r="C3026" i="8"/>
  <c r="B3027" i="8"/>
  <c r="C3027" i="8"/>
  <c r="B3028" i="8"/>
  <c r="C3028" i="8"/>
  <c r="B3029" i="8"/>
  <c r="C3029" i="8"/>
  <c r="B3030" i="8"/>
  <c r="C3030" i="8"/>
  <c r="B3031" i="8"/>
  <c r="C3031" i="8"/>
  <c r="B3032" i="8"/>
  <c r="C3032" i="8"/>
  <c r="B3033" i="8"/>
  <c r="C3033" i="8"/>
  <c r="B3034" i="8"/>
  <c r="C3034" i="8"/>
  <c r="B3035" i="8"/>
  <c r="C3035" i="8"/>
  <c r="B3036" i="8"/>
  <c r="C3036" i="8"/>
  <c r="B3037" i="8"/>
  <c r="C3037" i="8"/>
  <c r="B3038" i="8"/>
  <c r="C3038" i="8"/>
  <c r="B3039" i="8"/>
  <c r="C3039" i="8"/>
  <c r="B3040" i="8"/>
  <c r="C3040" i="8"/>
  <c r="B3041" i="8"/>
  <c r="C3041" i="8"/>
  <c r="B3042" i="8"/>
  <c r="C3042" i="8"/>
  <c r="B3043" i="8"/>
  <c r="C3043" i="8"/>
  <c r="B3044" i="8"/>
  <c r="C3044" i="8"/>
  <c r="B3045" i="8"/>
  <c r="C3045" i="8"/>
  <c r="B3046" i="8"/>
  <c r="C3046" i="8"/>
  <c r="B3047" i="8"/>
  <c r="C3047" i="8"/>
  <c r="B3048" i="8"/>
  <c r="C3048" i="8"/>
  <c r="B3049" i="8"/>
  <c r="C3049" i="8"/>
  <c r="B3050" i="8"/>
  <c r="C3050" i="8"/>
  <c r="B3051" i="8"/>
  <c r="C3051" i="8"/>
  <c r="B3052" i="8"/>
  <c r="C3052" i="8"/>
  <c r="B3053" i="8"/>
  <c r="C3053" i="8"/>
  <c r="B3054" i="8"/>
  <c r="C3054" i="8"/>
  <c r="B3055" i="8"/>
  <c r="C3055" i="8"/>
  <c r="B3056" i="8"/>
  <c r="C3056" i="8"/>
  <c r="B3057" i="8"/>
  <c r="C3057" i="8"/>
  <c r="B3058" i="8"/>
  <c r="C3058" i="8"/>
  <c r="B3059" i="8"/>
  <c r="C3059" i="8"/>
  <c r="B3060" i="8"/>
  <c r="C3060" i="8"/>
  <c r="B3061" i="8"/>
  <c r="C3061" i="8"/>
  <c r="B3062" i="8"/>
  <c r="C3062" i="8"/>
  <c r="B3063" i="8"/>
  <c r="C3063" i="8"/>
  <c r="B3064" i="8"/>
  <c r="C3064" i="8"/>
  <c r="B3065" i="8"/>
  <c r="C3065" i="8"/>
  <c r="B3066" i="8"/>
  <c r="C3066" i="8"/>
  <c r="B3067" i="8"/>
  <c r="C3067" i="8"/>
  <c r="B3068" i="8"/>
  <c r="C3068" i="8"/>
  <c r="B3069" i="8"/>
  <c r="C3069" i="8"/>
  <c r="B3070" i="8"/>
  <c r="C3070" i="8"/>
  <c r="B3071" i="8"/>
  <c r="C3071" i="8"/>
  <c r="B3072" i="8"/>
  <c r="C3072" i="8"/>
  <c r="B3073" i="8"/>
  <c r="C3073" i="8"/>
  <c r="B3074" i="8"/>
  <c r="C3074" i="8"/>
  <c r="B3075" i="8"/>
  <c r="C3075" i="8"/>
  <c r="B3076" i="8"/>
  <c r="C3076" i="8"/>
  <c r="B3077" i="8"/>
  <c r="C3077" i="8"/>
  <c r="B3078" i="8"/>
  <c r="C3078" i="8"/>
  <c r="B3079" i="8"/>
  <c r="C3079" i="8"/>
  <c r="B3080" i="8"/>
  <c r="C3080" i="8"/>
  <c r="B3081" i="8"/>
  <c r="C3081" i="8"/>
  <c r="B3082" i="8"/>
  <c r="C3082" i="8"/>
  <c r="B3083" i="8"/>
  <c r="C3083" i="8"/>
  <c r="B3084" i="8"/>
  <c r="C3084" i="8"/>
  <c r="B3085" i="8"/>
  <c r="C3085" i="8"/>
  <c r="B3086" i="8"/>
  <c r="C3086" i="8"/>
  <c r="B3087" i="8"/>
  <c r="C3087" i="8"/>
  <c r="B3088" i="8"/>
  <c r="C3088" i="8"/>
  <c r="B3089" i="8"/>
  <c r="C3089" i="8"/>
  <c r="B3090" i="8"/>
  <c r="C3090" i="8"/>
  <c r="B3091" i="8"/>
  <c r="C3091" i="8"/>
  <c r="B3092" i="8"/>
  <c r="C3092" i="8"/>
  <c r="B3093" i="8"/>
  <c r="C3093" i="8"/>
  <c r="B3094" i="8"/>
  <c r="C3094" i="8"/>
  <c r="B3095" i="8"/>
  <c r="C3095" i="8"/>
  <c r="B3096" i="8"/>
  <c r="C3096" i="8"/>
  <c r="B3097" i="8"/>
  <c r="C3097" i="8"/>
  <c r="B3098" i="8"/>
  <c r="C3098" i="8"/>
  <c r="B3099" i="8"/>
  <c r="C3099" i="8"/>
  <c r="B3100" i="8"/>
  <c r="C3100" i="8"/>
  <c r="B3101" i="8"/>
  <c r="C3101" i="8"/>
  <c r="B3102" i="8"/>
  <c r="C3102" i="8"/>
  <c r="B3103" i="8"/>
  <c r="C3103" i="8"/>
  <c r="B3104" i="8"/>
  <c r="C3104" i="8"/>
  <c r="B3105" i="8"/>
  <c r="C3105" i="8"/>
  <c r="B3106" i="8"/>
  <c r="C3106" i="8"/>
  <c r="B3107" i="8"/>
  <c r="C3107" i="8"/>
  <c r="B3108" i="8"/>
  <c r="C3108" i="8"/>
  <c r="B3109" i="8"/>
  <c r="C3109" i="8"/>
  <c r="B3110" i="8"/>
  <c r="C3110" i="8"/>
  <c r="B3111" i="8"/>
  <c r="C3111" i="8"/>
  <c r="B3112" i="8"/>
  <c r="C3112" i="8"/>
  <c r="B3113" i="8"/>
  <c r="C3113" i="8"/>
  <c r="B3114" i="8"/>
  <c r="C3114" i="8"/>
  <c r="B3115" i="8"/>
  <c r="C3115" i="8"/>
  <c r="B3116" i="8"/>
  <c r="C3116" i="8"/>
  <c r="B3117" i="8"/>
  <c r="C3117" i="8"/>
  <c r="B3118" i="8"/>
  <c r="C3118" i="8"/>
  <c r="B3119" i="8"/>
  <c r="C3119" i="8"/>
  <c r="B3120" i="8"/>
  <c r="C3120" i="8"/>
  <c r="B3121" i="8"/>
  <c r="C3121" i="8"/>
  <c r="B3122" i="8"/>
  <c r="C3122" i="8"/>
  <c r="B3123" i="8"/>
  <c r="C3123" i="8"/>
  <c r="B3124" i="8"/>
  <c r="C3124" i="8"/>
  <c r="B3125" i="8"/>
  <c r="C3125" i="8"/>
  <c r="B3126" i="8"/>
  <c r="C3126" i="8"/>
  <c r="B3127" i="8"/>
  <c r="C3127" i="8"/>
  <c r="B3128" i="8"/>
  <c r="C3128" i="8"/>
  <c r="B3129" i="8"/>
  <c r="C3129" i="8"/>
  <c r="B3130" i="8"/>
  <c r="C3130" i="8"/>
  <c r="B3131" i="8"/>
  <c r="C3131" i="8"/>
  <c r="B3132" i="8"/>
  <c r="C3132" i="8"/>
  <c r="B3133" i="8"/>
  <c r="C3133" i="8"/>
  <c r="B3134" i="8"/>
  <c r="C3134" i="8"/>
  <c r="B3135" i="8"/>
  <c r="C3135" i="8"/>
  <c r="B3136" i="8"/>
  <c r="C3136" i="8"/>
  <c r="B3137" i="8"/>
  <c r="C3137" i="8"/>
  <c r="B3138" i="8"/>
  <c r="C3138" i="8"/>
  <c r="B3139" i="8"/>
  <c r="C3139" i="8"/>
  <c r="B3140" i="8"/>
  <c r="C3140" i="8"/>
  <c r="B3141" i="8"/>
  <c r="C3141" i="8"/>
  <c r="B3142" i="8"/>
  <c r="C3142" i="8"/>
  <c r="B3143" i="8"/>
  <c r="C3143" i="8"/>
  <c r="B3144" i="8"/>
  <c r="C3144" i="8"/>
  <c r="B3145" i="8"/>
  <c r="C3145" i="8"/>
  <c r="B3146" i="8"/>
  <c r="C3146" i="8"/>
  <c r="B3147" i="8"/>
  <c r="C3147" i="8"/>
  <c r="B3148" i="8"/>
  <c r="C3148" i="8"/>
  <c r="B3149" i="8"/>
  <c r="C3149" i="8"/>
  <c r="B3150" i="8"/>
  <c r="C3150" i="8"/>
  <c r="B3151" i="8"/>
  <c r="C3151" i="8"/>
  <c r="B3152" i="8"/>
  <c r="C3152" i="8"/>
  <c r="B3153" i="8"/>
  <c r="C3153" i="8"/>
  <c r="B3154" i="8"/>
  <c r="C3154" i="8"/>
  <c r="B3155" i="8"/>
  <c r="C3155" i="8"/>
  <c r="B3156" i="8"/>
  <c r="C3156" i="8"/>
  <c r="B3157" i="8"/>
  <c r="C3157" i="8"/>
  <c r="B3158" i="8"/>
  <c r="C3158" i="8"/>
  <c r="B3159" i="8"/>
  <c r="C3159" i="8"/>
  <c r="B3160" i="8"/>
  <c r="C3160" i="8"/>
  <c r="B3161" i="8"/>
  <c r="C3161" i="8"/>
  <c r="B3162" i="8"/>
  <c r="C3162" i="8"/>
  <c r="B3163" i="8"/>
  <c r="C3163" i="8"/>
  <c r="B3164" i="8"/>
  <c r="C3164" i="8"/>
  <c r="B3165" i="8"/>
  <c r="C3165" i="8"/>
  <c r="B3166" i="8"/>
  <c r="C3166" i="8"/>
  <c r="B3167" i="8"/>
  <c r="C3167" i="8"/>
  <c r="B3168" i="8"/>
  <c r="C3168" i="8"/>
  <c r="B3169" i="8"/>
  <c r="C3169" i="8"/>
  <c r="B3170" i="8"/>
  <c r="C3170" i="8"/>
  <c r="B3171" i="8"/>
  <c r="C3171" i="8"/>
  <c r="B3172" i="8"/>
  <c r="C3172" i="8"/>
  <c r="B3173" i="8"/>
  <c r="C3173" i="8"/>
  <c r="B3174" i="8"/>
  <c r="C3174" i="8"/>
  <c r="B3175" i="8"/>
  <c r="C3175" i="8"/>
  <c r="B3176" i="8"/>
  <c r="C3176" i="8"/>
  <c r="B3177" i="8"/>
  <c r="C3177" i="8"/>
  <c r="B3178" i="8"/>
  <c r="C3178" i="8"/>
  <c r="B3179" i="8"/>
  <c r="C3179" i="8"/>
  <c r="B3180" i="8"/>
  <c r="C3180" i="8"/>
  <c r="B3181" i="8"/>
  <c r="C3181" i="8"/>
  <c r="B3182" i="8"/>
  <c r="C3182" i="8"/>
  <c r="B3183" i="8"/>
  <c r="C3183" i="8"/>
  <c r="B3184" i="8"/>
  <c r="C3184" i="8"/>
  <c r="B3185" i="8"/>
  <c r="C3185" i="8"/>
  <c r="B3186" i="8"/>
  <c r="C3186" i="8"/>
  <c r="B3187" i="8"/>
  <c r="C3187" i="8"/>
  <c r="B3188" i="8"/>
  <c r="C3188" i="8"/>
  <c r="B3189" i="8"/>
  <c r="C3189" i="8"/>
  <c r="B3190" i="8"/>
  <c r="C3190" i="8"/>
  <c r="B3191" i="8"/>
  <c r="C3191" i="8"/>
  <c r="B3192" i="8"/>
  <c r="C3192" i="8"/>
  <c r="B3193" i="8"/>
  <c r="C3193" i="8"/>
  <c r="B3194" i="8"/>
  <c r="C3194" i="8"/>
  <c r="B3195" i="8"/>
  <c r="C3195" i="8"/>
  <c r="B3196" i="8"/>
  <c r="C3196" i="8"/>
  <c r="B3197" i="8"/>
  <c r="C3197" i="8"/>
  <c r="B3198" i="8"/>
  <c r="C3198" i="8"/>
  <c r="B3199" i="8"/>
  <c r="C3199" i="8"/>
  <c r="B3200" i="8"/>
  <c r="C3200" i="8"/>
  <c r="B3201" i="8"/>
  <c r="C3201" i="8"/>
  <c r="B3202" i="8"/>
  <c r="C3202" i="8"/>
  <c r="B3203" i="8"/>
  <c r="C3203" i="8"/>
  <c r="B3204" i="8"/>
  <c r="C3204" i="8"/>
  <c r="B3205" i="8"/>
  <c r="C3205" i="8"/>
  <c r="B3206" i="8"/>
  <c r="C3206" i="8"/>
  <c r="B3207" i="8"/>
  <c r="C3207" i="8"/>
  <c r="B3208" i="8"/>
  <c r="C3208" i="8"/>
  <c r="B3209" i="8"/>
  <c r="C3209" i="8"/>
  <c r="B3210" i="8"/>
  <c r="C3210" i="8"/>
  <c r="B3211" i="8"/>
  <c r="C3211" i="8"/>
  <c r="B3212" i="8"/>
  <c r="C3212" i="8"/>
  <c r="B3213" i="8"/>
  <c r="C3213" i="8"/>
  <c r="B3214" i="8"/>
  <c r="C3214" i="8"/>
  <c r="B3215" i="8"/>
  <c r="C3215" i="8"/>
  <c r="B3216" i="8"/>
  <c r="C3216" i="8"/>
  <c r="B3217" i="8"/>
  <c r="C3217" i="8"/>
  <c r="B3218" i="8"/>
  <c r="C3218" i="8"/>
  <c r="B3219" i="8"/>
  <c r="C3219" i="8"/>
  <c r="B3220" i="8"/>
  <c r="C3220" i="8"/>
  <c r="B3221" i="8"/>
  <c r="C3221" i="8"/>
  <c r="B3222" i="8"/>
  <c r="C3222" i="8"/>
  <c r="B3223" i="8"/>
  <c r="C3223" i="8"/>
  <c r="B3224" i="8"/>
  <c r="C3224" i="8"/>
  <c r="B3225" i="8"/>
  <c r="C3225" i="8"/>
  <c r="B3226" i="8"/>
  <c r="C3226" i="8"/>
  <c r="B3227" i="8"/>
  <c r="C3227" i="8"/>
  <c r="B3228" i="8"/>
  <c r="C3228" i="8"/>
  <c r="B3229" i="8"/>
  <c r="C3229" i="8"/>
  <c r="B3230" i="8"/>
  <c r="C3230" i="8"/>
  <c r="B3231" i="8"/>
  <c r="C3231" i="8"/>
  <c r="B3232" i="8"/>
  <c r="C3232" i="8"/>
  <c r="B3233" i="8"/>
  <c r="C3233" i="8"/>
  <c r="B3234" i="8"/>
  <c r="C3234" i="8"/>
  <c r="B3235" i="8"/>
  <c r="C3235" i="8"/>
  <c r="B3236" i="8"/>
  <c r="C3236" i="8"/>
  <c r="B3237" i="8"/>
  <c r="C3237" i="8"/>
  <c r="B3238" i="8"/>
  <c r="C3238" i="8"/>
  <c r="B3239" i="8"/>
  <c r="C3239" i="8"/>
  <c r="B3240" i="8"/>
  <c r="C3240" i="8"/>
  <c r="B3241" i="8"/>
  <c r="C3241" i="8"/>
  <c r="B3242" i="8"/>
  <c r="C3242" i="8"/>
  <c r="B3243" i="8"/>
  <c r="C3243" i="8"/>
  <c r="B3244" i="8"/>
  <c r="C3244" i="8"/>
  <c r="B3245" i="8"/>
  <c r="C3245" i="8"/>
  <c r="B3246" i="8"/>
  <c r="C3246" i="8"/>
  <c r="B3247" i="8"/>
  <c r="C3247" i="8"/>
  <c r="B3248" i="8"/>
  <c r="C3248" i="8"/>
  <c r="B3249" i="8"/>
  <c r="C3249" i="8"/>
  <c r="B3250" i="8"/>
  <c r="C3250" i="8"/>
  <c r="B3251" i="8"/>
  <c r="C3251" i="8"/>
  <c r="B3252" i="8"/>
  <c r="C3252" i="8"/>
  <c r="B3253" i="8"/>
  <c r="C3253" i="8"/>
  <c r="B3254" i="8"/>
  <c r="C3254" i="8"/>
  <c r="B3255" i="8"/>
  <c r="C3255" i="8"/>
  <c r="B3256" i="8"/>
  <c r="C3256" i="8"/>
  <c r="B3257" i="8"/>
  <c r="C3257" i="8"/>
  <c r="B3258" i="8"/>
  <c r="C3258" i="8"/>
  <c r="B3259" i="8"/>
  <c r="C3259" i="8"/>
  <c r="B3260" i="8"/>
  <c r="C3260" i="8"/>
  <c r="B3261" i="8"/>
  <c r="C3261" i="8"/>
  <c r="B3262" i="8"/>
  <c r="C3262" i="8"/>
  <c r="B3263" i="8"/>
  <c r="C3263" i="8"/>
  <c r="B3264" i="8"/>
  <c r="C3264" i="8"/>
  <c r="B3265" i="8"/>
  <c r="C3265" i="8"/>
  <c r="B3266" i="8"/>
  <c r="C3266" i="8"/>
  <c r="B3267" i="8"/>
  <c r="C3267" i="8"/>
  <c r="B3268" i="8"/>
  <c r="C3268" i="8"/>
  <c r="B3269" i="8"/>
  <c r="C3269" i="8"/>
  <c r="B3270" i="8"/>
  <c r="C3270" i="8"/>
  <c r="B3271" i="8"/>
  <c r="C3271" i="8"/>
  <c r="B3272" i="8"/>
  <c r="C3272" i="8"/>
  <c r="B3273" i="8"/>
  <c r="C3273" i="8"/>
  <c r="B3274" i="8"/>
  <c r="C3274" i="8"/>
  <c r="B3275" i="8"/>
  <c r="C3275" i="8"/>
  <c r="B3276" i="8"/>
  <c r="C3276" i="8"/>
  <c r="B3277" i="8"/>
  <c r="C3277" i="8"/>
  <c r="B3278" i="8"/>
  <c r="C3278" i="8"/>
  <c r="B3279" i="8"/>
  <c r="C3279" i="8"/>
  <c r="B3280" i="8"/>
  <c r="C3280" i="8"/>
  <c r="B3281" i="8"/>
  <c r="C3281" i="8"/>
  <c r="B3282" i="8"/>
  <c r="C3282" i="8"/>
  <c r="B3283" i="8"/>
  <c r="C3283" i="8"/>
  <c r="B3284" i="8"/>
  <c r="C3284" i="8"/>
  <c r="B3285" i="8"/>
  <c r="C3285" i="8"/>
  <c r="B3286" i="8"/>
  <c r="C3286" i="8"/>
  <c r="B3287" i="8"/>
  <c r="C3287" i="8"/>
  <c r="B3288" i="8"/>
  <c r="C3288" i="8"/>
  <c r="B3289" i="8"/>
  <c r="C3289" i="8"/>
  <c r="B3290" i="8"/>
  <c r="C3290" i="8"/>
  <c r="B3291" i="8"/>
  <c r="C3291" i="8"/>
  <c r="B3292" i="8"/>
  <c r="C3292" i="8"/>
  <c r="B3293" i="8"/>
  <c r="C3293" i="8"/>
  <c r="B3294" i="8"/>
  <c r="C3294" i="8"/>
  <c r="B3295" i="8"/>
  <c r="C3295" i="8"/>
  <c r="B3296" i="8"/>
  <c r="C3296" i="8"/>
  <c r="B3297" i="8"/>
  <c r="C3297" i="8"/>
  <c r="B3298" i="8"/>
  <c r="C3298" i="8"/>
  <c r="B3299" i="8"/>
  <c r="C3299" i="8"/>
  <c r="B3300" i="8"/>
  <c r="C3300" i="8"/>
  <c r="B3301" i="8"/>
  <c r="C3301" i="8"/>
  <c r="B3302" i="8"/>
  <c r="C3302" i="8"/>
  <c r="B3303" i="8"/>
  <c r="C3303" i="8"/>
  <c r="B3304" i="8"/>
  <c r="C3304" i="8"/>
  <c r="B3305" i="8"/>
  <c r="C3305" i="8"/>
  <c r="B3306" i="8"/>
  <c r="C3306" i="8"/>
  <c r="B3307" i="8"/>
  <c r="C3307" i="8"/>
  <c r="B3308" i="8"/>
  <c r="C3308" i="8"/>
  <c r="B3309" i="8"/>
  <c r="C3309" i="8"/>
  <c r="B3310" i="8"/>
  <c r="C3310" i="8"/>
  <c r="B3311" i="8"/>
  <c r="C3311" i="8"/>
  <c r="B3312" i="8"/>
  <c r="C3312" i="8"/>
  <c r="B3313" i="8"/>
  <c r="C3313" i="8"/>
  <c r="B3314" i="8"/>
  <c r="C3314" i="8"/>
  <c r="B3315" i="8"/>
  <c r="C3315" i="8"/>
  <c r="B3316" i="8"/>
  <c r="C3316" i="8"/>
  <c r="B3317" i="8"/>
  <c r="C3317" i="8"/>
  <c r="B3318" i="8"/>
  <c r="C3318" i="8"/>
  <c r="B3319" i="8"/>
  <c r="C3319" i="8"/>
  <c r="B3320" i="8"/>
  <c r="C3320" i="8"/>
  <c r="B3321" i="8"/>
  <c r="C3321" i="8"/>
  <c r="B3322" i="8"/>
  <c r="C3322" i="8"/>
  <c r="B3323" i="8"/>
  <c r="C3323" i="8"/>
  <c r="B3324" i="8"/>
  <c r="C3324" i="8"/>
  <c r="B3325" i="8"/>
  <c r="C3325" i="8"/>
  <c r="B3326" i="8"/>
  <c r="C3326" i="8"/>
  <c r="B3327" i="8"/>
  <c r="C3327" i="8"/>
  <c r="B3328" i="8"/>
  <c r="C3328" i="8"/>
  <c r="B3329" i="8"/>
  <c r="C3329" i="8"/>
  <c r="B3330" i="8"/>
  <c r="C3330" i="8"/>
  <c r="B3331" i="8"/>
  <c r="C3331" i="8"/>
  <c r="B3332" i="8"/>
  <c r="C3332" i="8"/>
  <c r="B3333" i="8"/>
  <c r="C3333" i="8"/>
  <c r="B3334" i="8"/>
  <c r="C3334" i="8"/>
  <c r="B3335" i="8"/>
  <c r="C3335" i="8"/>
  <c r="B3336" i="8"/>
  <c r="C3336" i="8"/>
  <c r="B3337" i="8"/>
  <c r="C3337" i="8"/>
  <c r="B3338" i="8"/>
  <c r="C3338" i="8"/>
  <c r="B3339" i="8"/>
  <c r="C3339" i="8"/>
  <c r="B3340" i="8"/>
  <c r="C3340" i="8"/>
  <c r="B3341" i="8"/>
  <c r="C3341" i="8"/>
  <c r="B3342" i="8"/>
  <c r="C3342" i="8"/>
  <c r="B3343" i="8"/>
  <c r="C3343" i="8"/>
  <c r="B3344" i="8"/>
  <c r="C3344" i="8"/>
  <c r="B3345" i="8"/>
  <c r="C3345" i="8"/>
  <c r="B3346" i="8"/>
  <c r="C3346" i="8"/>
  <c r="B3347" i="8"/>
  <c r="C3347" i="8"/>
  <c r="B3348" i="8"/>
  <c r="C3348" i="8"/>
  <c r="B3349" i="8"/>
  <c r="C3349" i="8"/>
  <c r="B3350" i="8"/>
  <c r="C3350" i="8"/>
  <c r="B3351" i="8"/>
  <c r="C3351" i="8"/>
  <c r="B3352" i="8"/>
  <c r="C3352" i="8"/>
  <c r="B3353" i="8"/>
  <c r="C3353" i="8"/>
  <c r="B3354" i="8"/>
  <c r="C3354" i="8"/>
  <c r="B3355" i="8"/>
  <c r="C3355" i="8"/>
  <c r="B3356" i="8"/>
  <c r="C3356" i="8"/>
  <c r="B3357" i="8"/>
  <c r="C3357" i="8"/>
  <c r="B3358" i="8"/>
  <c r="C3358" i="8"/>
  <c r="B3359" i="8"/>
  <c r="C3359" i="8"/>
  <c r="B3360" i="8"/>
  <c r="C3360" i="8"/>
  <c r="B3361" i="8"/>
  <c r="C3361" i="8"/>
  <c r="B3362" i="8"/>
  <c r="C3362" i="8"/>
  <c r="B3363" i="8"/>
  <c r="C3363" i="8"/>
  <c r="B3364" i="8"/>
  <c r="C3364" i="8"/>
  <c r="B3365" i="8"/>
  <c r="C3365" i="8"/>
  <c r="B3366" i="8"/>
  <c r="C3366" i="8"/>
  <c r="B3367" i="8"/>
  <c r="C3367" i="8"/>
  <c r="B3368" i="8"/>
  <c r="C3368" i="8"/>
  <c r="B3369" i="8"/>
  <c r="C3369" i="8"/>
  <c r="B3370" i="8"/>
  <c r="C3370" i="8"/>
  <c r="B3371" i="8"/>
  <c r="C3371" i="8"/>
  <c r="B3372" i="8"/>
  <c r="C3372" i="8"/>
  <c r="B3373" i="8"/>
  <c r="C3373" i="8"/>
  <c r="B3374" i="8"/>
  <c r="C3374" i="8"/>
  <c r="B3375" i="8"/>
  <c r="C3375" i="8"/>
  <c r="B3376" i="8"/>
  <c r="C3376" i="8"/>
  <c r="B3377" i="8"/>
  <c r="C3377" i="8"/>
  <c r="B3378" i="8"/>
  <c r="C3378" i="8"/>
  <c r="B3379" i="8"/>
  <c r="C3379" i="8"/>
  <c r="B3380" i="8"/>
  <c r="C3380" i="8"/>
  <c r="B3381" i="8"/>
  <c r="C3381" i="8"/>
  <c r="B3382" i="8"/>
  <c r="C3382" i="8"/>
  <c r="B3383" i="8"/>
  <c r="C3383" i="8"/>
  <c r="B3384" i="8"/>
  <c r="C3384" i="8"/>
  <c r="B3385" i="8"/>
  <c r="C3385" i="8"/>
  <c r="B3386" i="8"/>
  <c r="C3386" i="8"/>
  <c r="B3387" i="8"/>
  <c r="C3387" i="8"/>
  <c r="B3388" i="8"/>
  <c r="C3388" i="8"/>
  <c r="B3389" i="8"/>
  <c r="C3389" i="8"/>
  <c r="B3390" i="8"/>
  <c r="C3390" i="8"/>
  <c r="B3391" i="8"/>
  <c r="C3391" i="8"/>
  <c r="B3392" i="8"/>
  <c r="C3392" i="8"/>
  <c r="B3393" i="8"/>
  <c r="C3393" i="8"/>
  <c r="B3394" i="8"/>
  <c r="C3394" i="8"/>
  <c r="B3395" i="8"/>
  <c r="C3395" i="8"/>
  <c r="B3396" i="8"/>
  <c r="C3396" i="8"/>
  <c r="B3397" i="8"/>
  <c r="C3397" i="8"/>
  <c r="B3398" i="8"/>
  <c r="C3398" i="8"/>
  <c r="B3399" i="8"/>
  <c r="C3399" i="8"/>
  <c r="B3400" i="8"/>
  <c r="C3400" i="8"/>
  <c r="B3401" i="8"/>
  <c r="C3401" i="8"/>
  <c r="B3402" i="8"/>
  <c r="C3402" i="8"/>
  <c r="B3403" i="8"/>
  <c r="C3403" i="8"/>
  <c r="B3404" i="8"/>
  <c r="C3404" i="8"/>
  <c r="B3405" i="8"/>
  <c r="C3405" i="8"/>
  <c r="B3406" i="8"/>
  <c r="C3406" i="8"/>
  <c r="B3407" i="8"/>
  <c r="C3407" i="8"/>
  <c r="B3408" i="8"/>
  <c r="C3408" i="8"/>
  <c r="B3409" i="8"/>
  <c r="C3409" i="8"/>
  <c r="B3410" i="8"/>
  <c r="C3410" i="8"/>
  <c r="B3411" i="8"/>
  <c r="C3411" i="8"/>
  <c r="B3412" i="8"/>
  <c r="C3412" i="8"/>
  <c r="B3413" i="8"/>
  <c r="C3413" i="8"/>
  <c r="B3414" i="8"/>
  <c r="C3414" i="8"/>
  <c r="B3415" i="8"/>
  <c r="C3415" i="8"/>
  <c r="B3416" i="8"/>
  <c r="C3416" i="8"/>
  <c r="B3417" i="8"/>
  <c r="C3417" i="8"/>
  <c r="B3418" i="8"/>
  <c r="C3418" i="8"/>
  <c r="B3419" i="8"/>
  <c r="C3419" i="8"/>
  <c r="B3420" i="8"/>
  <c r="C3420" i="8"/>
  <c r="B3421" i="8"/>
  <c r="C3421" i="8"/>
  <c r="B3422" i="8"/>
  <c r="C3422" i="8"/>
  <c r="B3423" i="8"/>
  <c r="C3423" i="8"/>
  <c r="B3424" i="8"/>
  <c r="C3424" i="8"/>
  <c r="B3425" i="8"/>
  <c r="C3425" i="8"/>
  <c r="B3426" i="8"/>
  <c r="C3426" i="8"/>
  <c r="B3427" i="8"/>
  <c r="C3427" i="8"/>
  <c r="B3428" i="8"/>
  <c r="C3428" i="8"/>
  <c r="B3429" i="8"/>
  <c r="C3429" i="8"/>
  <c r="B3430" i="8"/>
  <c r="C3430" i="8"/>
  <c r="B3431" i="8"/>
  <c r="C3431" i="8"/>
  <c r="B3432" i="8"/>
  <c r="C3432" i="8"/>
  <c r="B3433" i="8"/>
  <c r="C3433" i="8"/>
  <c r="B3434" i="8"/>
  <c r="C3434" i="8"/>
  <c r="B3435" i="8"/>
  <c r="C3435" i="8"/>
  <c r="B3436" i="8"/>
  <c r="C3436" i="8"/>
  <c r="B3437" i="8"/>
  <c r="C3437" i="8"/>
  <c r="B3438" i="8"/>
  <c r="C3438" i="8"/>
  <c r="B3439" i="8"/>
  <c r="C3439" i="8"/>
  <c r="B3440" i="8"/>
  <c r="C3440" i="8"/>
  <c r="B3441" i="8"/>
  <c r="C3441" i="8"/>
  <c r="B3442" i="8"/>
  <c r="C3442" i="8"/>
  <c r="B3443" i="8"/>
  <c r="C3443" i="8"/>
  <c r="B3444" i="8"/>
  <c r="C3444" i="8"/>
  <c r="B3445" i="8"/>
  <c r="C3445" i="8"/>
  <c r="B3446" i="8"/>
  <c r="C3446" i="8"/>
  <c r="B3447" i="8"/>
  <c r="C3447" i="8"/>
  <c r="B3448" i="8"/>
  <c r="C3448" i="8"/>
  <c r="B3449" i="8"/>
  <c r="C3449" i="8"/>
  <c r="B3450" i="8"/>
  <c r="C3450" i="8"/>
  <c r="B3451" i="8"/>
  <c r="C3451" i="8"/>
  <c r="B3452" i="8"/>
  <c r="C3452" i="8"/>
  <c r="B3453" i="8"/>
  <c r="C3453" i="8"/>
  <c r="B3454" i="8"/>
  <c r="C3454" i="8"/>
  <c r="B3455" i="8"/>
  <c r="C3455" i="8"/>
  <c r="B3456" i="8"/>
  <c r="C3456" i="8"/>
  <c r="B3457" i="8"/>
  <c r="C3457" i="8"/>
  <c r="B3458" i="8"/>
  <c r="C3458" i="8"/>
  <c r="B3459" i="8"/>
  <c r="C3459" i="8"/>
  <c r="B3460" i="8"/>
  <c r="C3460" i="8"/>
  <c r="B3461" i="8"/>
  <c r="C3461" i="8"/>
  <c r="B3462" i="8"/>
  <c r="C3462" i="8"/>
  <c r="B3463" i="8"/>
  <c r="C3463" i="8"/>
  <c r="B3464" i="8"/>
  <c r="C3464" i="8"/>
  <c r="B3465" i="8"/>
  <c r="C3465" i="8"/>
  <c r="B3466" i="8"/>
  <c r="C3466" i="8"/>
  <c r="B3467" i="8"/>
  <c r="C3467" i="8"/>
  <c r="B3468" i="8"/>
  <c r="C3468" i="8"/>
  <c r="B3469" i="8"/>
  <c r="C3469" i="8"/>
  <c r="B3470" i="8"/>
  <c r="C3470" i="8"/>
  <c r="B3471" i="8"/>
  <c r="C3471" i="8"/>
  <c r="B3472" i="8"/>
  <c r="C3472" i="8"/>
  <c r="B3473" i="8"/>
  <c r="C3473" i="8"/>
  <c r="B3474" i="8"/>
  <c r="C3474" i="8"/>
  <c r="B3475" i="8"/>
  <c r="C3475" i="8"/>
  <c r="B3476" i="8"/>
  <c r="C3476" i="8"/>
  <c r="B3477" i="8"/>
  <c r="C3477" i="8"/>
  <c r="B3478" i="8"/>
  <c r="C3478" i="8"/>
  <c r="B3479" i="8"/>
  <c r="C3479" i="8"/>
  <c r="B3480" i="8"/>
  <c r="C3480" i="8"/>
  <c r="B3481" i="8"/>
  <c r="C3481" i="8"/>
  <c r="B3482" i="8"/>
  <c r="C3482" i="8"/>
  <c r="B3483" i="8"/>
  <c r="C3483" i="8"/>
  <c r="B3484" i="8"/>
  <c r="C3484" i="8"/>
  <c r="B3485" i="8"/>
  <c r="C3485" i="8"/>
  <c r="B3486" i="8"/>
  <c r="C3486" i="8"/>
  <c r="B3487" i="8"/>
  <c r="C3487" i="8"/>
  <c r="B3488" i="8"/>
  <c r="C3488" i="8"/>
  <c r="B3489" i="8"/>
  <c r="C3489" i="8"/>
  <c r="B3490" i="8"/>
  <c r="C3490" i="8"/>
  <c r="B3491" i="8"/>
  <c r="C3491" i="8"/>
  <c r="B3492" i="8"/>
  <c r="C3492" i="8"/>
  <c r="B3493" i="8"/>
  <c r="C3493" i="8"/>
  <c r="B3494" i="8"/>
  <c r="C3494" i="8"/>
  <c r="B3495" i="8"/>
  <c r="C3495" i="8"/>
  <c r="B3496" i="8"/>
  <c r="C3496" i="8"/>
  <c r="B3497" i="8"/>
  <c r="C3497" i="8"/>
  <c r="B3498" i="8"/>
  <c r="C3498" i="8"/>
  <c r="B3499" i="8"/>
  <c r="C3499" i="8"/>
  <c r="B3500" i="8"/>
  <c r="C3500" i="8"/>
  <c r="B3501" i="8"/>
  <c r="C3501" i="8"/>
  <c r="B3502" i="8"/>
  <c r="C3502" i="8"/>
  <c r="B3503" i="8"/>
  <c r="C3503" i="8"/>
  <c r="B3504" i="8"/>
  <c r="C3504" i="8"/>
  <c r="B3505" i="8"/>
  <c r="C3505" i="8"/>
  <c r="B3506" i="8"/>
  <c r="C3506" i="8"/>
  <c r="B3507" i="8"/>
  <c r="C3507" i="8"/>
  <c r="B3508" i="8"/>
  <c r="C3508" i="8"/>
  <c r="B3509" i="8"/>
  <c r="C3509" i="8"/>
  <c r="B3510" i="8"/>
  <c r="C3510" i="8"/>
  <c r="B3511" i="8"/>
  <c r="C3511" i="8"/>
  <c r="B3512" i="8"/>
  <c r="C3512" i="8"/>
  <c r="B3513" i="8"/>
  <c r="C3513" i="8"/>
  <c r="B3514" i="8"/>
  <c r="C3514" i="8"/>
  <c r="B3515" i="8"/>
  <c r="C3515" i="8"/>
  <c r="B3516" i="8"/>
  <c r="C3516" i="8"/>
  <c r="B3517" i="8"/>
  <c r="C3517" i="8"/>
  <c r="B3518" i="8"/>
  <c r="C3518" i="8"/>
  <c r="B3519" i="8"/>
  <c r="C3519" i="8"/>
  <c r="B3520" i="8"/>
  <c r="C3520" i="8"/>
  <c r="B3521" i="8"/>
  <c r="C3521" i="8"/>
  <c r="B3522" i="8"/>
  <c r="C3522" i="8"/>
  <c r="B3523" i="8"/>
  <c r="C3523" i="8"/>
  <c r="B3524" i="8"/>
  <c r="C3524" i="8"/>
  <c r="B3525" i="8"/>
  <c r="C3525" i="8"/>
  <c r="B3526" i="8"/>
  <c r="C3526" i="8"/>
  <c r="B3527" i="8"/>
  <c r="C3527" i="8"/>
  <c r="B3528" i="8"/>
  <c r="C3528" i="8"/>
  <c r="B3529" i="8"/>
  <c r="C3529" i="8"/>
  <c r="B3530" i="8"/>
  <c r="C3530" i="8"/>
  <c r="B3531" i="8"/>
  <c r="C3531" i="8"/>
  <c r="B3532" i="8"/>
  <c r="C3532" i="8"/>
  <c r="B3533" i="8"/>
  <c r="C3533" i="8"/>
  <c r="B3534" i="8"/>
  <c r="C3534" i="8"/>
  <c r="B3535" i="8"/>
  <c r="C3535" i="8"/>
  <c r="B3536" i="8"/>
  <c r="C3536" i="8"/>
  <c r="B3537" i="8"/>
  <c r="C3537" i="8"/>
  <c r="B3538" i="8"/>
  <c r="C3538" i="8"/>
  <c r="B3539" i="8"/>
  <c r="C3539" i="8"/>
  <c r="B3540" i="8"/>
  <c r="C3540" i="8"/>
  <c r="B3541" i="8"/>
  <c r="C3541" i="8"/>
  <c r="B3542" i="8"/>
  <c r="C3542" i="8"/>
  <c r="B3543" i="8"/>
  <c r="C3543" i="8"/>
  <c r="B3544" i="8"/>
  <c r="C3544" i="8"/>
  <c r="B3545" i="8"/>
  <c r="C3545" i="8"/>
  <c r="B3546" i="8"/>
  <c r="C3546" i="8"/>
  <c r="B3547" i="8"/>
  <c r="C3547" i="8"/>
  <c r="B3548" i="8"/>
  <c r="C3548" i="8"/>
  <c r="B3549" i="8"/>
  <c r="C3549" i="8"/>
  <c r="B3550" i="8"/>
  <c r="C3550" i="8"/>
  <c r="B3551" i="8"/>
  <c r="C3551" i="8"/>
  <c r="B3552" i="8"/>
  <c r="C3552" i="8"/>
  <c r="B3553" i="8"/>
  <c r="C3553" i="8"/>
  <c r="B3554" i="8"/>
  <c r="C3554" i="8"/>
  <c r="B3555" i="8"/>
  <c r="C3555" i="8"/>
  <c r="B3556" i="8"/>
  <c r="C3556" i="8"/>
  <c r="B3557" i="8"/>
  <c r="C3557" i="8"/>
  <c r="B3558" i="8"/>
  <c r="C3558" i="8"/>
  <c r="B3559" i="8"/>
  <c r="C3559" i="8"/>
  <c r="B3560" i="8"/>
  <c r="C3560" i="8"/>
  <c r="B3561" i="8"/>
  <c r="C3561" i="8"/>
  <c r="B3562" i="8"/>
  <c r="C3562" i="8"/>
  <c r="B3563" i="8"/>
  <c r="C3563" i="8"/>
  <c r="B3564" i="8"/>
  <c r="C3564" i="8"/>
  <c r="B3565" i="8"/>
  <c r="C3565" i="8"/>
  <c r="B3566" i="8"/>
  <c r="C3566" i="8"/>
  <c r="B3567" i="8"/>
  <c r="C3567" i="8"/>
  <c r="B3568" i="8"/>
  <c r="C3568" i="8"/>
  <c r="B3569" i="8"/>
  <c r="C3569" i="8"/>
  <c r="B3570" i="8"/>
  <c r="C3570" i="8"/>
  <c r="B3571" i="8"/>
  <c r="C3571" i="8"/>
  <c r="B3572" i="8"/>
  <c r="C3572" i="8"/>
  <c r="B3573" i="8"/>
  <c r="C3573" i="8"/>
  <c r="B3574" i="8"/>
  <c r="C3574" i="8"/>
  <c r="B3575" i="8"/>
  <c r="C3575" i="8"/>
  <c r="B3576" i="8"/>
  <c r="C3576" i="8"/>
  <c r="B3577" i="8"/>
  <c r="C3577" i="8"/>
  <c r="B3578" i="8"/>
  <c r="C3578" i="8"/>
  <c r="B3579" i="8"/>
  <c r="C3579" i="8"/>
  <c r="B3580" i="8"/>
  <c r="C3580" i="8"/>
  <c r="B3581" i="8"/>
  <c r="C3581" i="8"/>
  <c r="B3582" i="8"/>
  <c r="C3582" i="8"/>
  <c r="B3583" i="8"/>
  <c r="C3583" i="8"/>
  <c r="B3584" i="8"/>
  <c r="C3584" i="8"/>
  <c r="B3585" i="8"/>
  <c r="C3585" i="8"/>
  <c r="B3586" i="8"/>
  <c r="C3586" i="8"/>
  <c r="B3587" i="8"/>
  <c r="C3587" i="8"/>
  <c r="B3588" i="8"/>
  <c r="C3588" i="8"/>
  <c r="B3589" i="8"/>
  <c r="C3589" i="8"/>
  <c r="B3590" i="8"/>
  <c r="C3590" i="8"/>
  <c r="B3591" i="8"/>
  <c r="C3591" i="8"/>
  <c r="B3592" i="8"/>
  <c r="C3592" i="8"/>
  <c r="B3593" i="8"/>
  <c r="C3593" i="8"/>
  <c r="B3594" i="8"/>
  <c r="C3594" i="8"/>
  <c r="B3595" i="8"/>
  <c r="C3595" i="8"/>
  <c r="B3596" i="8"/>
  <c r="C3596" i="8"/>
  <c r="B3597" i="8"/>
  <c r="C3597" i="8"/>
  <c r="B3598" i="8"/>
  <c r="C3598" i="8"/>
  <c r="B3599" i="8"/>
  <c r="C3599" i="8"/>
  <c r="B3600" i="8"/>
  <c r="C3600" i="8"/>
  <c r="B3601" i="8"/>
  <c r="C3601" i="8"/>
  <c r="B3602" i="8"/>
  <c r="C3602" i="8"/>
  <c r="B3603" i="8"/>
  <c r="C3603" i="8"/>
  <c r="B3604" i="8"/>
  <c r="C3604" i="8"/>
  <c r="B3605" i="8"/>
  <c r="C3605" i="8"/>
  <c r="B3606" i="8"/>
  <c r="C3606" i="8"/>
  <c r="B3607" i="8"/>
  <c r="C3607" i="8"/>
  <c r="B3608" i="8"/>
  <c r="C3608" i="8"/>
  <c r="B3609" i="8"/>
  <c r="C3609" i="8"/>
  <c r="B3610" i="8"/>
  <c r="C3610" i="8"/>
  <c r="B3611" i="8"/>
  <c r="C3611" i="8"/>
  <c r="B3612" i="8"/>
  <c r="C3612" i="8"/>
  <c r="B3613" i="8"/>
  <c r="C3613" i="8"/>
  <c r="B3614" i="8"/>
  <c r="C3614" i="8"/>
  <c r="B3615" i="8"/>
  <c r="C3615" i="8"/>
  <c r="B3616" i="8"/>
  <c r="C3616" i="8"/>
  <c r="B3617" i="8"/>
  <c r="C3617" i="8"/>
  <c r="B3618" i="8"/>
  <c r="C3618" i="8"/>
  <c r="B3619" i="8"/>
  <c r="C3619" i="8"/>
  <c r="B3620" i="8"/>
  <c r="C3620" i="8"/>
  <c r="B3621" i="8"/>
  <c r="C3621" i="8"/>
  <c r="B3622" i="8"/>
  <c r="C3622" i="8"/>
  <c r="B3623" i="8"/>
  <c r="C3623" i="8"/>
  <c r="B3624" i="8"/>
  <c r="C3624" i="8"/>
  <c r="B3625" i="8"/>
  <c r="C3625" i="8"/>
  <c r="B3626" i="8"/>
  <c r="C3626" i="8"/>
  <c r="B3627" i="8"/>
  <c r="C3627" i="8"/>
  <c r="B3628" i="8"/>
  <c r="C3628" i="8"/>
  <c r="B3629" i="8"/>
  <c r="C3629" i="8"/>
  <c r="B3630" i="8"/>
  <c r="C3630" i="8"/>
  <c r="B3631" i="8"/>
  <c r="C3631" i="8"/>
  <c r="B3632" i="8"/>
  <c r="C3632" i="8"/>
  <c r="B3633" i="8"/>
  <c r="C3633" i="8"/>
  <c r="B3634" i="8"/>
  <c r="C3634" i="8"/>
  <c r="B3635" i="8"/>
  <c r="C3635" i="8"/>
  <c r="B3636" i="8"/>
  <c r="C3636" i="8"/>
  <c r="B3637" i="8"/>
  <c r="C3637" i="8"/>
  <c r="B3638" i="8"/>
  <c r="C3638" i="8"/>
  <c r="B3639" i="8"/>
  <c r="C3639" i="8"/>
  <c r="B3640" i="8"/>
  <c r="C3640" i="8"/>
  <c r="B3641" i="8"/>
  <c r="C3641" i="8"/>
  <c r="B3642" i="8"/>
  <c r="C3642" i="8"/>
  <c r="B3643" i="8"/>
  <c r="C3643" i="8"/>
  <c r="B3644" i="8"/>
  <c r="C3644" i="8"/>
  <c r="B3645" i="8"/>
  <c r="C3645" i="8"/>
  <c r="B3646" i="8"/>
  <c r="C3646" i="8"/>
  <c r="B3647" i="8"/>
  <c r="C3647" i="8"/>
  <c r="B3648" i="8"/>
  <c r="C3648" i="8"/>
  <c r="B3649" i="8"/>
  <c r="C3649" i="8"/>
  <c r="B3650" i="8"/>
  <c r="C3650" i="8"/>
  <c r="B3651" i="8"/>
  <c r="C3651" i="8"/>
  <c r="B3652" i="8"/>
  <c r="C3652" i="8"/>
  <c r="B3653" i="8"/>
  <c r="C3653" i="8"/>
  <c r="B3654" i="8"/>
  <c r="C3654" i="8"/>
  <c r="B3655" i="8"/>
  <c r="C3655" i="8"/>
  <c r="B3656" i="8"/>
  <c r="C3656" i="8"/>
  <c r="B3657" i="8"/>
  <c r="C3657" i="8"/>
  <c r="B3658" i="8"/>
  <c r="C3658" i="8"/>
  <c r="B3659" i="8"/>
  <c r="C3659" i="8"/>
  <c r="B3660" i="8"/>
  <c r="C3660" i="8"/>
  <c r="B3661" i="8"/>
  <c r="C3661" i="8"/>
  <c r="B3662" i="8"/>
  <c r="C3662" i="8"/>
  <c r="B3663" i="8"/>
  <c r="C3663" i="8"/>
  <c r="B3664" i="8"/>
  <c r="C3664" i="8"/>
  <c r="B3665" i="8"/>
  <c r="C3665" i="8"/>
  <c r="B3666" i="8"/>
  <c r="C3666" i="8"/>
  <c r="B3667" i="8"/>
  <c r="C3667" i="8"/>
  <c r="B3668" i="8"/>
  <c r="C3668" i="8"/>
  <c r="B3669" i="8"/>
  <c r="C3669" i="8"/>
  <c r="B3670" i="8"/>
  <c r="C3670" i="8"/>
  <c r="B3671" i="8"/>
  <c r="C3671" i="8"/>
  <c r="B3672" i="8"/>
  <c r="C3672" i="8"/>
  <c r="B3673" i="8"/>
  <c r="C3673" i="8"/>
  <c r="B3674" i="8"/>
  <c r="C3674" i="8"/>
  <c r="B3675" i="8"/>
  <c r="C3675" i="8"/>
  <c r="B3676" i="8"/>
  <c r="C3676" i="8"/>
  <c r="B3677" i="8"/>
  <c r="C3677" i="8"/>
  <c r="B3678" i="8"/>
  <c r="C3678" i="8"/>
  <c r="B3679" i="8"/>
  <c r="C3679" i="8"/>
  <c r="B3680" i="8"/>
  <c r="C3680" i="8"/>
  <c r="B3681" i="8"/>
  <c r="C3681" i="8"/>
  <c r="B3682" i="8"/>
  <c r="C3682" i="8"/>
  <c r="B3683" i="8"/>
  <c r="C3683" i="8"/>
  <c r="B3684" i="8"/>
  <c r="C3684" i="8"/>
  <c r="B3685" i="8"/>
  <c r="C3685" i="8"/>
  <c r="B3686" i="8"/>
  <c r="C3686" i="8"/>
  <c r="B3687" i="8"/>
  <c r="C3687" i="8"/>
  <c r="B3688" i="8"/>
  <c r="C3688" i="8"/>
  <c r="B3689" i="8"/>
  <c r="C3689" i="8"/>
  <c r="B3690" i="8"/>
  <c r="C3690" i="8"/>
  <c r="B3691" i="8"/>
  <c r="C3691" i="8"/>
  <c r="B3692" i="8"/>
  <c r="C3692" i="8"/>
  <c r="B3693" i="8"/>
  <c r="C3693" i="8"/>
  <c r="B3694" i="8"/>
  <c r="C3694" i="8"/>
  <c r="B3695" i="8"/>
  <c r="C3695" i="8"/>
  <c r="B3696" i="8"/>
  <c r="C3696" i="8"/>
  <c r="B3697" i="8"/>
  <c r="C3697" i="8"/>
  <c r="B3698" i="8"/>
  <c r="C3698" i="8"/>
  <c r="B3699" i="8"/>
  <c r="C3699" i="8"/>
  <c r="B3700" i="8"/>
  <c r="C3700" i="8"/>
  <c r="B3701" i="8"/>
  <c r="C3701" i="8"/>
  <c r="B3702" i="8"/>
  <c r="C3702" i="8"/>
  <c r="B3703" i="8"/>
  <c r="C3703" i="8"/>
  <c r="B3704" i="8"/>
  <c r="C3704" i="8"/>
  <c r="B3705" i="8"/>
  <c r="C3705" i="8"/>
  <c r="B3706" i="8"/>
  <c r="C3706" i="8"/>
  <c r="B3707" i="8"/>
  <c r="C3707" i="8"/>
  <c r="B3708" i="8"/>
  <c r="C3708" i="8"/>
  <c r="B3709" i="8"/>
  <c r="C3709" i="8"/>
  <c r="B3710" i="8"/>
  <c r="C3710" i="8"/>
  <c r="B3711" i="8"/>
  <c r="C3711" i="8"/>
  <c r="B3712" i="8"/>
  <c r="C3712" i="8"/>
  <c r="B3713" i="8"/>
  <c r="C3713" i="8"/>
  <c r="B3714" i="8"/>
  <c r="C3714" i="8"/>
  <c r="B3715" i="8"/>
  <c r="C3715" i="8"/>
  <c r="B3716" i="8"/>
  <c r="C3716" i="8"/>
  <c r="B3717" i="8"/>
  <c r="C3717" i="8"/>
  <c r="B3718" i="8"/>
  <c r="C3718" i="8"/>
  <c r="B3719" i="8"/>
  <c r="C3719" i="8"/>
  <c r="B3720" i="8"/>
  <c r="C3720" i="8"/>
  <c r="B3721" i="8"/>
  <c r="C3721" i="8"/>
  <c r="B3722" i="8"/>
  <c r="C3722" i="8"/>
  <c r="B3723" i="8"/>
  <c r="C3723" i="8"/>
  <c r="B3724" i="8"/>
  <c r="C3724" i="8"/>
  <c r="B3725" i="8"/>
  <c r="C3725" i="8"/>
  <c r="B3726" i="8"/>
  <c r="C3726" i="8"/>
  <c r="B3727" i="8"/>
  <c r="C3727" i="8"/>
  <c r="B3728" i="8"/>
  <c r="C3728" i="8"/>
  <c r="B3729" i="8"/>
  <c r="C3729" i="8"/>
  <c r="B3730" i="8"/>
  <c r="C3730" i="8"/>
  <c r="B3731" i="8"/>
  <c r="C3731" i="8"/>
  <c r="B3732" i="8"/>
  <c r="C3732" i="8"/>
  <c r="B3733" i="8"/>
  <c r="C3733" i="8"/>
  <c r="B3734" i="8"/>
  <c r="C3734" i="8"/>
  <c r="B3735" i="8"/>
  <c r="C3735" i="8"/>
  <c r="B3736" i="8"/>
  <c r="C3736" i="8"/>
  <c r="B3737" i="8"/>
  <c r="C3737" i="8"/>
  <c r="B3738" i="8"/>
  <c r="C3738" i="8"/>
  <c r="B3739" i="8"/>
  <c r="C3739" i="8"/>
  <c r="B3740" i="8"/>
  <c r="C3740" i="8"/>
  <c r="B3741" i="8"/>
  <c r="C3741" i="8"/>
  <c r="B3742" i="8"/>
  <c r="C3742" i="8"/>
  <c r="B3743" i="8"/>
  <c r="C3743" i="8"/>
  <c r="B3744" i="8"/>
  <c r="C3744" i="8"/>
  <c r="B3745" i="8"/>
  <c r="C3745" i="8"/>
  <c r="B3746" i="8"/>
  <c r="C3746" i="8"/>
  <c r="B3747" i="8"/>
  <c r="C3747" i="8"/>
  <c r="B3748" i="8"/>
  <c r="C3748" i="8"/>
  <c r="B3749" i="8"/>
  <c r="C3749" i="8"/>
  <c r="B3750" i="8"/>
  <c r="C3750" i="8"/>
  <c r="B3751" i="8"/>
  <c r="C3751" i="8"/>
  <c r="B3752" i="8"/>
  <c r="C3752" i="8"/>
  <c r="B3753" i="8"/>
  <c r="C3753" i="8"/>
  <c r="B3754" i="8"/>
  <c r="C3754" i="8"/>
  <c r="B3755" i="8"/>
  <c r="C3755" i="8"/>
  <c r="B3756" i="8"/>
  <c r="C3756" i="8"/>
  <c r="B3757" i="8"/>
  <c r="C3757" i="8"/>
  <c r="B3758" i="8"/>
  <c r="C3758" i="8"/>
  <c r="B3759" i="8"/>
  <c r="C3759" i="8"/>
  <c r="B3760" i="8"/>
  <c r="C3760" i="8"/>
  <c r="B3761" i="8"/>
  <c r="C3761" i="8"/>
  <c r="B3762" i="8"/>
  <c r="C3762" i="8"/>
  <c r="B3763" i="8"/>
  <c r="C3763" i="8"/>
  <c r="B3764" i="8"/>
  <c r="C3764" i="8"/>
  <c r="B3765" i="8"/>
  <c r="C3765" i="8"/>
  <c r="B3766" i="8"/>
  <c r="C3766" i="8"/>
  <c r="B3767" i="8"/>
  <c r="C3767" i="8"/>
  <c r="B3768" i="8"/>
  <c r="C3768" i="8"/>
  <c r="B3769" i="8"/>
  <c r="C3769" i="8"/>
  <c r="B3770" i="8"/>
  <c r="C3770" i="8"/>
  <c r="B3771" i="8"/>
  <c r="C3771" i="8"/>
  <c r="B3772" i="8"/>
  <c r="C3772" i="8"/>
  <c r="B3773" i="8"/>
  <c r="C3773" i="8"/>
  <c r="B3774" i="8"/>
  <c r="C3774" i="8"/>
  <c r="B3775" i="8"/>
  <c r="C3775" i="8"/>
  <c r="B3776" i="8"/>
  <c r="C3776" i="8"/>
  <c r="B3777" i="8"/>
  <c r="C3777" i="8"/>
  <c r="B3778" i="8"/>
  <c r="C3778" i="8"/>
  <c r="B3779" i="8"/>
  <c r="C3779" i="8"/>
  <c r="B3780" i="8"/>
  <c r="C3780" i="8"/>
  <c r="B3781" i="8"/>
  <c r="C3781" i="8"/>
  <c r="B3782" i="8"/>
  <c r="C3782" i="8"/>
  <c r="B3783" i="8"/>
  <c r="C3783" i="8"/>
  <c r="B3784" i="8"/>
  <c r="C3784" i="8"/>
  <c r="B3785" i="8"/>
  <c r="C3785" i="8"/>
  <c r="B3786" i="8"/>
  <c r="C3786" i="8"/>
  <c r="B3787" i="8"/>
  <c r="C3787" i="8"/>
  <c r="B3788" i="8"/>
  <c r="C3788" i="8"/>
  <c r="B3789" i="8"/>
  <c r="C3789" i="8"/>
  <c r="B3790" i="8"/>
  <c r="C3790" i="8"/>
  <c r="B3791" i="8"/>
  <c r="C3791" i="8"/>
  <c r="B3792" i="8"/>
  <c r="C3792" i="8"/>
  <c r="B3793" i="8"/>
  <c r="C3793" i="8"/>
  <c r="B3794" i="8"/>
  <c r="C3794" i="8"/>
  <c r="B3795" i="8"/>
  <c r="C3795" i="8"/>
  <c r="B3796" i="8"/>
  <c r="C3796" i="8"/>
  <c r="B3797" i="8"/>
  <c r="C3797" i="8"/>
  <c r="B3798" i="8"/>
  <c r="C3798" i="8"/>
  <c r="B3799" i="8"/>
  <c r="C3799" i="8"/>
  <c r="B3800" i="8"/>
  <c r="C3800" i="8"/>
  <c r="B3801" i="8"/>
  <c r="C3801" i="8"/>
  <c r="B3802" i="8"/>
  <c r="C3802" i="8"/>
  <c r="B3803" i="8"/>
  <c r="C3803" i="8"/>
  <c r="B3804" i="8"/>
  <c r="C3804" i="8"/>
  <c r="B3805" i="8"/>
  <c r="C3805" i="8"/>
  <c r="B3806" i="8"/>
  <c r="C3806" i="8"/>
  <c r="B3807" i="8"/>
  <c r="C3807" i="8"/>
  <c r="B3808" i="8"/>
  <c r="C3808" i="8"/>
  <c r="B3809" i="8"/>
  <c r="C3809" i="8"/>
  <c r="B3810" i="8"/>
  <c r="C3810" i="8"/>
  <c r="B3811" i="8"/>
  <c r="C3811" i="8"/>
  <c r="B3812" i="8"/>
  <c r="C3812" i="8"/>
  <c r="B3813" i="8"/>
  <c r="C3813" i="8"/>
  <c r="B3814" i="8"/>
  <c r="C3814" i="8"/>
  <c r="B3815" i="8"/>
  <c r="C3815" i="8"/>
  <c r="B3816" i="8"/>
  <c r="C3816" i="8"/>
  <c r="B3817" i="8"/>
  <c r="C3817" i="8"/>
  <c r="B3818" i="8"/>
  <c r="C3818" i="8"/>
  <c r="B3819" i="8"/>
  <c r="C3819" i="8"/>
  <c r="B3820" i="8"/>
  <c r="C3820" i="8"/>
  <c r="B3821" i="8"/>
  <c r="C3821" i="8"/>
  <c r="B3822" i="8"/>
  <c r="C3822" i="8"/>
  <c r="B3823" i="8"/>
  <c r="C3823" i="8"/>
  <c r="B3824" i="8"/>
  <c r="C3824" i="8"/>
  <c r="B3825" i="8"/>
  <c r="C3825" i="8"/>
  <c r="B3826" i="8"/>
  <c r="C3826" i="8"/>
  <c r="B3827" i="8"/>
  <c r="C3827" i="8"/>
  <c r="B3828" i="8"/>
  <c r="C3828" i="8"/>
  <c r="B3829" i="8"/>
  <c r="C3829" i="8"/>
  <c r="B3830" i="8"/>
  <c r="C3830" i="8"/>
  <c r="B3831" i="8"/>
  <c r="C3831" i="8"/>
  <c r="B3832" i="8"/>
  <c r="C3832" i="8"/>
  <c r="B3833" i="8"/>
  <c r="C3833" i="8"/>
  <c r="B3834" i="8"/>
  <c r="C3834" i="8"/>
  <c r="B3835" i="8"/>
  <c r="C3835" i="8"/>
  <c r="B3836" i="8"/>
  <c r="C3836" i="8"/>
  <c r="B3837" i="8"/>
  <c r="C3837" i="8"/>
  <c r="B3838" i="8"/>
  <c r="C3838" i="8"/>
  <c r="B3839" i="8"/>
  <c r="C3839" i="8"/>
  <c r="B3840" i="8"/>
  <c r="C3840" i="8"/>
  <c r="B3841" i="8"/>
  <c r="C3841" i="8"/>
  <c r="B3842" i="8"/>
  <c r="C3842" i="8"/>
  <c r="B3843" i="8"/>
  <c r="C3843" i="8"/>
  <c r="B3844" i="8"/>
  <c r="C3844" i="8"/>
  <c r="B3845" i="8"/>
  <c r="C3845" i="8"/>
  <c r="B3846" i="8"/>
  <c r="C3846" i="8"/>
  <c r="B3847" i="8"/>
  <c r="C3847" i="8"/>
  <c r="B3848" i="8"/>
  <c r="C3848" i="8"/>
  <c r="B3849" i="8"/>
  <c r="C3849" i="8"/>
  <c r="B3850" i="8"/>
  <c r="C3850" i="8"/>
  <c r="B3851" i="8"/>
  <c r="C3851" i="8"/>
  <c r="B3852" i="8"/>
  <c r="C3852" i="8"/>
  <c r="B3853" i="8"/>
  <c r="C3853" i="8"/>
  <c r="B3854" i="8"/>
  <c r="C3854" i="8"/>
  <c r="B3855" i="8"/>
  <c r="C3855" i="8"/>
  <c r="B3856" i="8"/>
  <c r="C3856" i="8"/>
  <c r="B3857" i="8"/>
  <c r="C3857" i="8"/>
  <c r="B3858" i="8"/>
  <c r="C3858" i="8"/>
  <c r="B3859" i="8"/>
  <c r="C3859" i="8"/>
  <c r="B3860" i="8"/>
  <c r="C3860" i="8"/>
  <c r="B3861" i="8"/>
  <c r="C3861" i="8"/>
  <c r="B3862" i="8"/>
  <c r="C3862" i="8"/>
  <c r="B3863" i="8"/>
  <c r="C3863" i="8"/>
  <c r="B3864" i="8"/>
  <c r="C3864" i="8"/>
  <c r="B3865" i="8"/>
  <c r="C3865" i="8"/>
  <c r="B3866" i="8"/>
  <c r="C3866" i="8"/>
  <c r="B3867" i="8"/>
  <c r="C3867" i="8"/>
  <c r="B3868" i="8"/>
  <c r="C3868" i="8"/>
  <c r="B3869" i="8"/>
  <c r="C3869" i="8"/>
  <c r="B3870" i="8"/>
  <c r="C3870" i="8"/>
  <c r="B3871" i="8"/>
  <c r="C3871" i="8"/>
  <c r="B3872" i="8"/>
  <c r="C3872" i="8"/>
  <c r="B3873" i="8"/>
  <c r="C3873" i="8"/>
  <c r="B3874" i="8"/>
  <c r="C3874" i="8"/>
  <c r="B3875" i="8"/>
  <c r="C3875" i="8"/>
  <c r="B3876" i="8"/>
  <c r="C3876" i="8"/>
  <c r="B3877" i="8"/>
  <c r="C3877" i="8"/>
  <c r="B3878" i="8"/>
  <c r="C3878" i="8"/>
  <c r="B3879" i="8"/>
  <c r="C3879" i="8"/>
  <c r="B3880" i="8"/>
  <c r="C3880" i="8"/>
  <c r="B3881" i="8"/>
  <c r="C3881" i="8"/>
  <c r="B3882" i="8"/>
  <c r="C3882" i="8"/>
  <c r="B3883" i="8"/>
  <c r="C3883" i="8"/>
  <c r="B3884" i="8"/>
  <c r="C3884" i="8"/>
  <c r="B3885" i="8"/>
  <c r="C3885" i="8"/>
  <c r="B3886" i="8"/>
  <c r="C3886" i="8"/>
  <c r="B3887" i="8"/>
  <c r="C3887" i="8"/>
  <c r="B3888" i="8"/>
  <c r="C3888" i="8"/>
  <c r="B3889" i="8"/>
  <c r="C3889" i="8"/>
  <c r="B3890" i="8"/>
  <c r="C3890" i="8"/>
  <c r="B3891" i="8"/>
  <c r="C3891" i="8"/>
  <c r="B3892" i="8"/>
  <c r="C3892" i="8"/>
  <c r="B3893" i="8"/>
  <c r="C3893" i="8"/>
  <c r="B3894" i="8"/>
  <c r="C3894" i="8"/>
  <c r="B3895" i="8"/>
  <c r="C3895" i="8"/>
  <c r="B3896" i="8"/>
  <c r="C3896" i="8"/>
  <c r="B3897" i="8"/>
  <c r="C3897" i="8"/>
  <c r="B3898" i="8"/>
  <c r="C3898" i="8"/>
  <c r="B3899" i="8"/>
  <c r="C3899" i="8"/>
  <c r="B3900" i="8"/>
  <c r="C3900" i="8"/>
  <c r="B3901" i="8"/>
  <c r="C3901" i="8"/>
  <c r="B3902" i="8"/>
  <c r="C3902" i="8"/>
  <c r="B3903" i="8"/>
  <c r="C3903" i="8"/>
  <c r="B3904" i="8"/>
  <c r="C3904" i="8"/>
  <c r="B3905" i="8"/>
  <c r="C3905" i="8"/>
  <c r="B3906" i="8"/>
  <c r="C3906" i="8"/>
  <c r="B3907" i="8"/>
  <c r="C3907" i="8"/>
  <c r="B3908" i="8"/>
  <c r="C3908" i="8"/>
  <c r="B3909" i="8"/>
  <c r="C3909" i="8"/>
  <c r="B3910" i="8"/>
  <c r="C3910" i="8"/>
  <c r="B3911" i="8"/>
  <c r="C3911" i="8"/>
  <c r="B3912" i="8"/>
  <c r="C3912" i="8"/>
  <c r="B3913" i="8"/>
  <c r="C3913" i="8"/>
  <c r="B3914" i="8"/>
  <c r="C3914" i="8"/>
  <c r="B3915" i="8"/>
  <c r="C3915" i="8"/>
  <c r="B3916" i="8"/>
  <c r="C3916" i="8"/>
  <c r="B3917" i="8"/>
  <c r="C3917" i="8"/>
  <c r="B3918" i="8"/>
  <c r="C3918" i="8"/>
  <c r="B3919" i="8"/>
  <c r="C3919" i="8"/>
  <c r="B3920" i="8"/>
  <c r="C3920" i="8"/>
  <c r="B3921" i="8"/>
  <c r="C3921" i="8"/>
  <c r="B3922" i="8"/>
  <c r="C3922" i="8"/>
  <c r="B3923" i="8"/>
  <c r="C3923" i="8"/>
  <c r="B3924" i="8"/>
  <c r="C3924" i="8"/>
  <c r="B3925" i="8"/>
  <c r="C3925" i="8"/>
  <c r="B3926" i="8"/>
  <c r="C3926" i="8"/>
  <c r="B3927" i="8"/>
  <c r="C3927" i="8"/>
  <c r="B3928" i="8"/>
  <c r="C3928" i="8"/>
  <c r="B3929" i="8"/>
  <c r="C3929" i="8"/>
  <c r="B3930" i="8"/>
  <c r="C3930" i="8"/>
  <c r="B3931" i="8"/>
  <c r="C3931" i="8"/>
  <c r="B3932" i="8"/>
  <c r="C3932" i="8"/>
  <c r="B3933" i="8"/>
  <c r="C3933" i="8"/>
  <c r="B3934" i="8"/>
  <c r="C3934" i="8"/>
  <c r="B3935" i="8"/>
  <c r="C3935" i="8"/>
  <c r="B3936" i="8"/>
  <c r="C3936" i="8"/>
  <c r="B3937" i="8"/>
  <c r="C3937" i="8"/>
  <c r="B3938" i="8"/>
  <c r="C3938" i="8"/>
  <c r="B3939" i="8"/>
  <c r="C3939" i="8"/>
  <c r="B3940" i="8"/>
  <c r="C3940" i="8"/>
  <c r="B3941" i="8"/>
  <c r="C3941" i="8"/>
  <c r="B3942" i="8"/>
  <c r="C3942" i="8"/>
  <c r="B3943" i="8"/>
  <c r="C3943" i="8"/>
  <c r="B3944" i="8"/>
  <c r="C3944" i="8"/>
  <c r="B3945" i="8"/>
  <c r="C3945" i="8"/>
  <c r="B3946" i="8"/>
  <c r="C3946" i="8"/>
  <c r="B3947" i="8"/>
  <c r="C3947" i="8"/>
  <c r="B3948" i="8"/>
  <c r="C3948" i="8"/>
  <c r="B3949" i="8"/>
  <c r="C3949" i="8"/>
  <c r="B3950" i="8"/>
  <c r="C3950" i="8"/>
  <c r="B3951" i="8"/>
  <c r="C3951" i="8"/>
  <c r="B3952" i="8"/>
  <c r="C3952" i="8"/>
  <c r="B3953" i="8"/>
  <c r="C3953" i="8"/>
  <c r="B3954" i="8"/>
  <c r="C3954" i="8"/>
  <c r="B3955" i="8"/>
  <c r="C3955" i="8"/>
  <c r="B3956" i="8"/>
  <c r="C3956" i="8"/>
  <c r="B3957" i="8"/>
  <c r="C3957" i="8"/>
  <c r="B3958" i="8"/>
  <c r="C3958" i="8"/>
  <c r="B3959" i="8"/>
  <c r="C3959" i="8"/>
  <c r="B3960" i="8"/>
  <c r="C3960" i="8"/>
  <c r="B3961" i="8"/>
  <c r="C3961" i="8"/>
  <c r="B3962" i="8"/>
  <c r="C3962" i="8"/>
  <c r="B3963" i="8"/>
  <c r="C3963" i="8"/>
  <c r="B3964" i="8"/>
  <c r="C3964" i="8"/>
  <c r="B3965" i="8"/>
  <c r="C3965" i="8"/>
  <c r="B3966" i="8"/>
  <c r="C3966" i="8"/>
  <c r="B3967" i="8"/>
  <c r="C3967" i="8"/>
  <c r="B3968" i="8"/>
  <c r="C3968" i="8"/>
  <c r="B3969" i="8"/>
  <c r="C3969" i="8"/>
  <c r="B3970" i="8"/>
  <c r="C3970" i="8"/>
  <c r="B3971" i="8"/>
  <c r="C3971" i="8"/>
  <c r="B3972" i="8"/>
  <c r="C3972" i="8"/>
  <c r="B3973" i="8"/>
  <c r="C3973" i="8"/>
  <c r="B3974" i="8"/>
  <c r="C3974" i="8"/>
  <c r="B3975" i="8"/>
  <c r="C3975" i="8"/>
  <c r="B3976" i="8"/>
  <c r="C3976" i="8"/>
  <c r="B3977" i="8"/>
  <c r="C3977" i="8"/>
  <c r="B3978" i="8"/>
  <c r="C3978" i="8"/>
  <c r="B3979" i="8"/>
  <c r="C3979" i="8"/>
  <c r="B3980" i="8"/>
  <c r="C3980" i="8"/>
  <c r="B3981" i="8"/>
  <c r="C3981" i="8"/>
  <c r="B3982" i="8"/>
  <c r="C3982" i="8"/>
  <c r="B3983" i="8"/>
  <c r="C3983" i="8"/>
  <c r="B3984" i="8"/>
  <c r="C3984" i="8"/>
  <c r="B3985" i="8"/>
  <c r="C3985" i="8"/>
  <c r="B3986" i="8"/>
  <c r="C3986" i="8"/>
  <c r="B3987" i="8"/>
  <c r="C3987" i="8"/>
  <c r="B3988" i="8"/>
  <c r="C3988" i="8"/>
  <c r="B3989" i="8"/>
  <c r="C3989" i="8"/>
  <c r="B3990" i="8"/>
  <c r="C3990" i="8"/>
  <c r="B3991" i="8"/>
  <c r="C3991" i="8"/>
  <c r="B3992" i="8"/>
  <c r="C3992" i="8"/>
  <c r="B3993" i="8"/>
  <c r="C3993" i="8"/>
  <c r="B3994" i="8"/>
  <c r="C3994" i="8"/>
  <c r="B3995" i="8"/>
  <c r="C3995" i="8"/>
  <c r="B3996" i="8"/>
  <c r="C3996" i="8"/>
  <c r="B3997" i="8"/>
  <c r="C3997" i="8"/>
  <c r="B3998" i="8"/>
  <c r="C3998" i="8"/>
  <c r="B3999" i="8"/>
  <c r="C3999" i="8"/>
  <c r="B4000" i="8"/>
  <c r="C4000" i="8"/>
  <c r="B4001" i="8"/>
  <c r="C4001" i="8"/>
  <c r="B4002" i="8"/>
  <c r="C4002" i="8"/>
  <c r="B4003" i="8"/>
  <c r="C4003" i="8"/>
  <c r="B4004" i="8"/>
  <c r="C4004" i="8"/>
  <c r="B4005" i="8"/>
  <c r="C4005" i="8"/>
  <c r="B4006" i="8"/>
  <c r="C4006" i="8"/>
  <c r="B4007" i="8"/>
  <c r="C4007" i="8"/>
  <c r="B4008" i="8"/>
  <c r="C4008" i="8"/>
  <c r="B4009" i="8"/>
  <c r="C4009" i="8"/>
  <c r="B4010" i="8"/>
  <c r="C4010" i="8"/>
  <c r="B4011" i="8"/>
  <c r="C4011" i="8"/>
  <c r="B4012" i="8"/>
  <c r="C4012" i="8"/>
  <c r="B4013" i="8"/>
  <c r="C4013" i="8"/>
  <c r="B4014" i="8"/>
  <c r="C4014" i="8"/>
  <c r="B4015" i="8"/>
  <c r="C4015" i="8"/>
  <c r="B4016" i="8"/>
  <c r="C4016" i="8"/>
  <c r="B4017" i="8"/>
  <c r="C4017" i="8"/>
  <c r="B4018" i="8"/>
  <c r="C4018" i="8"/>
  <c r="B4019" i="8"/>
  <c r="C4019" i="8"/>
  <c r="B4020" i="8"/>
  <c r="C4020" i="8"/>
  <c r="B4021" i="8"/>
  <c r="C4021" i="8"/>
  <c r="B4022" i="8"/>
  <c r="C4022" i="8"/>
  <c r="B4023" i="8"/>
  <c r="C4023" i="8"/>
  <c r="B4024" i="8"/>
  <c r="C4024" i="8"/>
  <c r="B4025" i="8"/>
  <c r="C4025" i="8"/>
  <c r="B4026" i="8"/>
  <c r="C4026" i="8"/>
  <c r="B4027" i="8"/>
  <c r="C4027" i="8"/>
  <c r="B4028" i="8"/>
  <c r="C4028" i="8"/>
  <c r="B4029" i="8"/>
  <c r="C4029" i="8"/>
  <c r="B4030" i="8"/>
  <c r="C4030" i="8"/>
  <c r="B4031" i="8"/>
  <c r="C4031" i="8"/>
  <c r="B4032" i="8"/>
  <c r="C4032" i="8"/>
  <c r="B4033" i="8"/>
  <c r="C4033" i="8"/>
  <c r="B4034" i="8"/>
  <c r="C4034" i="8"/>
  <c r="B4035" i="8"/>
  <c r="C4035" i="8"/>
  <c r="B4036" i="8"/>
  <c r="C4036" i="8"/>
  <c r="B4037" i="8"/>
  <c r="C4037" i="8"/>
  <c r="B4038" i="8"/>
  <c r="C4038" i="8"/>
  <c r="B4039" i="8"/>
  <c r="C4039" i="8"/>
  <c r="B4040" i="8"/>
  <c r="C4040" i="8"/>
  <c r="B4041" i="8"/>
  <c r="C4041" i="8"/>
  <c r="B4042" i="8"/>
  <c r="C4042" i="8"/>
  <c r="B4043" i="8"/>
  <c r="C4043" i="8"/>
  <c r="B4044" i="8"/>
  <c r="C4044" i="8"/>
  <c r="B4045" i="8"/>
  <c r="C4045" i="8"/>
  <c r="B4046" i="8"/>
  <c r="C4046" i="8"/>
  <c r="B4047" i="8"/>
  <c r="C4047" i="8"/>
  <c r="B4048" i="8"/>
  <c r="C4048" i="8"/>
  <c r="B4049" i="8"/>
  <c r="C4049" i="8"/>
  <c r="B4050" i="8"/>
  <c r="C4050" i="8"/>
  <c r="B4051" i="8"/>
  <c r="C4051" i="8"/>
  <c r="B4052" i="8"/>
  <c r="C4052" i="8"/>
  <c r="B4053" i="8"/>
  <c r="C4053" i="8"/>
  <c r="B4054" i="8"/>
  <c r="C4054" i="8"/>
  <c r="B4055" i="8"/>
  <c r="C4055" i="8"/>
  <c r="B4056" i="8"/>
  <c r="C4056" i="8"/>
  <c r="B4057" i="8"/>
  <c r="C4057" i="8"/>
  <c r="B4058" i="8"/>
  <c r="C4058" i="8"/>
  <c r="B4059" i="8"/>
  <c r="C4059" i="8"/>
  <c r="B4060" i="8"/>
  <c r="C4060" i="8"/>
  <c r="B4061" i="8"/>
  <c r="C4061" i="8"/>
  <c r="B4062" i="8"/>
  <c r="C4062" i="8"/>
  <c r="B4063" i="8"/>
  <c r="C4063" i="8"/>
  <c r="B4064" i="8"/>
  <c r="C4064" i="8"/>
  <c r="B4065" i="8"/>
  <c r="C4065" i="8"/>
  <c r="B4066" i="8"/>
  <c r="C4066" i="8"/>
  <c r="B4067" i="8"/>
  <c r="C4067" i="8"/>
  <c r="B4068" i="8"/>
  <c r="C4068" i="8"/>
  <c r="B4069" i="8"/>
  <c r="C4069" i="8"/>
  <c r="B4070" i="8"/>
  <c r="C4070" i="8"/>
  <c r="B4071" i="8"/>
  <c r="C4071" i="8"/>
  <c r="B4072" i="8"/>
  <c r="C4072" i="8"/>
  <c r="B4073" i="8"/>
  <c r="C4073" i="8"/>
  <c r="B4074" i="8"/>
  <c r="C4074" i="8"/>
  <c r="B4075" i="8"/>
  <c r="C4075" i="8"/>
  <c r="B4076" i="8"/>
  <c r="C4076" i="8"/>
  <c r="B4077" i="8"/>
  <c r="C4077" i="8"/>
  <c r="B4078" i="8"/>
  <c r="C4078" i="8"/>
  <c r="B4079" i="8"/>
  <c r="C4079" i="8"/>
  <c r="B4080" i="8"/>
  <c r="C4080" i="8"/>
  <c r="B4081" i="8"/>
  <c r="C4081" i="8"/>
  <c r="B4082" i="8"/>
  <c r="C4082" i="8"/>
  <c r="B4083" i="8"/>
  <c r="C4083" i="8"/>
  <c r="B4084" i="8"/>
  <c r="C4084" i="8"/>
  <c r="B4085" i="8"/>
  <c r="C4085" i="8"/>
  <c r="B4086" i="8"/>
  <c r="C4086" i="8"/>
  <c r="B4087" i="8"/>
  <c r="C4087" i="8"/>
  <c r="B4088" i="8"/>
  <c r="C4088" i="8"/>
  <c r="B4089" i="8"/>
  <c r="C4089" i="8"/>
  <c r="B4090" i="8"/>
  <c r="C4090" i="8"/>
  <c r="B4091" i="8"/>
  <c r="C4091" i="8"/>
  <c r="B4092" i="8"/>
  <c r="C4092" i="8"/>
  <c r="B4093" i="8"/>
  <c r="C4093" i="8"/>
  <c r="B4094" i="8"/>
  <c r="C4094" i="8"/>
  <c r="B4095" i="8"/>
  <c r="C4095" i="8"/>
  <c r="B4096" i="8"/>
  <c r="C4096" i="8"/>
  <c r="B4097" i="8"/>
  <c r="C4097" i="8"/>
  <c r="B4098" i="8"/>
  <c r="C4098" i="8"/>
  <c r="B4099" i="8"/>
  <c r="C4099" i="8"/>
  <c r="B4100" i="8"/>
  <c r="C4100" i="8"/>
  <c r="B4101" i="8"/>
  <c r="C4101" i="8"/>
  <c r="B4102" i="8"/>
  <c r="C4102" i="8"/>
  <c r="B4103" i="8"/>
  <c r="C4103" i="8"/>
  <c r="B4104" i="8"/>
  <c r="C4104" i="8"/>
  <c r="B4105" i="8"/>
  <c r="C4105" i="8"/>
  <c r="B4106" i="8"/>
  <c r="C4106" i="8"/>
  <c r="B4107" i="8"/>
  <c r="C4107" i="8"/>
  <c r="B4108" i="8"/>
  <c r="C4108" i="8"/>
  <c r="B4109" i="8"/>
  <c r="C4109" i="8"/>
  <c r="B4110" i="8"/>
  <c r="C4110" i="8"/>
  <c r="B4111" i="8"/>
  <c r="C4111" i="8"/>
  <c r="B4112" i="8"/>
  <c r="C4112" i="8"/>
  <c r="B4113" i="8"/>
  <c r="C4113" i="8"/>
  <c r="B4114" i="8"/>
  <c r="C4114" i="8"/>
  <c r="B4115" i="8"/>
  <c r="C4115" i="8"/>
  <c r="D13" i="7"/>
  <c r="D12" i="7"/>
  <c r="D11" i="7"/>
  <c r="D10" i="7"/>
  <c r="D9" i="7"/>
  <c r="D8" i="7"/>
  <c r="D7" i="7"/>
  <c r="H3" i="7"/>
  <c r="H4" i="7"/>
  <c r="H5" i="7"/>
  <c r="H6" i="7"/>
  <c r="E7" i="7"/>
  <c r="H7" i="7"/>
  <c r="E8" i="7"/>
  <c r="H8" i="7"/>
  <c r="E9" i="7"/>
  <c r="H9" i="7"/>
  <c r="E10" i="7"/>
  <c r="H10" i="7"/>
  <c r="E11" i="7"/>
  <c r="H11" i="7"/>
  <c r="E12" i="7"/>
  <c r="H12" i="7"/>
  <c r="E13" i="7"/>
  <c r="H13" i="7"/>
  <c r="G3" i="7"/>
  <c r="G4" i="7"/>
  <c r="G5" i="7"/>
  <c r="G6" i="7"/>
  <c r="G7" i="7"/>
  <c r="G8" i="7"/>
  <c r="G9" i="7"/>
  <c r="G10" i="7"/>
  <c r="G11" i="7"/>
  <c r="G12" i="7"/>
  <c r="G13" i="7"/>
  <c r="F3" i="7"/>
  <c r="F4" i="7"/>
  <c r="F5" i="7"/>
  <c r="F6" i="7"/>
  <c r="F7" i="7"/>
  <c r="F8" i="7"/>
  <c r="F9" i="7"/>
  <c r="F10" i="7"/>
  <c r="F11" i="7"/>
  <c r="F12" i="7"/>
  <c r="F13" i="7"/>
  <c r="H2" i="7"/>
  <c r="G2" i="7"/>
  <c r="F2" i="7"/>
  <c r="D6" i="7"/>
  <c r="D5" i="7"/>
  <c r="C5" i="7"/>
  <c r="D4" i="7"/>
  <c r="C4" i="7"/>
  <c r="B13" i="7"/>
  <c r="B12" i="7"/>
  <c r="B11" i="7"/>
  <c r="B4" i="7"/>
  <c r="B3" i="7"/>
  <c r="B10" i="7"/>
  <c r="B9" i="7"/>
  <c r="B8" i="7"/>
  <c r="B7" i="7"/>
  <c r="B6" i="7"/>
  <c r="D3" i="7"/>
  <c r="C3" i="7"/>
  <c r="E3" i="7"/>
  <c r="E4" i="7"/>
  <c r="E5" i="7"/>
  <c r="E6" i="7"/>
  <c r="E2" i="7"/>
  <c r="D2" i="7"/>
  <c r="C2" i="7"/>
  <c r="B2" i="7"/>
  <c r="B5" i="7"/>
  <c r="C13" i="7"/>
  <c r="C12" i="7"/>
  <c r="C11" i="7"/>
  <c r="C10" i="7"/>
  <c r="C9" i="7"/>
  <c r="C8" i="7"/>
  <c r="C7" i="7"/>
  <c r="C6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<sst xmlns="http://schemas.openxmlformats.org/spreadsheetml/2006/main" count="28571" uniqueCount="8429">
  <si>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</si>
  <si>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</si>
  <si>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</si>
  <si>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</si>
  <si>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</si>
  <si>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</si>
  <si>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</si>
  <si>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</si>
  <si>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</si>
  <si>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</si>
  <si>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</si>
  <si>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</si>
  <si>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</si>
  <si>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</si>
  <si>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</si>
  <si>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</si>
  <si>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</si>
  <si>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</si>
  <si>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</si>
  <si>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</si>
  <si>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</si>
  <si>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</si>
  <si>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</si>
  <si>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</si>
  <si>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</si>
  <si>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</si>
  <si>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</si>
  <si>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</si>
  <si>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</si>
  <si>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</si>
  <si>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</si>
  <si>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</si>
  <si>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</si>
  <si>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</si>
  <si>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</si>
  <si>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</si>
  <si>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</si>
  <si>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</si>
  <si>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</si>
  <si>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</si>
  <si>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</si>
  <si>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</si>
  <si>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</si>
  <si>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</si>
  <si>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</si>
  <si>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</si>
  <si>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</si>
  <si>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</si>
  <si>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</si>
  <si>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</si>
  <si>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</si>
  <si>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</si>
  <si>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</si>
  <si>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</si>
  <si>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</si>
  <si>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</si>
  <si>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</si>
  <si>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</si>
  <si>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</si>
  <si>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</si>
  <si>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</si>
  <si>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</si>
  <si>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</si>
  <si>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</si>
  <si>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</si>
  <si>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</si>
  <si>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</si>
  <si>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</si>
  <si>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</si>
  <si>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</si>
  <si>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</si>
  <si>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</si>
  <si>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</si>
  <si>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</si>
  <si>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</si>
  <si>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</si>
  <si>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</si>
  <si>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</si>
  <si>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</si>
  <si>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</si>
  <si>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</si>
  <si>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</si>
  <si>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</si>
  <si>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</si>
  <si>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</si>
  <si>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</si>
  <si>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</si>
  <si>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</si>
  <si>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</si>
  <si>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</si>
  <si>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</si>
  <si>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</si>
  <si>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</si>
  <si>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</si>
  <si>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</si>
  <si>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</si>
  <si>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</si>
  <si>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</si>
  <si>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</si>
  <si>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</si>
  <si>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</si>
  <si>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</si>
  <si>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</si>
  <si>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</si>
  <si>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</si>
  <si>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</si>
  <si>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</si>
  <si>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</si>
  <si>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</si>
  <si>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</si>
  <si>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</si>
  <si>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</si>
  <si>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</si>
  <si>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</si>
  <si>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</si>
  <si>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</si>
  <si>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</si>
  <si>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</si>
  <si>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</si>
  <si>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</si>
  <si>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</si>
  <si>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</si>
  <si>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</si>
  <si>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</si>
  <si>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</si>
  <si>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</si>
  <si>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</si>
  <si>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</si>
  <si>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</si>
  <si>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</si>
  <si>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</si>
  <si>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</si>
  <si>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</si>
  <si>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</si>
  <si>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</si>
  <si>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</si>
  <si>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</si>
  <si>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</si>
  <si>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</si>
  <si>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</si>
  <si>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</si>
  <si>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</si>
  <si>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</si>
  <si>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</si>
  <si>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</si>
  <si>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</si>
  <si>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</si>
  <si>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</si>
  <si>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</si>
  <si>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</si>
  <si>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</si>
  <si>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</si>
  <si>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</si>
  <si>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</si>
  <si>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</si>
  <si>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</si>
  <si>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</si>
  <si>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</si>
  <si>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</si>
  <si>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</si>
  <si>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</si>
  <si>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</si>
  <si>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</si>
  <si>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</si>
  <si>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</si>
  <si>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</si>
  <si>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</si>
  <si>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</si>
  <si>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</si>
  <si>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</si>
  <si>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</si>
  <si>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</si>
  <si>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</si>
  <si>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</si>
  <si>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</si>
  <si>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</si>
  <si>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</si>
  <si>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</si>
  <si>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</si>
  <si>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</si>
  <si>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</si>
  <si>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</si>
  <si>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</si>
  <si>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</si>
  <si>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</si>
  <si>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</si>
  <si>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</si>
  <si>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</si>
  <si>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</si>
  <si>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</si>
  <si>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</si>
  <si>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</si>
  <si>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</si>
  <si>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</si>
  <si>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</si>
  <si>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</si>
  <si>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</si>
  <si>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</si>
  <si>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</si>
  <si>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</si>
  <si>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</si>
  <si>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</si>
  <si>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</si>
  <si>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</si>
  <si>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</si>
  <si>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</si>
  <si>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</si>
  <si>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</si>
  <si>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</si>
  <si>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</si>
  <si>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</si>
  <si>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</si>
  <si>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</si>
  <si>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</si>
  <si>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</si>
  <si>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</si>
  <si>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</si>
  <si>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</si>
  <si>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</si>
  <si>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</si>
  <si>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</si>
  <si>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</si>
  <si>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</si>
  <si>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</si>
  <si>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</si>
  <si>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</si>
  <si>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</si>
  <si>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</si>
  <si>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</si>
  <si>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</si>
  <si>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</si>
  <si>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</si>
  <si>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</si>
  <si>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</si>
  <si>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</si>
  <si>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</si>
  <si>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</si>
  <si>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</si>
  <si>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</si>
  <si>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</si>
  <si>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</si>
  <si>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</si>
  <si>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</si>
  <si>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</si>
  <si>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</si>
  <si>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</si>
  <si>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</si>
  <si>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</si>
  <si>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</si>
  <si>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</si>
  <si>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</si>
  <si>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</si>
  <si>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</si>
  <si>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</si>
  <si>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</si>
  <si>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</si>
  <si>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</si>
  <si>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</si>
  <si>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</si>
  <si>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</si>
  <si>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</si>
  <si>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</si>
  <si>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</si>
  <si>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</si>
  <si>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</si>
  <si>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</si>
  <si>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</si>
  <si>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</si>
  <si>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</si>
  <si>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</si>
  <si>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</si>
  <si>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</si>
  <si>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</si>
  <si>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</si>
  <si>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</si>
  <si>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</si>
  <si>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</si>
  <si>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</si>
  <si>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</si>
  <si>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</si>
  <si>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</si>
  <si>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</si>
  <si>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</si>
  <si>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</si>
  <si>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</si>
  <si>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</si>
  <si>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</si>
  <si>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</si>
  <si>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</si>
  <si>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</si>
  <si>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</si>
  <si>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</si>
  <si>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</si>
  <si>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</si>
  <si>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</si>
  <si>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</si>
  <si>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</si>
  <si>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</si>
  <si>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</si>
  <si>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</si>
  <si>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</si>
  <si>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</si>
  <si>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</si>
  <si>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</si>
  <si>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</si>
  <si>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</si>
  <si>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</si>
  <si>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</si>
  <si>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</si>
  <si>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</si>
  <si>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</si>
  <si>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</si>
  <si>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</si>
  <si>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</si>
  <si>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</si>
  <si>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</si>
  <si>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</si>
  <si>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</si>
  <si>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</si>
  <si>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</si>
  <si>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</si>
  <si>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</si>
  <si>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</si>
  <si>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</si>
  <si>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</si>
  <si>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</si>
  <si>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</si>
  <si>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</si>
  <si>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</si>
  <si>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</si>
  <si>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</si>
  <si>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</si>
  <si>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</si>
  <si>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</si>
  <si>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</si>
  <si>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</si>
  <si>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</si>
  <si>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</si>
  <si>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</si>
  <si>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</si>
  <si>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</si>
  <si>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</si>
  <si>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</si>
  <si>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</si>
  <si>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</si>
  <si>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</si>
  <si>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</si>
  <si>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</si>
  <si>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</si>
  <si>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</si>
  <si>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</si>
  <si>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</si>
  <si>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</si>
  <si>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</si>
  <si>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</si>
  <si>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</si>
  <si>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</si>
  <si>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</si>
  <si>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</si>
  <si>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</si>
  <si>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</si>
  <si>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</si>
  <si>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</si>
  <si>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</si>
  <si>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</si>
  <si>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</si>
  <si>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</si>
  <si>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</si>
  <si>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</si>
  <si>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</si>
  <si>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</si>
  <si>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</si>
  <si>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</si>
  <si>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</si>
  <si>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</si>
  <si>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</si>
  <si>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</si>
  <si>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</si>
  <si>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</si>
  <si>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</si>
  <si>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</si>
  <si>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</si>
  <si>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</si>
  <si>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</si>
  <si>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</si>
  <si>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</si>
  <si>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</si>
  <si>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</si>
  <si>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</si>
  <si>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</si>
  <si>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</si>
  <si>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</si>
  <si>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</si>
  <si>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</si>
  <si>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</si>
  <si>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</si>
  <si>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</si>
  <si>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</si>
  <si>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</si>
  <si>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</si>
  <si>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</si>
  <si>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</si>
  <si>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</si>
  <si>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</si>
  <si>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</si>
  <si>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</si>
  <si>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</si>
  <si>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</si>
  <si>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</si>
  <si>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</si>
  <si>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</si>
  <si>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</si>
  <si>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</si>
  <si>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</si>
  <si>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</si>
  <si>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</si>
  <si>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</si>
  <si>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</si>
  <si>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</si>
  <si>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</si>
  <si>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</si>
  <si>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</si>
  <si>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</si>
  <si>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</si>
  <si>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</si>
  <si>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</si>
  <si>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</si>
  <si>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</si>
  <si>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</si>
  <si>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</si>
  <si>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</si>
  <si>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</si>
  <si>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</si>
  <si>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</si>
  <si>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</si>
  <si>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</si>
  <si>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</si>
  <si>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</si>
  <si>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</si>
  <si>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</si>
  <si>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</si>
  <si>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</si>
  <si>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</si>
  <si>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</si>
  <si>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</si>
  <si>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</si>
  <si>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</si>
  <si>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</si>
  <si>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</si>
  <si>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</si>
  <si>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</si>
  <si>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</si>
  <si>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</si>
  <si>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</si>
  <si>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</si>
  <si>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</si>
  <si>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</si>
  <si>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</si>
  <si>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</si>
  <si>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</si>
  <si>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</si>
  <si>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</si>
  <si>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</si>
  <si>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</si>
  <si>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</si>
  <si>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</si>
  <si>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</si>
  <si>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</si>
  <si>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</si>
  <si>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</si>
  <si>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</si>
  <si>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</si>
  <si>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</si>
  <si>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</si>
  <si>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</si>
  <si>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</si>
  <si>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</si>
  <si>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</si>
  <si>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</si>
  <si>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</si>
  <si>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</si>
  <si>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</si>
  <si>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</si>
  <si>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</si>
  <si>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</si>
  <si>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</si>
  <si>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</si>
  <si>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</si>
  <si>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</si>
  <si>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</si>
  <si>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</si>
  <si>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</si>
  <si>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</si>
  <si>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</si>
  <si>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</si>
  <si>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</si>
  <si>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</si>
  <si>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</si>
  <si>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</si>
  <si>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</si>
  <si>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</si>
  <si>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</si>
  <si>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</si>
  <si>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</si>
  <si>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</si>
  <si>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</si>
  <si>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</si>
  <si>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</si>
  <si>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</si>
  <si>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</si>
  <si>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</si>
  <si>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</si>
  <si>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</si>
  <si>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</si>
  <si>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</si>
  <si>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</si>
  <si>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</si>
  <si>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</si>
  <si>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</si>
  <si>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</si>
  <si>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</si>
  <si>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</si>
  <si>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</si>
  <si>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</si>
  <si>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</si>
  <si>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</si>
  <si>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</si>
  <si>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</si>
  <si>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</si>
  <si>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</si>
  <si>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</si>
  <si>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</si>
  <si>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</si>
  <si>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</si>
  <si>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</si>
  <si>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</si>
  <si>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</si>
  <si>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</si>
  <si>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</si>
  <si>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</si>
  <si>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</si>
  <si>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</si>
  <si>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</si>
  <si>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</si>
  <si>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</si>
  <si>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</si>
  <si>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</si>
  <si>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</si>
  <si>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</si>
  <si>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</si>
  <si>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</si>
  <si>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</si>
  <si>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</si>
  <si>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</si>
  <si>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</si>
  <si>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</si>
  <si>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</si>
  <si>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</si>
  <si>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</si>
  <si>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</si>
  <si>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</si>
  <si>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</si>
  <si>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</si>
  <si>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</si>
  <si>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</si>
  <si>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</si>
  <si>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</si>
  <si>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</si>
  <si>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</si>
  <si>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</si>
  <si>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</si>
  <si>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</si>
  <si>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</si>
  <si>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</si>
  <si>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</si>
  <si>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</si>
  <si>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</si>
  <si>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</si>
  <si>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</si>
  <si>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</si>
  <si>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</si>
  <si>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</si>
  <si>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</si>
  <si>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</si>
  <si>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</si>
  <si>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</si>
  <si>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</si>
  <si>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</si>
  <si>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</si>
  <si>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</si>
  <si>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</si>
  <si>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</si>
  <si>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</si>
  <si>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</si>
  <si>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</si>
  <si>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</si>
  <si>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</si>
  <si>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</si>
  <si>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</si>
  <si>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</si>
  <si>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</si>
  <si>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</si>
  <si>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</si>
  <si>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</si>
  <si>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</si>
  <si>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</si>
  <si>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</si>
  <si>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</si>
  <si>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</si>
  <si>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</si>
  <si>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</si>
  <si>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</si>
  <si>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</si>
  <si>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</si>
  <si>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</si>
  <si>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</si>
  <si>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</si>
  <si>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</si>
  <si>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</si>
  <si>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</si>
  <si>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</si>
  <si>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</si>
  <si>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</si>
  <si>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</si>
  <si>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</si>
  <si>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</si>
  <si>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</si>
  <si>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</si>
  <si>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</si>
  <si>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</si>
  <si>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</si>
  <si>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</si>
  <si>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</si>
  <si>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</si>
  <si>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</si>
  <si>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</si>
  <si>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</si>
  <si>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</si>
  <si>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</si>
  <si>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</si>
  <si>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</si>
  <si>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</si>
  <si>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</si>
  <si>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</si>
  <si>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</si>
  <si>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</si>
  <si>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</si>
  <si>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</si>
  <si>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</si>
  <si>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</si>
  <si>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</si>
  <si>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</si>
  <si>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</si>
  <si>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</si>
  <si>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</si>
  <si>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</si>
  <si>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</si>
  <si>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</si>
  <si>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</si>
  <si>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</si>
  <si>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</si>
  <si>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</si>
  <si>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</si>
  <si>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</si>
  <si>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</si>
  <si>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</si>
  <si>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</si>
  <si>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</si>
  <si>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</si>
  <si>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</si>
  <si>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</si>
  <si>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</si>
  <si>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</si>
  <si>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</si>
  <si>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</si>
  <si>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</si>
  <si>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</si>
  <si>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</si>
  <si>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</si>
  <si>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</si>
  <si>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</si>
  <si>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</si>
  <si>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</si>
  <si>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</si>
  <si>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</si>
  <si>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</si>
  <si>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</si>
  <si>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</si>
  <si>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</si>
  <si>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</si>
  <si>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</si>
  <si>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</si>
  <si>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</si>
  <si>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</si>
  <si>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</si>
  <si>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</si>
  <si>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</si>
  <si>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</si>
  <si>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</si>
  <si>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</si>
  <si>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</si>
  <si>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</si>
  <si>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</si>
  <si>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</si>
  <si>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</si>
  <si>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</si>
  <si>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</si>
  <si>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</si>
  <si>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</si>
  <si>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</si>
  <si>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</si>
  <si>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</si>
  <si>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</si>
  <si>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</si>
  <si>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</si>
  <si>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</si>
  <si>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</si>
  <si>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</si>
  <si>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</si>
  <si>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</si>
  <si>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</si>
  <si>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</si>
  <si>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</si>
  <si>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</si>
  <si>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</si>
  <si>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</si>
  <si>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</si>
  <si>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</si>
  <si>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</si>
  <si>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</si>
  <si>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</si>
  <si>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</si>
  <si>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</si>
  <si>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</si>
  <si>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</si>
  <si>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</si>
  <si>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</si>
  <si>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</si>
  <si>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</si>
  <si>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</si>
  <si>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</si>
  <si>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</si>
  <si>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</si>
  <si>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</si>
  <si>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</si>
  <si>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</si>
  <si>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</si>
  <si>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</si>
  <si>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</si>
  <si>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</si>
  <si>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</si>
  <si>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</si>
  <si>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</si>
  <si>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</si>
  <si>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</si>
  <si>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</si>
  <si>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</si>
  <si>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</si>
  <si>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</si>
  <si>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</si>
  <si>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</si>
  <si>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</si>
  <si>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</si>
  <si>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</si>
  <si>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</si>
  <si>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</si>
  <si>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</si>
  <si>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</si>
  <si>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</si>
  <si>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</si>
  <si>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</si>
  <si>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</si>
  <si>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</si>
  <si>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</si>
  <si>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</si>
  <si>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</si>
  <si>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</si>
  <si>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</si>
  <si>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</si>
  <si>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</si>
  <si>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</si>
  <si>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</si>
  <si>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</si>
  <si>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</si>
  <si>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</si>
  <si>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</si>
  <si>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</si>
  <si>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</si>
  <si>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</si>
  <si>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</si>
  <si>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</si>
  <si>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</si>
  <si>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</si>
  <si>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</si>
  <si>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</si>
  <si>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</si>
  <si>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</si>
  <si>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</si>
  <si>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</si>
  <si>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</si>
  <si>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</si>
  <si>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</si>
  <si>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</si>
  <si>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</si>
  <si>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</si>
  <si>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</si>
  <si>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</si>
  <si>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</si>
  <si>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</si>
  <si>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</si>
  <si>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</si>
  <si>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</si>
  <si>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</si>
  <si>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</si>
  <si>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</si>
  <si>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</si>
  <si>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</si>
  <si>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</si>
  <si>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</si>
  <si>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</si>
  <si>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</si>
  <si>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</si>
  <si>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</si>
  <si>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</si>
  <si>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</si>
  <si>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</si>
  <si>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</si>
  <si>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</si>
  <si>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</si>
  <si>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</si>
  <si>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</si>
  <si>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</si>
  <si>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</si>
  <si>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</si>
  <si>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</si>
  <si>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</si>
  <si>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</si>
  <si>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</si>
  <si>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</si>
  <si>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</si>
  <si>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</si>
  <si>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</si>
  <si>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</si>
  <si>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</si>
  <si>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</si>
  <si>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</si>
  <si>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</si>
  <si>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</si>
  <si>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</si>
  <si>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</si>
  <si>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</si>
  <si>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</si>
  <si>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</si>
  <si>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</si>
  <si>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</si>
  <si>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</si>
  <si>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</si>
  <si>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</si>
  <si>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</si>
  <si>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</si>
  <si>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</si>
  <si>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</si>
  <si>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</si>
  <si>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</si>
  <si>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</si>
  <si>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</si>
  <si>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</si>
  <si>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</si>
  <si>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</si>
  <si>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</si>
  <si>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</si>
  <si>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</si>
  <si>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</si>
  <si>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</si>
  <si>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</si>
  <si>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</si>
  <si>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</si>
  <si>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</si>
  <si>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</si>
  <si>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</si>
  <si>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</si>
  <si>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</si>
  <si>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</si>
  <si>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</si>
  <si>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</si>
  <si>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</si>
  <si>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</si>
  <si>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</si>
  <si>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</si>
  <si>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</si>
  <si>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</si>
  <si>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</si>
  <si>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</si>
  <si>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</si>
  <si>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</si>
  <si>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</si>
  <si>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</si>
  <si>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</si>
  <si>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</si>
  <si>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</si>
  <si>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</si>
  <si>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</si>
  <si>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</si>
  <si>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</si>
  <si>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</si>
  <si>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</si>
  <si>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</si>
  <si>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</si>
  <si>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</si>
  <si>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</si>
  <si>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</si>
  <si>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</si>
  <si>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</si>
  <si>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</si>
  <si>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</si>
  <si>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</si>
  <si>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</si>
  <si>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</si>
  <si>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</si>
  <si>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</si>
  <si>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</si>
  <si>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</si>
  <si>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</si>
  <si>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</si>
  <si>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</si>
  <si>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</si>
  <si>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</si>
  <si>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</si>
  <si>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</si>
  <si>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</si>
  <si>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</si>
  <si>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</si>
  <si>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</si>
  <si>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</si>
  <si>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</si>
  <si>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</si>
  <si>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</si>
  <si>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</si>
  <si>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</si>
  <si>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</si>
  <si>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</si>
  <si>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</si>
  <si>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</si>
  <si>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</si>
  <si>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</si>
  <si>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</si>
  <si>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</si>
  <si>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</si>
  <si>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</si>
  <si>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</si>
  <si>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</si>
  <si>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</si>
  <si>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</si>
  <si>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</si>
  <si>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</si>
  <si>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</si>
  <si>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</si>
  <si>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</si>
  <si>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</si>
  <si>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</si>
  <si>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</si>
  <si>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</si>
  <si>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</si>
  <si>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</si>
  <si>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</si>
  <si>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</si>
  <si>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</si>
  <si>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</si>
  <si>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</si>
  <si>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</si>
  <si>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</si>
  <si>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</si>
  <si>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</si>
  <si>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</si>
  <si>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</si>
  <si>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</si>
  <si>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</si>
  <si>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</si>
  <si>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</si>
  <si>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</si>
  <si>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</si>
  <si>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</si>
  <si>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</si>
  <si>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</si>
  <si>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</si>
  <si>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</si>
  <si>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</si>
  <si>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</si>
  <si>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</si>
  <si>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</si>
  <si>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</si>
  <si>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</si>
  <si>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</si>
  <si>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</si>
  <si>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</si>
  <si>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</si>
  <si>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</si>
  <si>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</si>
  <si>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</si>
  <si>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</si>
  <si>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</si>
  <si>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</si>
  <si>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</si>
  <si>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</si>
  <si>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</si>
  <si>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</si>
  <si>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</si>
  <si>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</si>
  <si>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</si>
  <si>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</si>
  <si>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</si>
  <si>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</si>
  <si>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</si>
  <si>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</si>
  <si>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</si>
  <si>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</si>
  <si>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</si>
  <si>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</si>
  <si>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</si>
  <si>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</si>
  <si>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</si>
  <si>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</si>
  <si>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</si>
  <si>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</si>
  <si>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</si>
  <si>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</si>
  <si>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</si>
  <si>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</si>
  <si>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</si>
  <si>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</si>
  <si>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</si>
  <si>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</si>
  <si>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</si>
  <si>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</si>
  <si>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</si>
  <si>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</si>
  <si>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</si>
  <si>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</si>
  <si>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</si>
  <si>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</si>
  <si>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</si>
  <si>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</si>
  <si>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</si>
  <si>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</si>
  <si>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</si>
  <si>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</si>
  <si>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</si>
  <si>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</si>
  <si>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</si>
  <si>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</si>
  <si>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</si>
  <si>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</si>
  <si>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</si>
  <si>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</si>
  <si>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</si>
  <si>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</si>
  <si>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</si>
  <si>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</si>
  <si>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</si>
  <si>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</si>
  <si>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</si>
  <si>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</si>
  <si>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</si>
  <si>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</si>
  <si>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</si>
  <si>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</si>
  <si>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</si>
  <si>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</si>
  <si>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</si>
  <si>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</si>
  <si>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</si>
  <si>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</si>
  <si>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</si>
  <si>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</si>
  <si>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</si>
  <si>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</si>
  <si>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</si>
  <si>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</si>
  <si>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</si>
  <si>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</si>
  <si>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</si>
  <si>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</si>
  <si>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</si>
  <si>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</si>
  <si>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</si>
  <si>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</si>
  <si>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</si>
  <si>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</si>
  <si>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</si>
  <si>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</si>
  <si>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</si>
  <si>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</si>
  <si>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</si>
  <si>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</si>
  <si>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</si>
  <si>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</si>
  <si>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</si>
  <si>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</si>
  <si>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</si>
  <si>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</si>
  <si>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</si>
  <si>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</si>
  <si>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</si>
  <si>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</si>
  <si>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</si>
  <si>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</si>
  <si>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</si>
  <si>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</si>
  <si>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</si>
  <si>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</si>
  <si>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</si>
  <si>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</si>
  <si>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</si>
  <si>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</si>
  <si>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</si>
  <si>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</si>
  <si>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</si>
  <si>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</si>
  <si>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</si>
  <si>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</si>
  <si>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</si>
  <si>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</si>
  <si>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</si>
  <si>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</si>
  <si>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</si>
  <si>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</si>
  <si>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</si>
  <si>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</si>
  <si>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</si>
  <si>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</si>
  <si>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</si>
  <si>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</si>
  <si>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</si>
  <si>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</si>
  <si>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</si>
  <si>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</si>
  <si>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</si>
  <si>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</si>
  <si>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</si>
  <si>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</si>
  <si>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</si>
  <si>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</si>
  <si>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</si>
  <si>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</si>
  <si>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</si>
  <si>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</si>
  <si>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</si>
  <si>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</si>
  <si>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</si>
  <si>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</si>
  <si>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</si>
  <si>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</si>
  <si>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</si>
  <si>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</si>
  <si>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</si>
  <si>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</si>
  <si>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</si>
  <si>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</si>
  <si>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</si>
  <si>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</si>
  <si>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</si>
  <si>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</si>
  <si>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</si>
  <si>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</si>
  <si>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</si>
  <si>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</si>
  <si>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</si>
  <si>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</si>
  <si>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</si>
  <si>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</si>
  <si>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</si>
  <si>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</si>
  <si>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</si>
  <si>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</si>
  <si>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</si>
  <si>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</si>
  <si>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</si>
  <si>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</si>
  <si>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</si>
  <si>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</si>
  <si>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</si>
  <si>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</si>
  <si>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</si>
  <si>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</si>
  <si>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</si>
  <si>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</si>
  <si>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</si>
  <si>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</si>
  <si>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</si>
  <si>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</si>
  <si>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</si>
  <si>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</si>
  <si>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</si>
  <si>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</si>
  <si>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</si>
  <si>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</si>
  <si>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</si>
  <si>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</si>
  <si>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</si>
  <si>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</si>
  <si>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</si>
  <si>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</si>
  <si>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</si>
  <si>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</si>
  <si>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</si>
  <si>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</si>
  <si>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</si>
  <si>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</si>
  <si>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</si>
  <si>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</si>
  <si>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</si>
  <si>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</si>
  <si>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</si>
  <si>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</si>
  <si>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</si>
  <si>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</si>
  <si>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</si>
  <si>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</si>
  <si>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</si>
  <si>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</si>
  <si>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</si>
  <si>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</si>
  <si>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</si>
  <si>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</si>
  <si>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</si>
  <si>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</si>
  <si>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</si>
  <si>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</si>
  <si>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</si>
  <si>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</si>
  <si>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</si>
  <si>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</si>
  <si>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</si>
  <si>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</si>
  <si>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</si>
  <si>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</si>
  <si>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</si>
  <si>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</si>
  <si>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</si>
  <si>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</si>
  <si>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</si>
  <si>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</si>
  <si>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</si>
  <si>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</si>
  <si>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</si>
  <si>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</si>
  <si>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</si>
  <si>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</si>
  <si>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</si>
  <si>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</si>
  <si>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</si>
  <si>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</si>
  <si>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</si>
  <si>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</si>
  <si>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</si>
  <si>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</si>
  <si>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</si>
  <si>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</si>
  <si>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</si>
  <si>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</si>
  <si>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</si>
  <si>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</si>
  <si>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</si>
  <si>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</si>
  <si>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</si>
  <si>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</si>
  <si>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</si>
  <si>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</si>
  <si>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</si>
  <si>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</si>
  <si>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</si>
  <si>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</si>
  <si>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</si>
  <si>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</si>
  <si>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</si>
  <si>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</si>
  <si>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</si>
  <si>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</si>
  <si>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</si>
  <si>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</si>
  <si>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</si>
  <si>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</si>
  <si>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</si>
  <si>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</si>
  <si>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</si>
  <si>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</si>
  <si>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</si>
  <si>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</si>
  <si>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</si>
  <si>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</si>
  <si>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</si>
  <si>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</si>
  <si>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</si>
  <si>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</si>
  <si>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</si>
  <si>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</si>
  <si>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</si>
  <si>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</si>
  <si>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</si>
  <si>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</si>
  <si>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</si>
  <si>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</si>
  <si>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</si>
  <si>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</si>
  <si>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</si>
  <si>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</si>
  <si>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</si>
  <si>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</si>
  <si>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</si>
  <si>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</si>
  <si>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</si>
  <si>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</si>
  <si>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</si>
  <si>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</si>
  <si>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</si>
  <si>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</si>
  <si>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</si>
  <si>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</si>
  <si>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</si>
  <si>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</si>
  <si>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</si>
  <si>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</si>
  <si>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</si>
  <si>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</si>
  <si>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</si>
  <si>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</si>
  <si>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</si>
  <si>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</si>
  <si>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</si>
  <si>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</si>
  <si>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</si>
  <si>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</si>
  <si>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</si>
  <si>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</si>
  <si>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</si>
  <si>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</si>
  <si>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</si>
  <si>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</si>
  <si>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</si>
  <si>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</si>
  <si>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</si>
  <si>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</si>
  <si>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</si>
  <si>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</si>
  <si>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</si>
  <si>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</si>
  <si>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</si>
  <si>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</si>
  <si>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</si>
  <si>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</si>
  <si>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</si>
  <si>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</si>
  <si>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</si>
  <si>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</si>
  <si>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</si>
  <si>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</si>
  <si>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</si>
  <si>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</si>
  <si>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</si>
  <si>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</si>
  <si>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</si>
  <si>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</si>
  <si>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</si>
  <si>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</si>
  <si>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</si>
  <si>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</si>
  <si>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</si>
  <si>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</si>
  <si>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</si>
  <si>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</si>
  <si>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</si>
  <si>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</si>
  <si>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</si>
  <si>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</si>
  <si>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</si>
  <si>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</si>
  <si>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</si>
  <si>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</si>
  <si>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</si>
  <si>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</si>
  <si>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</si>
  <si>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</si>
  <si>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</si>
  <si>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</si>
  <si>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</si>
  <si>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</si>
  <si>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</si>
  <si>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</si>
  <si>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</si>
  <si>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</si>
  <si>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</si>
  <si>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</si>
  <si>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</si>
  <si>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</si>
  <si>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</si>
  <si>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</si>
  <si>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</si>
  <si>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</si>
  <si>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</si>
  <si>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</si>
  <si>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</si>
  <si>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</si>
  <si>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</si>
  <si>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</si>
  <si>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</si>
  <si>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</si>
  <si>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</si>
  <si>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</si>
  <si>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</si>
  <si>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</si>
  <si>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</si>
  <si>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</si>
  <si>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</si>
  <si>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</si>
  <si>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</si>
  <si>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</si>
  <si>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</si>
  <si>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</si>
  <si>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</si>
  <si>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</si>
  <si>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</si>
  <si>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</si>
  <si>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</si>
  <si>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</si>
  <si>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</si>
  <si>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</si>
  <si>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</si>
  <si>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</si>
  <si>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</si>
  <si>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</si>
  <si>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</si>
  <si>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</si>
  <si>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</si>
  <si>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</si>
  <si>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</si>
  <si>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</si>
  <si>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</si>
  <si>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</si>
  <si>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</si>
  <si>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</si>
  <si>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</si>
  <si>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</si>
  <si>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</si>
  <si>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</si>
  <si>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</si>
  <si>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</si>
  <si>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</si>
  <si>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</si>
  <si>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</si>
  <si>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</si>
  <si>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</si>
  <si>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</si>
  <si>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</si>
  <si>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</si>
  <si>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</si>
  <si>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</si>
  <si>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</si>
  <si>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</si>
  <si>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</si>
  <si>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</si>
  <si>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</si>
  <si>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</si>
  <si>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</si>
  <si>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</si>
  <si>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</si>
  <si>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</si>
  <si>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</si>
  <si>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</si>
  <si>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</si>
  <si>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</si>
  <si>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</si>
  <si>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</si>
  <si>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</si>
  <si>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</si>
  <si>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</si>
  <si>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</si>
  <si>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</si>
  <si>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</si>
  <si>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</si>
  <si>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</si>
  <si>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</si>
  <si>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</si>
  <si>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</si>
  <si>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</si>
  <si>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</si>
  <si>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</si>
  <si>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</si>
  <si>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</si>
  <si>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</si>
  <si>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</si>
  <si>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</si>
  <si>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</si>
  <si>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</si>
  <si>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</si>
  <si>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</si>
  <si>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</si>
  <si>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</si>
  <si>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</si>
  <si>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</si>
  <si>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</si>
  <si>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</si>
  <si>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</si>
  <si>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</si>
  <si>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</si>
  <si>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</si>
  <si>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</si>
  <si>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</si>
  <si>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</si>
  <si>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</si>
  <si>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</si>
  <si>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</si>
  <si>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</si>
  <si>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</si>
  <si>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</si>
  <si>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</si>
  <si>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</si>
  <si>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</si>
  <si>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</si>
  <si>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</si>
  <si>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</si>
  <si>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</si>
  <si>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</si>
  <si>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</si>
  <si>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</si>
  <si>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</si>
  <si>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</si>
  <si>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</si>
  <si>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</si>
  <si>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</si>
  <si>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</si>
  <si>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</si>
  <si>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</si>
  <si>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</si>
  <si>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</si>
  <si>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</si>
  <si>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</si>
  <si>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</si>
  <si>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</si>
  <si>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</si>
  <si>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</si>
  <si>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</si>
  <si>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</si>
  <si>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</si>
  <si>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</si>
  <si>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</si>
  <si>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</si>
  <si>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</si>
  <si>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</si>
  <si>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</si>
  <si>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</si>
  <si>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</si>
  <si>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</si>
  <si>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</si>
  <si>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</si>
  <si>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</si>
  <si>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</si>
  <si>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</si>
  <si>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</si>
  <si>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</si>
  <si>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</si>
  <si>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</si>
  <si>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</si>
  <si>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</si>
  <si>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</si>
  <si>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</si>
  <si>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</si>
  <si>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</si>
  <si>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</si>
  <si>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</si>
  <si>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</si>
  <si>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</si>
  <si>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</si>
  <si>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</si>
  <si>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</si>
  <si>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</si>
  <si>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</si>
  <si>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</si>
  <si>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</si>
  <si>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</si>
  <si>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</si>
  <si>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</si>
  <si>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</si>
  <si>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</si>
  <si>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</si>
  <si>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</si>
  <si>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</si>
  <si>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</si>
  <si>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</si>
  <si>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</si>
  <si>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</si>
  <si>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</si>
  <si>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</si>
  <si>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</si>
  <si>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</si>
  <si>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</si>
  <si>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</si>
  <si>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</si>
  <si>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</si>
  <si>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</si>
  <si>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</si>
  <si>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</si>
  <si>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</si>
  <si>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</si>
  <si>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</si>
  <si>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</si>
  <si>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</si>
  <si>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</si>
  <si>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</si>
  <si>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</si>
  <si>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</si>
  <si>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</si>
  <si>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</si>
  <si>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</si>
  <si>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</si>
  <si>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</si>
  <si>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</si>
  <si>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</si>
  <si>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</si>
  <si>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</si>
  <si>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</si>
  <si>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</si>
  <si>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</si>
  <si>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</si>
  <si>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</si>
  <si>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</si>
  <si>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</si>
  <si>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</si>
  <si>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</si>
  <si>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</si>
  <si>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</si>
  <si>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</si>
  <si>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</si>
  <si>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</si>
  <si>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</si>
  <si>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</si>
  <si>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</si>
  <si>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</si>
  <si>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</si>
  <si>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</si>
  <si>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</si>
  <si>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</si>
  <si>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</si>
  <si>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</si>
  <si>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</si>
  <si>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</si>
  <si>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</si>
  <si>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</si>
  <si>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</si>
  <si>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</si>
  <si>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</si>
  <si>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</si>
  <si>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</si>
  <si>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</si>
  <si>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</si>
  <si>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</si>
  <si>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</si>
  <si>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</si>
  <si>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</si>
  <si>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</si>
  <si>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</si>
  <si>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</si>
  <si>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</si>
  <si>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</si>
  <si>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</si>
  <si>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</si>
  <si>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</si>
  <si>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</si>
  <si>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</si>
  <si>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</si>
  <si>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</si>
  <si>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</si>
  <si>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</si>
  <si>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</si>
  <si>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</si>
  <si>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</si>
  <si>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</si>
  <si>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</si>
  <si>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</si>
  <si>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</si>
  <si>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</si>
  <si>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</si>
  <si>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</si>
  <si>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</si>
  <si>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</si>
  <si>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</si>
  <si>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</si>
  <si>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</si>
  <si>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</si>
  <si>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</si>
  <si>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</si>
  <si>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</si>
  <si>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</si>
  <si>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</si>
  <si>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</si>
  <si>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</si>
  <si>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</si>
  <si>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</si>
  <si>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</si>
  <si>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</si>
  <si>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</si>
  <si>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</si>
  <si>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</si>
  <si>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</si>
  <si>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</si>
  <si>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</si>
  <si>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</si>
  <si>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</si>
  <si>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</si>
  <si>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</si>
  <si>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</si>
  <si>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</si>
  <si>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</si>
  <si>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</si>
  <si>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</si>
  <si>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</si>
  <si>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</si>
  <si>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</si>
  <si>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</si>
  <si>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</si>
  <si>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</si>
  <si>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</si>
  <si>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</si>
  <si>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</si>
  <si>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</si>
  <si>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</si>
  <si>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</si>
  <si>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</si>
  <si>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</si>
  <si>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</si>
  <si>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</si>
  <si>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</si>
  <si>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</si>
  <si>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</si>
  <si>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</si>
  <si>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</si>
  <si>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</si>
  <si>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</si>
  <si>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</si>
  <si>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</si>
  <si>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</si>
  <si>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</si>
  <si>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</si>
  <si>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</si>
  <si>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</si>
  <si>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</si>
  <si>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</si>
  <si>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</si>
  <si>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</si>
  <si>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</si>
  <si>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</si>
  <si>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</si>
  <si>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</si>
  <si>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</si>
  <si>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</si>
  <si>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</si>
  <si>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</si>
  <si>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</si>
  <si>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</si>
  <si>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</si>
  <si>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</si>
  <si>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</si>
  <si>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</si>
  <si>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</si>
  <si>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</si>
  <si>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</si>
  <si>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</si>
  <si>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</si>
  <si>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</si>
  <si>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</si>
  <si>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</si>
  <si>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</si>
  <si>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</si>
  <si>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</si>
  <si>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</si>
  <si>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</si>
  <si>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</si>
  <si>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</si>
  <si>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</si>
  <si>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</si>
  <si>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</si>
  <si>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</si>
  <si>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</si>
  <si>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</si>
  <si>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</si>
  <si>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</si>
  <si>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</si>
  <si>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</si>
  <si>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</si>
  <si>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</si>
  <si>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</si>
  <si>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</si>
  <si>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</si>
  <si>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</si>
  <si>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</si>
  <si>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</si>
  <si>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</si>
  <si>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</si>
  <si>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</si>
  <si>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</si>
  <si>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</si>
  <si>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</si>
  <si>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</si>
  <si>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</si>
  <si>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</si>
  <si>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</si>
  <si>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</si>
  <si>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</si>
  <si>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</si>
  <si>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</si>
  <si>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</si>
  <si>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</si>
  <si>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</si>
  <si>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</si>
  <si>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</si>
  <si>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</si>
  <si>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</si>
  <si>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</si>
  <si>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</si>
  <si>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</si>
  <si>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</si>
  <si>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</si>
  <si>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</si>
  <si>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</si>
  <si>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</si>
  <si>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</si>
  <si>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</si>
  <si>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</si>
  <si>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</si>
  <si>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</si>
  <si>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</si>
  <si>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</si>
  <si>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</si>
  <si>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</si>
  <si>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</si>
  <si>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</si>
  <si>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</si>
  <si>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</si>
  <si>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</si>
  <si>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</si>
  <si>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</si>
  <si>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</si>
  <si>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</si>
  <si>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</si>
  <si>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</si>
  <si>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</si>
  <si>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</si>
  <si>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</si>
  <si>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</si>
  <si>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</si>
  <si>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</si>
  <si>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</si>
  <si>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</si>
  <si>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</si>
  <si>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</si>
  <si>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</si>
  <si>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</si>
  <si>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</si>
  <si>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</si>
  <si>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</si>
  <si>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</si>
  <si>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</si>
  <si>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</si>
  <si>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</si>
  <si>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</si>
  <si>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</si>
  <si>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</si>
  <si>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</si>
  <si>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</si>
  <si>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</si>
  <si>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</si>
  <si>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</si>
  <si>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</si>
  <si>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</si>
  <si>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</si>
  <si>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</si>
  <si>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</si>
  <si>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</si>
  <si>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</si>
  <si>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</si>
  <si>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</si>
  <si>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</si>
  <si>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</si>
  <si>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</si>
  <si>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</si>
  <si>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</si>
  <si>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</si>
  <si>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</si>
  <si>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</si>
  <si>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</si>
  <si>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</si>
  <si>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</si>
  <si>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</si>
  <si>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</si>
  <si>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</si>
  <si>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</si>
  <si>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</si>
  <si>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</si>
  <si>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</si>
  <si>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</si>
  <si>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</si>
  <si>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</si>
  <si>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</si>
  <si>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</si>
  <si>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</si>
  <si>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</si>
  <si>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</si>
  <si>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</si>
  <si>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</si>
  <si>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</si>
  <si>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</si>
  <si>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</si>
  <si>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</si>
  <si>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</si>
  <si>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</si>
  <si>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</si>
  <si>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</si>
  <si>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</si>
  <si>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</si>
  <si>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</si>
  <si>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</si>
  <si>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</si>
  <si>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</si>
  <si>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</si>
  <si>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</si>
  <si>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</si>
  <si>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</si>
  <si>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</si>
  <si>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</si>
  <si>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</si>
  <si>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</si>
  <si>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</si>
  <si>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</si>
  <si>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</si>
  <si>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</si>
  <si>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</si>
  <si>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</si>
  <si>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</si>
  <si>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</si>
  <si>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</si>
  <si>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</si>
  <si>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</si>
  <si>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</si>
  <si>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</si>
  <si>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</si>
  <si>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</si>
  <si>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</si>
  <si>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</si>
  <si>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</si>
  <si>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</si>
  <si>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</si>
  <si>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</si>
  <si>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</si>
  <si>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</si>
  <si>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</si>
  <si>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</si>
  <si>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</si>
  <si>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</si>
  <si>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</si>
  <si>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</si>
  <si>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</si>
  <si>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</si>
  <si>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</si>
  <si>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</si>
  <si>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</si>
  <si>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</si>
  <si>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</si>
  <si>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</si>
  <si>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</si>
  <si>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</si>
  <si>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</si>
  <si>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</si>
  <si>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</si>
  <si>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</si>
  <si>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</si>
  <si>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</si>
  <si>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</si>
  <si>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</si>
  <si>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</si>
  <si>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</si>
  <si>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</si>
  <si>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</si>
  <si>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</si>
  <si>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</si>
  <si>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</si>
  <si>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</si>
  <si>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</si>
  <si>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</si>
  <si>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</si>
  <si>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</si>
  <si>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</si>
  <si>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</si>
  <si>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</si>
  <si>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</si>
  <si>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</si>
  <si>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</si>
  <si>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</si>
  <si>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</si>
  <si>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</si>
  <si>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</si>
  <si>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</si>
  <si>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</si>
  <si>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</si>
  <si>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</si>
  <si>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</si>
  <si>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</si>
  <si>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</si>
  <si>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</si>
  <si>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</si>
  <si>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</si>
  <si>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</si>
  <si>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</si>
  <si>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</si>
  <si>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</si>
  <si>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</si>
  <si>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</si>
  <si>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</si>
  <si>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</si>
  <si>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</si>
  <si>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</si>
  <si>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</si>
  <si>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</si>
  <si>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</si>
  <si>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</si>
  <si>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</si>
  <si>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</si>
  <si>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</si>
  <si>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</si>
  <si>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</si>
  <si>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</si>
  <si>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</si>
  <si>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</si>
  <si>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</si>
  <si>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</si>
  <si>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</si>
  <si>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</si>
  <si>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</si>
  <si>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</si>
  <si>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</si>
  <si>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</si>
  <si>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</si>
  <si>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</si>
  <si>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</si>
  <si>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</si>
  <si>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</si>
  <si>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</si>
  <si>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</si>
  <si>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</si>
  <si>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</si>
  <si>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</si>
  <si>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</si>
  <si>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</si>
  <si>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</si>
  <si>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</si>
  <si>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</si>
  <si>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</si>
  <si>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</si>
  <si>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</si>
  <si>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</si>
  <si>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</si>
  <si>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</si>
  <si>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</si>
  <si>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</si>
  <si>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</si>
  <si>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</si>
  <si>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</si>
  <si>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</si>
  <si>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</si>
  <si>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</si>
  <si>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</si>
  <si>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</si>
  <si>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</si>
  <si>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</si>
  <si>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</si>
  <si>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</si>
  <si>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</si>
  <si>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</si>
  <si>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</si>
  <si>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</si>
  <si>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</si>
  <si>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</si>
  <si>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</si>
  <si>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</si>
  <si>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</si>
  <si>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</si>
  <si>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</si>
  <si>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</si>
  <si>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</si>
  <si>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</si>
  <si>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</si>
  <si>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</si>
  <si>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</si>
  <si>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</si>
  <si>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</si>
  <si>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</si>
  <si>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</si>
  <si>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</si>
  <si>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</si>
  <si>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</si>
  <si>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</si>
  <si>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</si>
  <si>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</si>
  <si>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</si>
  <si>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</si>
  <si>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</si>
  <si>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</si>
  <si>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</si>
  <si>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</si>
  <si>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</si>
  <si>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</si>
  <si>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</si>
  <si>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</si>
  <si>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</si>
  <si>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</si>
  <si>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</si>
  <si>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</si>
  <si>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</si>
  <si>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</si>
  <si>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</si>
  <si>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</si>
  <si>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</si>
  <si>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</si>
  <si>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</si>
  <si>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</si>
  <si>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</si>
  <si>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</si>
  <si>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</si>
  <si>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</si>
  <si>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</si>
  <si>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</si>
  <si>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</si>
  <si>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</si>
  <si>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</si>
  <si>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</si>
  <si>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</si>
  <si>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</si>
  <si>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</si>
  <si>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</si>
  <si>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</si>
  <si>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</si>
  <si>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</si>
  <si>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</si>
  <si>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</si>
  <si>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</si>
  <si>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</si>
  <si>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</si>
  <si>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</si>
  <si>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</si>
  <si>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</si>
  <si>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</si>
  <si>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</si>
  <si>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</si>
  <si>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</si>
  <si>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</si>
  <si>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</si>
  <si>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</si>
  <si>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</si>
  <si>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</si>
  <si>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</si>
  <si>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</si>
  <si>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</si>
  <si>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</si>
  <si>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</si>
  <si>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</si>
  <si>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</si>
  <si>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</si>
  <si>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</si>
  <si>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</si>
  <si>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</si>
  <si>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</si>
  <si>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</si>
  <si>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</si>
  <si>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</si>
  <si>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</si>
  <si>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</si>
  <si>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</si>
  <si>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</si>
  <si>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</si>
  <si>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</si>
  <si>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</si>
  <si>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</si>
  <si>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</si>
  <si>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</si>
  <si>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</si>
  <si>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</si>
  <si>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</si>
  <si>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</si>
  <si>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</si>
  <si>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</si>
  <si>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</si>
  <si>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</si>
  <si>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</si>
  <si>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</si>
  <si>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</si>
  <si>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</si>
  <si>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</si>
  <si>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</si>
  <si>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</si>
  <si>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</si>
  <si>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</si>
  <si>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</si>
  <si>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</si>
  <si>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</si>
  <si>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</si>
  <si>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</si>
  <si>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</si>
  <si>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</si>
  <si>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</si>
  <si>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</si>
  <si>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</si>
  <si>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</si>
  <si>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</si>
  <si>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</si>
  <si>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</si>
  <si>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</si>
  <si>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</si>
  <si>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</si>
  <si>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</si>
  <si>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</si>
  <si>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</si>
  <si>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</si>
  <si>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</si>
  <si>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</si>
  <si>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</si>
  <si>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</si>
  <si>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</si>
  <si>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</si>
  <si>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</si>
  <si>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</si>
  <si>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</si>
  <si>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</si>
  <si>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</si>
  <si>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</si>
  <si>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</si>
  <si>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</si>
  <si>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</si>
  <si>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</si>
  <si>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</si>
  <si>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</si>
  <si>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</si>
  <si>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</si>
  <si>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</si>
  <si>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</si>
  <si>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</si>
  <si>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</si>
  <si>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</si>
  <si>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</si>
  <si>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</si>
  <si>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</si>
  <si>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</si>
  <si>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</si>
  <si>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</si>
  <si>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</si>
  <si>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</si>
  <si>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</si>
  <si>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</si>
  <si>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</si>
  <si>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</si>
  <si>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</si>
  <si>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</si>
  <si>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</si>
  <si>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</si>
  <si>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</si>
  <si>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</si>
  <si>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</si>
  <si>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</si>
  <si>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</si>
  <si>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</si>
  <si>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</si>
  <si>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</si>
  <si>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</si>
  <si>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</si>
  <si>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</si>
  <si>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</si>
  <si>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</si>
  <si>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</si>
  <si>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</si>
  <si>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</si>
  <si>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</si>
  <si>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</si>
  <si>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</si>
  <si>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</si>
  <si>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</si>
  <si>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</si>
  <si>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</si>
  <si>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</si>
  <si>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</si>
  <si>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</si>
  <si>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</si>
  <si>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</si>
  <si>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</si>
  <si>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</si>
  <si>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</si>
  <si>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</si>
  <si>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</si>
  <si>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</si>
  <si>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</si>
  <si>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</si>
  <si>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</si>
  <si>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</si>
  <si>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</si>
  <si>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</si>
  <si>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</si>
  <si>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</si>
  <si>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</si>
  <si>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</si>
  <si>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</si>
  <si>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</si>
  <si>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</si>
  <si>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</si>
  <si>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</si>
  <si>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</si>
  <si>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</si>
  <si>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</si>
  <si>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</si>
  <si>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</si>
  <si>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</si>
  <si>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</si>
  <si>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</si>
  <si>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</si>
  <si>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</si>
  <si>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</si>
  <si>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</si>
  <si>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</si>
  <si>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</si>
  <si>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</si>
  <si>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</si>
  <si>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</si>
  <si>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</si>
  <si>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</si>
  <si>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</si>
  <si>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</si>
  <si>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</si>
  <si>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</si>
  <si>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</si>
  <si>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</si>
  <si>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</si>
  <si>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</si>
  <si>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</si>
  <si>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</si>
  <si>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</si>
  <si>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</si>
  <si>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</si>
  <si>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</si>
  <si>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</si>
  <si>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</si>
  <si>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</si>
  <si>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</si>
  <si>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</si>
  <si>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</si>
  <si>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</si>
  <si>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</si>
  <si>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</si>
  <si>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</si>
  <si>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</si>
  <si>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</si>
  <si>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</si>
  <si>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</si>
  <si>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</si>
  <si>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</si>
  <si>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</si>
  <si>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</si>
  <si>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</si>
  <si>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</si>
  <si>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</si>
  <si>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</si>
  <si>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</si>
  <si>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</si>
  <si>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</si>
  <si>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</si>
  <si>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</si>
  <si>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</si>
  <si>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</si>
  <si>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</si>
  <si>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</si>
  <si>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</si>
  <si>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</si>
  <si>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</si>
  <si>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</si>
  <si>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</si>
  <si>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</si>
  <si>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</si>
  <si>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</si>
  <si>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</si>
  <si>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</si>
  <si>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</si>
  <si>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</si>
  <si>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</si>
  <si>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</si>
  <si>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</si>
  <si>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</si>
  <si>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</si>
  <si>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</si>
  <si>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</si>
  <si>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</si>
  <si>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</si>
  <si>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</si>
  <si>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</si>
  <si>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</si>
  <si>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</si>
  <si>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</si>
  <si>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</si>
  <si>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</si>
  <si>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</si>
  <si>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</si>
  <si>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</si>
  <si>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</si>
  <si>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</si>
  <si>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</si>
  <si>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</si>
  <si>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</si>
  <si>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</si>
  <si>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</si>
  <si>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</si>
  <si>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</si>
  <si>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</si>
  <si>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</si>
  <si>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</si>
  <si>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</si>
  <si>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</si>
  <si>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</si>
  <si>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</si>
  <si>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</si>
  <si>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</si>
  <si>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</si>
  <si>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</si>
  <si>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</si>
  <si>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</si>
  <si>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</si>
  <si>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</si>
  <si>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</si>
  <si>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</si>
  <si>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</si>
  <si>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</si>
  <si>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</si>
  <si>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</si>
  <si>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</si>
  <si>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</si>
  <si>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</si>
  <si>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</si>
  <si>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</si>
  <si>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</si>
  <si>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</si>
  <si>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</si>
  <si>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</si>
  <si>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</si>
  <si>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</si>
  <si>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</si>
  <si>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</si>
  <si>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</si>
  <si>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</si>
  <si>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</si>
  <si>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</si>
  <si>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</si>
  <si>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</si>
  <si>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</si>
  <si>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</si>
  <si>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</si>
  <si>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</si>
  <si>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</si>
  <si>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</si>
  <si>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</si>
  <si>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</si>
  <si>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</si>
  <si>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</si>
  <si>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</si>
  <si>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</si>
  <si>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</si>
  <si>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</si>
  <si>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</si>
  <si>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</si>
  <si>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</si>
  <si>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</si>
  <si>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</si>
  <si>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</si>
  <si>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</si>
  <si>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</si>
  <si>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</si>
  <si>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</si>
  <si>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</si>
  <si>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</si>
  <si>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</si>
  <si>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</si>
  <si>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</si>
  <si>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</si>
  <si>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</si>
  <si>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</si>
  <si>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</si>
  <si>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</si>
  <si>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</si>
  <si>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</si>
  <si>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</si>
  <si>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</si>
  <si>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</si>
  <si>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</si>
  <si>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</si>
  <si>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</si>
  <si>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</si>
  <si>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</si>
  <si>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</si>
  <si>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</si>
  <si>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</si>
  <si>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</si>
  <si>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</si>
  <si>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</si>
  <si>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</si>
  <si>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</si>
  <si>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</si>
  <si>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</si>
  <si>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</si>
  <si>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</si>
  <si>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</si>
  <si>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</si>
  <si>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</si>
  <si>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</si>
  <si>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</si>
  <si>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</si>
  <si>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</si>
  <si>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</si>
  <si>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</si>
  <si>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</si>
  <si>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</si>
  <si>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</si>
  <si>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</si>
  <si>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</si>
  <si>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</si>
  <si>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</si>
  <si>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</si>
  <si>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</si>
  <si>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</si>
  <si>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</si>
  <si>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</si>
  <si>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</si>
  <si>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</si>
  <si>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</si>
  <si>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</si>
  <si>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</si>
  <si>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</si>
  <si>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</si>
  <si>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</si>
  <si>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</si>
  <si>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</si>
  <si>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</si>
  <si>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</si>
  <si>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</si>
  <si>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</si>
  <si>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</si>
  <si>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</si>
  <si>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</si>
  <si>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</si>
  <si>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</si>
  <si>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</si>
  <si>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</si>
  <si>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</si>
  <si>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</si>
  <si>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</si>
  <si>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</si>
  <si>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</si>
  <si>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</si>
  <si>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</si>
  <si>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</si>
  <si>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</si>
  <si>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</si>
  <si>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</si>
  <si>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</si>
  <si>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</si>
  <si>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</si>
  <si>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</si>
  <si>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</si>
  <si>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</si>
  <si>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</si>
  <si>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</si>
  <si>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</si>
  <si>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</si>
  <si>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</si>
  <si>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</si>
  <si>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</si>
  <si>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</si>
  <si>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</si>
  <si>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</si>
  <si>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</si>
  <si>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</si>
  <si>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</si>
  <si>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</si>
  <si>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</si>
  <si>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</si>
  <si>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</si>
  <si>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</si>
  <si>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</si>
  <si>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</si>
  <si>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</si>
  <si>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</si>
  <si>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</si>
  <si>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</si>
  <si>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</si>
  <si>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</si>
  <si>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</si>
  <si>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</si>
  <si>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</si>
  <si>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</si>
  <si>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</si>
  <si>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</si>
  <si>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</si>
  <si>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</si>
  <si>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</si>
  <si>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</si>
  <si>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</si>
  <si>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</si>
  <si>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</si>
  <si>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</si>
  <si>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</si>
  <si>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</si>
  <si>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</si>
  <si>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</si>
  <si>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</si>
  <si>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</si>
  <si>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</si>
  <si>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</si>
  <si>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</si>
  <si>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</si>
  <si>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</si>
  <si>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</si>
  <si>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</si>
  <si>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</si>
  <si>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</si>
  <si>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</si>
  <si>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</si>
  <si>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</si>
  <si>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</si>
  <si>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</si>
  <si>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</si>
  <si>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</si>
  <si>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</si>
  <si>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</si>
  <si>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</si>
  <si>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</si>
  <si>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</si>
  <si>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</si>
  <si>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</si>
  <si>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</si>
  <si>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</si>
  <si>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</si>
  <si>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</si>
  <si>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</si>
  <si>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</si>
  <si>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</si>
  <si>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</si>
  <si>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</si>
  <si>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</si>
  <si>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</si>
  <si>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</si>
  <si>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</si>
  <si>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</si>
  <si>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</si>
  <si>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</si>
  <si>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</si>
  <si>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</si>
  <si>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</si>
  <si>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</si>
  <si>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</si>
  <si>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</si>
  <si>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</si>
  <si>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</si>
  <si>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</si>
  <si>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</si>
  <si>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</si>
  <si>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</si>
  <si>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</si>
  <si>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</si>
  <si>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</si>
  <si>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</si>
  <si>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</si>
  <si>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</si>
  <si>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</si>
  <si>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</si>
  <si>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</si>
  <si>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</si>
  <si>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</si>
  <si>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</si>
  <si>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</si>
  <si>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</si>
  <si>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</si>
  <si>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</si>
  <si>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</si>
  <si>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</si>
  <si>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</si>
  <si>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</si>
  <si>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</si>
  <si>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</si>
  <si>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</si>
  <si>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</si>
  <si>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</si>
  <si>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</si>
  <si>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</si>
  <si>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</si>
  <si>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</si>
  <si>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</si>
  <si>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</si>
  <si>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</si>
  <si>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</si>
  <si>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</si>
  <si>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</si>
  <si>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</si>
  <si>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</si>
  <si>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</si>
  <si>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</si>
  <si>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</si>
  <si>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</si>
  <si>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</si>
  <si>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</si>
  <si>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</si>
  <si>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</si>
  <si>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</si>
  <si>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</si>
  <si>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</si>
  <si>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</si>
  <si>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</si>
  <si>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</si>
  <si>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</si>
  <si>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</si>
  <si>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</si>
  <si>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</si>
  <si>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</si>
  <si>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</si>
  <si>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</si>
  <si>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</si>
  <si>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</si>
  <si>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</si>
  <si>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</si>
  <si>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</si>
  <si>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</si>
  <si>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</si>
  <si>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</si>
  <si>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</si>
  <si>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</si>
  <si>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</si>
  <si>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</si>
  <si>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</si>
  <si>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</si>
  <si>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</si>
  <si>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</si>
  <si>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</si>
  <si>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</si>
  <si>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</si>
  <si>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</si>
  <si>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</si>
  <si>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</si>
  <si>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</si>
  <si>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</si>
  <si>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</si>
  <si>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</si>
  <si>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</si>
  <si>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</si>
  <si>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</si>
  <si>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</si>
  <si>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</si>
  <si>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</si>
  <si>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</si>
  <si>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</si>
  <si>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</si>
  <si>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</si>
  <si>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</si>
  <si>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</si>
  <si>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</si>
  <si>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</si>
  <si>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</si>
  <si>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</si>
  <si>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</si>
  <si>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</si>
  <si>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</si>
  <si>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</si>
  <si>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</si>
  <si>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</si>
  <si>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</si>
  <si>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</si>
  <si>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</si>
  <si>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</si>
  <si>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</si>
  <si>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</si>
  <si>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</si>
  <si>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</si>
  <si>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</si>
  <si>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</si>
  <si>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</si>
  <si>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</si>
  <si>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</si>
  <si>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</si>
  <si>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</si>
  <si>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</si>
  <si>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</si>
  <si>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</si>
  <si>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</si>
  <si>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</si>
  <si>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</si>
  <si>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</si>
  <si>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</si>
  <si>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</si>
  <si>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</si>
  <si>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</si>
  <si>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</si>
  <si>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</si>
  <si>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</si>
  <si>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</si>
  <si>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</si>
  <si>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</si>
  <si>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</si>
  <si>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</si>
  <si>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</si>
  <si>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</si>
  <si>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</si>
  <si>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</si>
  <si>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</si>
  <si>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</si>
  <si>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</si>
  <si>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</si>
  <si>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</si>
  <si>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</si>
  <si>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</si>
  <si>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</si>
  <si>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</si>
  <si>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</si>
  <si>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</si>
  <si>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</si>
  <si>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</si>
  <si>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</si>
  <si>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</si>
  <si>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</si>
  <si>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</si>
  <si>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</si>
  <si>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</si>
  <si>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</si>
  <si>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</si>
  <si>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</si>
  <si>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</si>
  <si>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</si>
  <si>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</si>
  <si>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</si>
  <si>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</si>
  <si>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</si>
  <si>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</si>
  <si>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</si>
  <si>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</si>
  <si>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</si>
  <si>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</si>
  <si>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</si>
  <si>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</si>
  <si>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</si>
  <si>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</si>
  <si>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</si>
  <si>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</si>
  <si>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</si>
  <si>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</si>
  <si>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</si>
  <si>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</si>
  <si>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</si>
  <si>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</si>
  <si>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</si>
  <si>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</si>
  <si>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</si>
  <si>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</si>
  <si>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</si>
  <si>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</si>
  <si>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</si>
  <si>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</si>
  <si>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</si>
  <si>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</si>
  <si>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</si>
  <si>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</si>
  <si>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</si>
  <si>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</si>
  <si>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</si>
  <si>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</si>
  <si>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</si>
  <si>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</si>
  <si>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</si>
  <si>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</si>
  <si>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</si>
  <si>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</si>
  <si>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</si>
  <si>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</si>
  <si>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</si>
  <si>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</si>
  <si>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</si>
  <si>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</si>
  <si>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</si>
  <si>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</si>
  <si>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</si>
  <si>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</si>
  <si>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</si>
  <si>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</si>
  <si>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</si>
  <si>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</si>
  <si>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</si>
  <si>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</si>
  <si>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</si>
  <si>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</si>
  <si>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</si>
  <si>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</si>
  <si>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</si>
  <si>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</si>
  <si>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</si>
  <si>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</si>
  <si>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</si>
  <si>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</si>
  <si>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</si>
  <si>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</si>
  <si>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</si>
  <si>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</si>
  <si>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</si>
  <si>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</si>
  <si>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</si>
  <si>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</si>
  <si>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</si>
  <si>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</si>
  <si>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</si>
  <si>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</si>
  <si>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</si>
  <si>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</si>
  <si>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</si>
  <si>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</si>
  <si>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</si>
  <si>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</si>
  <si>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</si>
  <si>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</si>
  <si>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</si>
  <si>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</si>
  <si>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</si>
  <si>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</si>
  <si>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</si>
  <si>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</si>
  <si>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</si>
  <si>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</si>
  <si>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</si>
  <si>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</si>
  <si>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</si>
  <si>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</si>
  <si>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</si>
  <si>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</si>
  <si>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</si>
  <si>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</si>
  <si>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</si>
  <si>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</si>
  <si>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</si>
  <si>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</si>
  <si>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</si>
  <si>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</si>
  <si>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</si>
  <si>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</si>
  <si>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</si>
  <si>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</si>
  <si>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</si>
  <si>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</si>
  <si>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</si>
  <si>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</si>
  <si>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</si>
  <si>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</si>
  <si>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</si>
  <si>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</si>
  <si>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</si>
  <si>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</si>
  <si>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</si>
  <si>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</si>
  <si>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</si>
  <si>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</si>
  <si>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</si>
  <si>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</si>
  <si>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</si>
  <si>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</si>
  <si>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</si>
  <si>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</si>
  <si>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</si>
  <si>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</si>
  <si>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</si>
  <si>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</si>
  <si>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</si>
  <si>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</si>
  <si>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</si>
  <si>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</si>
  <si>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</si>
  <si>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</si>
  <si>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</si>
  <si>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</si>
  <si>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</si>
  <si>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</si>
  <si>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</si>
  <si>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</si>
  <si>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</si>
  <si>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</si>
  <si>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</si>
  <si>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</si>
  <si>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</si>
  <si>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</si>
  <si>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</si>
  <si>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</si>
  <si>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</si>
  <si>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</si>
  <si>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</si>
  <si>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</si>
  <si>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</si>
  <si>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</si>
  <si>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</si>
  <si>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</si>
  <si>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</si>
  <si>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</si>
  <si>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</si>
  <si>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</si>
  <si>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</si>
  <si>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</si>
  <si>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</si>
  <si>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</si>
  <si>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</si>
  <si>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</si>
  <si>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</si>
  <si>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</si>
  <si>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</si>
  <si>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</si>
  <si>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</si>
  <si>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</si>
  <si>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</si>
  <si>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</si>
  <si>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</si>
  <si>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</si>
  <si>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</si>
  <si>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</si>
  <si>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</si>
  <si>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</si>
  <si>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</si>
  <si>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</si>
  <si>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</si>
  <si>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</si>
  <si>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</si>
  <si>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</si>
  <si>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</si>
  <si>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</si>
  <si>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</si>
  <si>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</si>
  <si>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</si>
  <si>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</si>
  <si>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</si>
  <si>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</si>
  <si>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</si>
  <si>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</si>
  <si>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</si>
  <si>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</si>
  <si>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</si>
  <si>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</si>
  <si>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</si>
  <si>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</si>
  <si>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</si>
  <si>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</si>
  <si>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</si>
  <si>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</si>
  <si>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</si>
  <si>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</si>
  <si>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</si>
  <si>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</si>
  <si>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</si>
  <si>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</si>
  <si>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</si>
  <si>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</si>
  <si>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</si>
  <si>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</si>
  <si>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</si>
  <si>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</si>
  <si>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</si>
  <si>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</si>
  <si>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</si>
  <si>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</si>
  <si>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</si>
  <si>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</si>
  <si>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</si>
  <si>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</si>
  <si>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</si>
  <si>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</si>
  <si>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</si>
  <si>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</si>
  <si>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</si>
  <si>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</si>
  <si>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</si>
  <si>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</si>
  <si>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</si>
  <si>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</si>
  <si>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</si>
  <si>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</si>
  <si>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</si>
  <si>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</si>
  <si>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</si>
  <si>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</si>
  <si>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</si>
  <si>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</si>
  <si>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</si>
  <si>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</si>
  <si>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</si>
  <si>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</si>
  <si>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</si>
  <si>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</si>
  <si>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</si>
  <si>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</si>
  <si>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</si>
  <si>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</si>
  <si>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</si>
  <si>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</si>
  <si>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</si>
  <si>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</si>
  <si>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</si>
  <si>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</si>
  <si>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</si>
  <si>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</si>
  <si>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</si>
  <si>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</si>
  <si>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</si>
  <si>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</si>
  <si>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</si>
  <si>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</si>
  <si>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</si>
  <si>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</si>
  <si>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</si>
  <si>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</si>
  <si>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</si>
  <si>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</si>
  <si>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</si>
  <si>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</si>
  <si>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</si>
  <si>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</si>
  <si>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</si>
  <si>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</si>
  <si>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</si>
  <si>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</si>
  <si>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</si>
  <si>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</si>
  <si>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</si>
  <si>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</si>
  <si>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</si>
  <si>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</si>
  <si>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</si>
  <si>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</si>
  <si>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</si>
  <si>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</si>
  <si>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</si>
  <si>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</si>
  <si>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</si>
  <si>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</si>
  <si>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</si>
  <si>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</si>
  <si>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</si>
  <si>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</si>
  <si>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</si>
  <si>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</si>
  <si>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</si>
  <si>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</si>
  <si>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</si>
  <si>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</si>
  <si>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</si>
  <si>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</si>
  <si>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</si>
  <si>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</si>
  <si>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</si>
  <si>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</si>
  <si>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</si>
  <si>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</si>
  <si>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</si>
  <si>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</si>
  <si>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</si>
  <si>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</si>
  <si>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</si>
  <si>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</si>
  <si>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</si>
  <si>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</si>
  <si>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</si>
  <si>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</si>
  <si>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</si>
  <si>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</si>
  <si>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</si>
  <si>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</si>
  <si>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</si>
  <si>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</si>
  <si>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</si>
  <si>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</si>
  <si>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</si>
  <si>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</si>
  <si>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</si>
  <si>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</si>
  <si>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</si>
  <si>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</si>
  <si>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</si>
  <si>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</si>
  <si>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</si>
  <si>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</si>
  <si>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</si>
  <si>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</si>
  <si>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</si>
  <si>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</si>
  <si>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</si>
  <si>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</si>
  <si>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</si>
  <si>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</si>
  <si>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</si>
  <si>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</si>
  <si>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</si>
  <si>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</si>
  <si>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</si>
  <si>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</si>
  <si>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</si>
  <si>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</si>
  <si>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</si>
  <si>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</si>
  <si>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</si>
  <si>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</si>
  <si>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</si>
  <si>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</si>
  <si>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</si>
  <si>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</si>
  <si>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</si>
  <si>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</si>
  <si>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</si>
  <si>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</si>
  <si>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</si>
  <si>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</si>
  <si>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</si>
  <si>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</si>
  <si>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</si>
  <si>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</si>
  <si>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</si>
  <si>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</si>
  <si>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</si>
  <si>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</si>
  <si>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</si>
  <si>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</si>
  <si>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</si>
  <si>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</si>
  <si>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</si>
  <si>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</si>
  <si>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</si>
  <si>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</si>
  <si>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</si>
  <si>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</si>
  <si>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</si>
  <si>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</si>
  <si>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</si>
  <si>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</si>
  <si>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</si>
  <si>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</si>
  <si>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</si>
  <si>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</si>
  <si>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</si>
  <si>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</si>
  <si>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</si>
  <si>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</si>
  <si>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</si>
  <si>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</si>
  <si>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</si>
  <si>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</si>
  <si>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</si>
  <si>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</si>
  <si>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</si>
  <si>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</si>
  <si>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</si>
  <si>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</si>
  <si>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</si>
  <si>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</si>
  <si>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</si>
  <si>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</si>
  <si>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</si>
  <si>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</si>
  <si>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</si>
  <si>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</si>
  <si>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</si>
  <si>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</si>
  <si>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</si>
  <si>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</si>
  <si>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</si>
  <si>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</si>
  <si>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</si>
  <si>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</si>
  <si>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</si>
  <si>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</si>
  <si>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</si>
  <si>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</si>
  <si>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</si>
  <si>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</si>
  <si>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</si>
  <si>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</si>
  <si>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</si>
  <si>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</si>
  <si>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</si>
  <si>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</si>
  <si>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</si>
  <si>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</si>
  <si>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</si>
  <si>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</si>
  <si>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</si>
  <si>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</si>
  <si>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</si>
  <si>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</si>
  <si>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</si>
  <si>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</si>
  <si>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</si>
  <si>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</si>
  <si>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</si>
  <si>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</si>
  <si>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</si>
  <si>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</si>
  <si>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</si>
  <si>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</si>
  <si>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</si>
  <si>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</si>
  <si>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</si>
  <si>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</si>
  <si>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</si>
  <si>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</si>
  <si>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</si>
  <si>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</si>
  <si>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</si>
  <si>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</si>
  <si>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</si>
  <si>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</si>
  <si>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</si>
  <si>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</si>
  <si>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</si>
  <si>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</si>
  <si>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</si>
  <si>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</si>
  <si>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</si>
  <si>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</si>
  <si>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</si>
  <si>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</si>
  <si>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</si>
  <si>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</si>
  <si>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</si>
  <si>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</si>
  <si>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</si>
  <si>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</si>
  <si>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</si>
  <si>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</si>
  <si>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</si>
  <si>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</si>
  <si>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</si>
  <si>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</si>
  <si>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</si>
  <si>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</si>
  <si>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</si>
  <si>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</si>
  <si>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</si>
  <si>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</si>
  <si>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</si>
  <si>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</si>
  <si>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</si>
  <si>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</si>
  <si>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</si>
  <si>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</si>
  <si>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</si>
  <si>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</si>
  <si>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</si>
  <si>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</si>
  <si>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</si>
  <si>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</si>
  <si>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</si>
  <si>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</si>
  <si>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</si>
  <si>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</si>
  <si>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</si>
  <si>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</si>
  <si>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</si>
  <si>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</si>
  <si>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</si>
  <si>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</si>
  <si>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</si>
  <si>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</si>
  <si>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</si>
  <si>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</si>
  <si>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</si>
  <si>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</si>
  <si>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</si>
  <si>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</si>
  <si>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</si>
  <si>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</si>
  <si>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</si>
  <si>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</si>
  <si>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</si>
  <si>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</si>
  <si>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</si>
  <si>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</si>
  <si>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</si>
  <si>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</si>
  <si>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</si>
  <si>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</si>
  <si>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</si>
  <si>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</si>
  <si>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</si>
  <si>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</si>
  <si>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</si>
  <si>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</si>
  <si>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</si>
  <si>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</si>
  <si>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</si>
  <si>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</si>
  <si>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</si>
  <si>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</si>
  <si>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</si>
  <si>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</si>
  <si>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</si>
  <si>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</si>
  <si>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</si>
  <si>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</si>
  <si>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</si>
  <si>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</si>
  <si>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</si>
  <si>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</si>
  <si>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</si>
  <si>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</si>
  <si>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</si>
  <si>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</si>
  <si>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</si>
  <si>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</si>
  <si>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</si>
  <si>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</si>
  <si>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</si>
  <si>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</si>
  <si>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</si>
  <si>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</si>
  <si>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</si>
  <si>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</si>
  <si>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</si>
  <si>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</si>
  <si>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</si>
  <si>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</si>
  <si>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</si>
  <si>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</si>
  <si>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</si>
  <si>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</si>
  <si>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</si>
  <si>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</si>
  <si>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</si>
  <si>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</si>
  <si>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</si>
  <si>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</si>
  <si>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</si>
  <si>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</si>
  <si>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</si>
  <si>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</si>
  <si>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</si>
  <si>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</si>
  <si>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</si>
  <si>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</si>
  <si>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</si>
  <si>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</si>
  <si>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</si>
  <si>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</si>
  <si>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</si>
  <si>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</si>
  <si>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</si>
  <si>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</si>
  <si>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</si>
  <si>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</si>
  <si>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</si>
  <si>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</si>
  <si>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</si>
  <si>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</si>
  <si>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</si>
  <si>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</si>
  <si>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</si>
  <si>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</si>
  <si>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</si>
  <si>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</si>
  <si>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</si>
  <si>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</si>
  <si>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</si>
  <si>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</si>
  <si>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</si>
  <si>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</si>
  <si>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</si>
  <si>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</si>
  <si>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</si>
  <si>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</si>
  <si>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</si>
  <si>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</si>
  <si>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</si>
  <si>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</si>
  <si>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</si>
  <si>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</si>
  <si>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</si>
  <si>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</si>
  <si>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</si>
  <si>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</si>
  <si>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</si>
  <si>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</si>
  <si>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</si>
  <si>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</si>
  <si>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</si>
  <si>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</si>
  <si>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</si>
  <si>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</si>
  <si>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</si>
  <si>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</si>
  <si>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</si>
  <si>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</si>
  <si>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</si>
  <si>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</si>
  <si>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</si>
  <si>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</si>
  <si>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</si>
  <si>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</si>
  <si>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</si>
  <si>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</si>
  <si>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</si>
  <si>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</si>
  <si>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</si>
  <si>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</si>
  <si>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</si>
  <si>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</si>
  <si>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</si>
  <si>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</si>
  <si>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</si>
  <si>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</si>
  <si>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</si>
  <si>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</si>
  <si>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</si>
  <si>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</si>
  <si>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</si>
  <si>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</si>
  <si>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</si>
  <si>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</si>
  <si>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</si>
  <si>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</si>
  <si>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</si>
  <si>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</si>
  <si>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</si>
  <si>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</si>
  <si>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</si>
  <si>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</si>
  <si>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</si>
  <si>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</si>
  <si>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</si>
  <si>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</si>
  <si>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</si>
  <si>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</si>
  <si>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</si>
  <si>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</si>
  <si>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</si>
  <si>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</si>
  <si>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</si>
  <si>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</si>
  <si>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</si>
  <si>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</si>
  <si>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</si>
  <si>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</si>
  <si>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</si>
  <si>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</si>
  <si>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</si>
  <si>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</si>
  <si>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</si>
  <si>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</si>
  <si>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</si>
  <si>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</si>
  <si>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</si>
  <si>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</si>
  <si>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</si>
  <si>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</si>
  <si>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</si>
  <si>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</si>
  <si>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</si>
  <si>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</si>
  <si>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</si>
  <si>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</si>
  <si>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</si>
  <si>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</si>
  <si>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</si>
  <si>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</si>
  <si>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</si>
  <si>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</si>
  <si>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</si>
  <si>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</si>
  <si>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</si>
  <si>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</si>
  <si>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</si>
  <si>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</si>
  <si>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</si>
  <si>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</si>
  <si>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</si>
  <si>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</si>
  <si>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</si>
  <si>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</si>
  <si>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</si>
  <si>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</si>
  <si>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</si>
  <si>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</si>
  <si>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</si>
  <si>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</si>
  <si>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</si>
  <si>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</si>
  <si>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</si>
  <si>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</si>
  <si>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</si>
  <si>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</si>
  <si>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</si>
  <si>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</si>
  <si>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</si>
  <si>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</si>
  <si>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</si>
  <si>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</si>
  <si>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</si>
  <si>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</si>
  <si>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</si>
  <si>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</si>
  <si>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</si>
  <si>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</si>
  <si>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</si>
  <si>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</si>
  <si>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</si>
  <si>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</si>
  <si>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</si>
  <si>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</si>
  <si>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</si>
  <si>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</si>
  <si>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</si>
  <si>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</si>
  <si>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</si>
  <si>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</si>
  <si>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</si>
  <si>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</si>
  <si>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</si>
  <si>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</si>
  <si>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</si>
  <si>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</si>
  <si>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</si>
  <si>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</si>
  <si>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</si>
  <si>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</si>
  <si>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</si>
  <si>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</si>
  <si>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</si>
  <si>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</si>
  <si>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</si>
  <si>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</si>
  <si>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</si>
  <si>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</si>
  <si>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</si>
  <si>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</si>
  <si>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</si>
  <si>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</si>
  <si>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</si>
  <si>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</si>
  <si>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</si>
  <si>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</si>
  <si>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</si>
  <si>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</si>
  <si>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</si>
  <si>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</si>
  <si>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</si>
  <si>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</si>
  <si>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</si>
  <si>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</si>
  <si>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</si>
  <si>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</si>
  <si>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</si>
  <si>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</si>
  <si>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</si>
  <si>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</si>
  <si>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</si>
  <si>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</si>
  <si>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</si>
  <si>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</si>
  <si>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</si>
  <si>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</si>
  <si>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</si>
  <si>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</si>
  <si>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</si>
  <si>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</si>
  <si>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</si>
  <si>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</si>
  <si>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</si>
  <si>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</si>
  <si>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</si>
  <si>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</si>
  <si>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</si>
  <si>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</si>
  <si>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</si>
  <si>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</si>
  <si>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</si>
  <si>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</si>
  <si>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</si>
  <si>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</si>
  <si>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</si>
  <si>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</si>
  <si>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</si>
  <si>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</si>
  <si>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</si>
  <si>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</si>
  <si>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</si>
  <si>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</si>
  <si>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</si>
  <si>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</si>
  <si>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</si>
  <si>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</si>
  <si>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</si>
  <si>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</si>
  <si>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</si>
  <si>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</si>
  <si>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</si>
  <si>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</si>
  <si>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</si>
  <si>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</si>
  <si>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</si>
  <si>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</si>
  <si>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</si>
  <si>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</si>
  <si>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</si>
  <si>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</si>
  <si>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</si>
  <si>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</si>
  <si>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</si>
  <si>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</si>
  <si>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</si>
  <si>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</si>
  <si>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</si>
  <si>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</si>
  <si>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</si>
  <si>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</si>
  <si>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</si>
  <si>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</si>
  <si>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</si>
  <si>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</si>
  <si>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</si>
  <si>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</si>
  <si>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</si>
  <si>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</si>
  <si>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</si>
  <si>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</si>
  <si>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</si>
  <si>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</si>
  <si>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</si>
  <si>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</si>
  <si>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</si>
  <si>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</si>
  <si>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</si>
  <si>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</si>
  <si>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</si>
  <si>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</si>
  <si>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</si>
  <si>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</si>
  <si>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</si>
  <si>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</si>
  <si>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</si>
  <si>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</si>
  <si>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</si>
  <si>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</si>
  <si>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</si>
  <si>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</si>
  <si>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</si>
  <si>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</si>
  <si>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</si>
  <si>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</si>
  <si>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</si>
  <si>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</si>
  <si>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</si>
  <si>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</si>
  <si>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</si>
  <si>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</si>
  <si>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</si>
  <si>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</si>
  <si>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</si>
  <si>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</si>
  <si>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</si>
  <si>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</si>
  <si>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</si>
  <si>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</si>
  <si>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</si>
  <si>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</si>
  <si>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</si>
  <si>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</si>
  <si>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</si>
  <si>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</si>
  <si>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</si>
  <si>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</si>
  <si>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</si>
  <si>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</si>
  <si>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</si>
  <si>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</si>
  <si>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</si>
  <si>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</si>
  <si>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</si>
  <si>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</si>
  <si>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</si>
  <si>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</si>
  <si>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</si>
  <si>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</si>
  <si>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</si>
  <si>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</si>
  <si>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</si>
  <si>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</si>
  <si>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</si>
  <si>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</si>
  <si>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</si>
  <si>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</si>
  <si>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</si>
  <si>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</si>
  <si>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</si>
  <si>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</si>
  <si>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</si>
  <si>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</si>
  <si>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</si>
  <si>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</si>
  <si>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</si>
  <si>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</si>
  <si>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</si>
  <si>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</si>
  <si>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</si>
  <si>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</si>
  <si>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</si>
  <si>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</si>
  <si>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</si>
  <si>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</si>
  <si>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</si>
  <si>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</si>
  <si>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</si>
  <si>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</si>
  <si>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</si>
  <si>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</si>
  <si>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</si>
  <si>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</si>
  <si>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</si>
  <si>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</si>
  <si>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</si>
  <si>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</si>
  <si>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</si>
  <si>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</si>
  <si>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</si>
  <si>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</si>
  <si>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</si>
  <si>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</si>
  <si>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</si>
  <si>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</si>
  <si>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</si>
  <si>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</si>
  <si>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</si>
  <si>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</si>
  <si>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</si>
  <si>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</si>
  <si>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</si>
  <si>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</si>
  <si>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</si>
  <si>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</si>
  <si>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</si>
  <si>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</si>
  <si>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</si>
  <si>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</si>
  <si>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</si>
  <si>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</si>
  <si>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</si>
  <si>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</si>
  <si>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</si>
  <si>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</si>
  <si>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</si>
  <si>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</si>
  <si>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</si>
  <si>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</si>
  <si>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</si>
  <si>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</si>
  <si>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</si>
  <si>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</si>
  <si>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</si>
  <si>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</si>
  <si>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</si>
  <si>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</si>
  <si>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</si>
  <si>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</si>
  <si>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</si>
  <si>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</si>
  <si>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</si>
  <si>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</si>
  <si>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</si>
  <si>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</si>
  <si>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</si>
  <si>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</si>
  <si>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</si>
  <si>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</si>
  <si>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</si>
  <si>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</si>
  <si>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</si>
  <si>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</si>
  <si>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</si>
  <si>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</si>
  <si>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</si>
  <si>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</si>
  <si>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</si>
  <si>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</si>
  <si>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</si>
  <si>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</si>
  <si>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</si>
  <si>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</si>
  <si>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</si>
  <si>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</si>
  <si>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</si>
  <si>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</si>
  <si>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</si>
  <si>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</si>
  <si>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</si>
  <si>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</si>
  <si>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</si>
  <si>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</si>
  <si>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</si>
  <si>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</si>
  <si>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</si>
  <si>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</si>
  <si>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</si>
  <si>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</si>
  <si>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</si>
  <si>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</si>
  <si>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</si>
  <si>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</si>
  <si>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</si>
  <si>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</si>
  <si>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</si>
  <si>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</si>
  <si>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</si>
  <si>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</si>
  <si>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</si>
  <si>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</si>
  <si>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</si>
  <si>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</si>
  <si>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</si>
  <si>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</si>
  <si>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</si>
  <si>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</si>
  <si>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</si>
  <si>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</si>
  <si>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</si>
  <si>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</si>
  <si>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</si>
  <si>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</si>
  <si>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</si>
  <si>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</si>
  <si>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</si>
  <si>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</si>
  <si>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</si>
  <si>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</si>
  <si>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</si>
  <si>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</si>
  <si>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</si>
  <si>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</si>
  <si>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</si>
  <si>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</si>
  <si>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</si>
  <si>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</si>
  <si>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</si>
  <si>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</si>
  <si>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</si>
  <si>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</si>
  <si>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</si>
  <si>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</si>
  <si>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</si>
  <si>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</si>
  <si>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</si>
  <si>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</si>
  <si>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</si>
  <si>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</si>
  <si>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</si>
  <si>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</si>
  <si>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</si>
  <si>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</si>
  <si>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</si>
  <si>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</si>
  <si>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</si>
  <si>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</si>
  <si>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</si>
  <si>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</si>
  <si>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</si>
  <si>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</si>
  <si>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</si>
  <si>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</si>
  <si>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</si>
  <si>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</si>
  <si>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</si>
  <si>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</si>
  <si>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</si>
  <si>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</si>
  <si>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</si>
  <si>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</si>
  <si>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</si>
  <si>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</si>
  <si>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</si>
  <si>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</si>
  <si>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</si>
  <si>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</si>
  <si>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</si>
  <si>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</si>
  <si>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</si>
  <si>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</si>
  <si>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</si>
  <si>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</si>
  <si>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</si>
  <si>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</si>
  <si>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</si>
  <si>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</si>
  <si>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</si>
  <si>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</si>
  <si>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</si>
  <si>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</si>
  <si>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</si>
  <si>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</si>
  <si>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</si>
  <si>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</si>
  <si>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</si>
  <si>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</si>
  <si>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</si>
  <si>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</si>
  <si>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</si>
  <si>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</si>
  <si>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</si>
  <si>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</si>
  <si>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</si>
  <si>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</si>
  <si>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</si>
  <si>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</si>
  <si>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</si>
  <si>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</si>
  <si>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</si>
  <si>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</si>
  <si>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</si>
  <si>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</si>
  <si>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</si>
  <si>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</si>
  <si>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</si>
  <si>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</si>
  <si>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</si>
  <si>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</si>
  <si>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</si>
  <si>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</si>
  <si>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</si>
  <si>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</si>
  <si>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</si>
  <si>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</si>
  <si>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</si>
  <si>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</si>
  <si>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</si>
  <si>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</si>
  <si>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</si>
  <si>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</si>
  <si>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</si>
  <si>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</si>
  <si>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</si>
  <si>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</si>
  <si>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</si>
  <si>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</si>
  <si>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</si>
  <si>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</si>
  <si>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</si>
  <si>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</si>
  <si>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</si>
  <si>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</si>
  <si>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</si>
  <si>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</si>
  <si>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</si>
  <si>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</si>
  <si>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</si>
  <si>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</si>
  <si>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</si>
  <si>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</si>
  <si>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</si>
  <si>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</si>
  <si>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</si>
  <si>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</si>
  <si>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</si>
  <si>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</si>
  <si>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</si>
  <si>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</si>
  <si>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</si>
  <si>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</si>
  <si>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</si>
  <si>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</si>
  <si>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</si>
  <si>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</si>
  <si>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</si>
  <si>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</si>
  <si>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</si>
  <si>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</si>
  <si>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</si>
  <si>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</si>
  <si>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</si>
  <si>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</si>
  <si>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</si>
  <si>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</si>
  <si>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</si>
  <si>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</si>
  <si>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</si>
  <si>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</si>
  <si>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</si>
  <si>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</si>
  <si>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</si>
  <si>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</si>
  <si>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</si>
  <si>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</si>
  <si>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</si>
  <si>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</si>
  <si>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</si>
  <si>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</si>
  <si>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</si>
  <si>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</si>
  <si>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</si>
  <si>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</si>
  <si>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</si>
  <si>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</si>
  <si>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</si>
  <si>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</si>
  <si>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</si>
  <si>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</si>
  <si>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</si>
  <si>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</si>
  <si>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</si>
  <si>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</si>
  <si>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</si>
  <si>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</si>
  <si>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</si>
  <si>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</si>
  <si>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</si>
  <si>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</si>
  <si>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</si>
  <si>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</si>
  <si>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</si>
  <si>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</si>
  <si>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</si>
  <si>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</si>
  <si>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</si>
  <si>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</si>
  <si>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</si>
  <si>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</si>
  <si>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</si>
  <si>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</si>
  <si>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</si>
  <si>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</si>
  <si>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</si>
  <si>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</si>
  <si>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</si>
  <si>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</si>
  <si>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</si>
  <si>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</si>
  <si>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</si>
  <si>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</si>
  <si>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</si>
  <si>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</si>
  <si>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</si>
  <si>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</si>
  <si>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</si>
  <si>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</si>
  <si>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</si>
  <si>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</si>
  <si>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</si>
  <si>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</si>
  <si>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</si>
  <si>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</si>
  <si>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</si>
  <si>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</si>
  <si>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</si>
  <si>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</si>
  <si>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</si>
  <si>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</si>
  <si>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</si>
  <si>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</si>
  <si>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</si>
  <si>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</si>
  <si>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</si>
  <si>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</si>
  <si>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</si>
  <si>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</si>
  <si>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</si>
  <si>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</si>
  <si>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</si>
  <si>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</si>
  <si>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</si>
  <si>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</si>
  <si>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</si>
  <si>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</si>
  <si>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</si>
  <si>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</si>
  <si>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</si>
  <si>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</si>
  <si>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</si>
  <si>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</si>
  <si>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</si>
  <si>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</si>
  <si>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</si>
  <si>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</si>
  <si>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</si>
  <si>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</si>
  <si>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</si>
  <si>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</si>
  <si>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</si>
  <si>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</si>
  <si>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</si>
  <si>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</si>
  <si>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</si>
  <si>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</si>
  <si>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</si>
  <si>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</si>
  <si>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</si>
  <si>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</si>
  <si>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</si>
  <si>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</si>
  <si>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</si>
  <si>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</si>
  <si>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</si>
  <si>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</si>
  <si>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</si>
  <si>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</si>
  <si>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</si>
  <si>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</si>
  <si>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</si>
  <si>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</si>
  <si>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</si>
  <si>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</si>
  <si>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</si>
  <si>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</si>
  <si>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</si>
  <si>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</si>
  <si>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</si>
  <si>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</si>
  <si>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</si>
  <si>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</si>
  <si>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</si>
  <si>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</si>
  <si>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</si>
  <si>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</si>
  <si>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</si>
  <si>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</si>
  <si>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</si>
  <si>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</si>
  <si>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</si>
  <si>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</si>
  <si>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</si>
  <si>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</si>
  <si>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</si>
  <si>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</si>
  <si>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</si>
  <si>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</si>
  <si>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</si>
  <si>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</si>
  <si>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</si>
  <si>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</si>
  <si>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</si>
  <si>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</si>
  <si>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</si>
  <si>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</si>
  <si>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</si>
  <si>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</si>
  <si>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</si>
  <si>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</si>
  <si>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</si>
  <si>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</si>
  <si>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</si>
  <si>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</si>
  <si>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</si>
  <si>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</si>
  <si>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</si>
  <si>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</si>
  <si>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</si>
  <si>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</si>
  <si>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</si>
  <si>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</si>
  <si>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</si>
  <si>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</si>
  <si>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</si>
  <si>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</si>
  <si>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</si>
  <si>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</si>
  <si>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</si>
  <si>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</si>
  <si>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</si>
  <si>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</si>
  <si>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</si>
  <si>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</si>
  <si>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</si>
  <si>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</si>
  <si>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</si>
  <si>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</si>
  <si>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</si>
  <si>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</si>
  <si>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</si>
  <si>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</si>
  <si>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</si>
  <si>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</si>
  <si>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</si>
  <si>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</si>
  <si>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</si>
  <si>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</si>
  <si>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</si>
  <si>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</si>
  <si>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</si>
  <si>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</si>
  <si>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</si>
  <si>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</si>
  <si>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</si>
  <si>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</si>
  <si>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</si>
  <si>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</si>
  <si>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</si>
  <si>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</si>
  <si>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</si>
  <si>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</si>
  <si>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</si>
  <si>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</si>
  <si>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</si>
  <si>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</si>
  <si>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</si>
  <si>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</si>
  <si>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</si>
  <si>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</si>
  <si>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</si>
  <si>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</si>
  <si>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</si>
  <si>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</si>
  <si>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</si>
  <si>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</si>
  <si>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</si>
  <si>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</si>
  <si>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</si>
  <si>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</si>
  <si>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</si>
  <si>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</si>
  <si>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</si>
  <si>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</si>
  <si>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</si>
  <si>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</si>
  <si>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</si>
  <si>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</si>
  <si>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</si>
  <si>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</si>
  <si>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</si>
  <si>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</si>
  <si>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</si>
  <si>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</si>
  <si>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</si>
  <si>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</si>
  <si>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</si>
  <si>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</si>
  <si>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</si>
  <si>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</si>
  <si>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</si>
  <si>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</si>
  <si>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</si>
  <si>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</si>
  <si>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</si>
  <si>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</si>
  <si>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</si>
  <si>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</si>
  <si>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</si>
  <si>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</si>
  <si>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</si>
  <si>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</si>
  <si>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</si>
  <si>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</si>
  <si>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</si>
  <si>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</si>
  <si>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</si>
  <si>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</si>
  <si>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</si>
  <si>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</si>
  <si>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</si>
  <si>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</si>
  <si>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</si>
  <si>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</si>
  <si>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</si>
  <si>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</si>
  <si>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</si>
  <si>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</si>
  <si>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</si>
  <si>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</si>
  <si>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</si>
  <si>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</si>
  <si>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</si>
  <si>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</si>
  <si>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</si>
  <si>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</si>
  <si>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</si>
  <si>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</si>
  <si>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</si>
  <si>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</si>
  <si>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</si>
  <si>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</si>
  <si>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</si>
  <si>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</si>
  <si>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</si>
  <si>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</si>
  <si>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</si>
  <si>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</si>
  <si>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</si>
  <si>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</si>
  <si>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</si>
  <si>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</si>
  <si>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</si>
  <si>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</si>
  <si>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</si>
  <si>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</si>
  <si>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</si>
  <si>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</si>
  <si>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</si>
  <si>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</si>
  <si>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</si>
  <si>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</si>
  <si>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</si>
  <si>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</si>
  <si>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</si>
  <si>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</si>
  <si>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</si>
  <si>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</si>
  <si>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</si>
  <si>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</si>
  <si>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</si>
  <si>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</si>
  <si>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</si>
  <si>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</si>
  <si>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</si>
  <si>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</si>
  <si>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</si>
  <si>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</si>
  <si>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</si>
  <si>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</si>
  <si>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</si>
  <si>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</si>
  <si>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</si>
  <si>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</si>
  <si>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</si>
  <si>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</si>
  <si>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</si>
  <si>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</si>
  <si>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</si>
  <si>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</si>
  <si>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</si>
  <si>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</si>
  <si>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</si>
  <si>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</si>
  <si>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</si>
  <si>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</si>
  <si>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</si>
  <si>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</si>
  <si>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</si>
  <si>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</si>
  <si>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</si>
  <si>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</si>
  <si>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</si>
  <si>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</si>
  <si>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</si>
  <si>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</si>
  <si>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</si>
  <si>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</si>
  <si>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</si>
  <si>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</si>
  <si>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</si>
  <si>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</si>
  <si>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</si>
  <si>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</si>
  <si>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</si>
  <si>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</si>
  <si>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</si>
  <si>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</si>
  <si>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</si>
  <si>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</si>
  <si>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</si>
  <si>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</si>
  <si>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</si>
  <si>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</si>
  <si>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</si>
  <si>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</si>
  <si>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</si>
  <si>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</si>
  <si>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</si>
  <si>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</si>
  <si>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</si>
  <si>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</si>
  <si>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</si>
  <si>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</si>
  <si>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</si>
  <si>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</si>
  <si>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</si>
  <si>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</si>
  <si>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</si>
  <si>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</si>
  <si>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</si>
  <si>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</si>
  <si>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</si>
  <si>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</si>
  <si>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</si>
  <si>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</si>
  <si>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</si>
  <si>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</si>
  <si>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</si>
  <si>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</si>
  <si>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</si>
  <si>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</si>
  <si>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</si>
  <si>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</si>
  <si>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</si>
  <si>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</si>
  <si>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</si>
  <si>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</si>
  <si>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</si>
  <si>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</si>
  <si>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</si>
  <si>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</si>
  <si>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</si>
  <si>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</si>
  <si>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</si>
  <si>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</si>
  <si>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</si>
  <si>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</si>
  <si>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</si>
  <si>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</si>
  <si>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</si>
  <si>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</si>
  <si>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</si>
  <si>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</si>
  <si>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</si>
  <si>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</si>
  <si>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</si>
  <si>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</si>
  <si>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</si>
  <si>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</si>
  <si>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</si>
  <si>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</si>
  <si>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</si>
  <si>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</si>
  <si>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</si>
  <si>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</si>
  <si>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</si>
  <si>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</si>
  <si>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</si>
  <si>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</si>
  <si>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</si>
  <si>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</si>
  <si>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</si>
  <si>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</si>
  <si>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</si>
  <si>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</si>
  <si>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</si>
  <si>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</si>
  <si>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</si>
  <si>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</si>
  <si>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</si>
  <si>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</si>
  <si>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</si>
  <si>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</si>
  <si>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</si>
  <si>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</si>
  <si>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</si>
  <si>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</si>
  <si>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</si>
  <si>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</si>
  <si>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</si>
  <si>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</si>
  <si>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</si>
  <si>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</si>
  <si>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</si>
  <si>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</si>
  <si>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</si>
  <si>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</si>
  <si>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</si>
  <si>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</si>
  <si>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</si>
  <si>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</si>
  <si>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</si>
  <si>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</si>
  <si>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</si>
  <si>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</si>
  <si>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</si>
  <si>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</si>
  <si>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</si>
  <si>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</si>
  <si>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</si>
  <si>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</si>
  <si>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</si>
  <si>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</si>
  <si>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</si>
  <si>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</si>
  <si>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</si>
  <si>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</si>
  <si>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</si>
  <si>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</si>
  <si>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</si>
  <si>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</si>
  <si>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</si>
  <si>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</si>
  <si>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</si>
  <si>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</si>
  <si>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</si>
  <si>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</si>
  <si>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</si>
  <si>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</si>
  <si>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</si>
  <si>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</si>
  <si>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</si>
  <si>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</si>
  <si>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</si>
  <si>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</si>
  <si>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</si>
  <si>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</si>
  <si>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</si>
  <si>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</si>
  <si>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</si>
  <si>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</si>
  <si>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</si>
  <si>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</si>
  <si>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</si>
  <si>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</si>
  <si>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</si>
  <si>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</si>
  <si>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</si>
  <si>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</si>
  <si>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</si>
  <si>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</si>
  <si>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</si>
  <si>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</si>
  <si>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</si>
  <si>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</si>
  <si>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</si>
  <si>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</si>
  <si>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</si>
  <si>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</si>
  <si>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</si>
  <si>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</si>
  <si>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</si>
  <si>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</si>
  <si>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</si>
  <si>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</si>
  <si>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</si>
  <si>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</si>
  <si>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</si>
  <si>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</si>
  <si>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</si>
  <si>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</si>
  <si>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</si>
  <si>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</si>
  <si>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</si>
  <si>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</si>
  <si>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</si>
  <si>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</si>
  <si>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</si>
  <si>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</si>
  <si>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</si>
  <si>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</si>
  <si>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</si>
  <si>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</si>
  <si>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</si>
  <si>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</si>
  <si>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</si>
  <si>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</si>
  <si>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</si>
  <si>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</si>
  <si>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</si>
  <si>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</si>
  <si>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</si>
  <si>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</si>
  <si>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</si>
  <si>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</si>
  <si>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</si>
  <si>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</si>
  <si>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</si>
  <si>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</si>
  <si>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</si>
  <si>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</si>
  <si>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</si>
  <si>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</si>
  <si>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</si>
  <si>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</si>
  <si>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</si>
  <si>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</si>
  <si>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</si>
  <si>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</si>
  <si>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</si>
  <si>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</si>
  <si>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</si>
  <si>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</si>
  <si>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</si>
  <si>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</si>
  <si>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</si>
  <si>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</si>
  <si>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</si>
  <si>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</si>
  <si>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</si>
  <si>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</si>
  <si>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</si>
  <si>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</si>
  <si>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</si>
  <si>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</si>
  <si>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</si>
  <si>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</si>
  <si>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</si>
  <si>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</si>
  <si>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</si>
  <si>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</si>
  <si>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</si>
  <si>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</si>
  <si>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</si>
  <si>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</si>
  <si>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</si>
  <si>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</si>
  <si>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</si>
  <si>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</si>
  <si>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</si>
  <si>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</si>
  <si>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</si>
  <si>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</si>
  <si>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</si>
  <si>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</si>
  <si>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</si>
  <si>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</si>
  <si>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</si>
  <si>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</si>
  <si>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</si>
  <si>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</si>
  <si>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</si>
  <si>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</si>
  <si>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</si>
  <si>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</si>
  <si>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</si>
  <si>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</si>
  <si>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</si>
  <si>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</si>
  <si>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</si>
  <si>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</si>
  <si>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</si>
  <si>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</si>
  <si>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</si>
  <si>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</si>
  <si>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</si>
  <si>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</si>
  <si>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</si>
  <si>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</si>
  <si>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</si>
  <si>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</si>
  <si>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</si>
  <si>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</si>
  <si>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</si>
  <si>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</si>
  <si>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</si>
  <si>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</si>
  <si>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</si>
  <si>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</si>
  <si>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</si>
  <si>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</si>
  <si>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</si>
  <si>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</si>
  <si>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</si>
  <si>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</si>
  <si>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</si>
  <si>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</si>
  <si>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</si>
  <si>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</si>
  <si>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</si>
  <si>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</si>
  <si>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</si>
  <si>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</si>
  <si>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</si>
  <si>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</si>
  <si>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</si>
  <si>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</si>
  <si>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</si>
  <si>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</si>
  <si>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</si>
  <si>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</si>
  <si>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</si>
  <si>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</si>
  <si>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</si>
  <si>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</si>
  <si>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</si>
  <si>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</si>
  <si>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</si>
  <si>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</si>
  <si>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</si>
  <si>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</si>
  <si>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</si>
  <si>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</si>
  <si>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</si>
  <si>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</si>
  <si>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</si>
  <si>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</si>
  <si>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</si>
  <si>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</si>
  <si>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</si>
  <si>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</si>
  <si>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</si>
  <si>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</si>
  <si>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</si>
  <si>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</si>
  <si>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</si>
  <si>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</si>
  <si>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</si>
  <si>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</si>
  <si>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</si>
  <si>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</si>
  <si>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</si>
  <si>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</si>
  <si>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</si>
  <si>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</si>
  <si>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</si>
  <si>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</si>
  <si>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</si>
  <si>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</si>
  <si>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</si>
  <si>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</si>
  <si>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</si>
  <si>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</si>
  <si>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</si>
  <si>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</si>
  <si>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</si>
  <si>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</si>
  <si>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</si>
  <si>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</si>
  <si>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</si>
  <si>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</si>
  <si>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</si>
  <si>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</si>
  <si>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</si>
  <si>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</si>
  <si>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</si>
  <si>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</si>
  <si>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</si>
  <si>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</si>
  <si>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</si>
  <si>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</si>
  <si>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</si>
  <si>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</si>
  <si>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</si>
  <si>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</si>
  <si>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</si>
  <si>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</si>
  <si>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</si>
  <si>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</si>
  <si>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</si>
  <si>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</si>
  <si>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</si>
  <si>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</si>
  <si>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</si>
  <si>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</si>
  <si>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</si>
  <si>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</si>
  <si>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</si>
  <si>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</si>
  <si>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</si>
  <si>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</si>
  <si>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</si>
  <si>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</si>
  <si>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</si>
  <si>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</si>
  <si>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</si>
  <si>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</si>
  <si>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</si>
  <si>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</si>
  <si>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</si>
  <si>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</si>
  <si>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</si>
  <si>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</si>
  <si>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</si>
  <si>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</si>
  <si>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</si>
  <si>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</si>
  <si>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</si>
  <si>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</si>
  <si>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</si>
  <si>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</si>
  <si>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</si>
  <si>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</si>
  <si>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</si>
  <si>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</si>
  <si>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</si>
  <si>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</si>
  <si>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</si>
  <si>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</si>
  <si>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</si>
  <si>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</si>
  <si>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</si>
  <si>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</si>
  <si>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</si>
  <si>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</si>
  <si>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</si>
  <si>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</si>
  <si>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</si>
  <si>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</si>
  <si>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</si>
  <si>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</si>
  <si>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</si>
  <si>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</si>
  <si>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</si>
  <si>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</si>
  <si>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</si>
  <si>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</si>
  <si>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</si>
  <si>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</si>
  <si>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</si>
  <si>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</si>
  <si>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</si>
  <si>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</si>
  <si>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</si>
  <si>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</si>
  <si>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</si>
  <si>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</si>
  <si>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</si>
  <si>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</si>
  <si>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</si>
  <si>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</si>
  <si>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</si>
  <si>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</si>
  <si>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</si>
  <si>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</si>
  <si>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</si>
  <si>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</si>
  <si>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</si>
  <si>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</si>
  <si>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</si>
  <si>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</si>
  <si>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</si>
  <si>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</si>
  <si>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</si>
  <si>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</si>
  <si>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</si>
  <si>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</si>
  <si>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</si>
  <si>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</si>
  <si>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</si>
  <si>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</si>
  <si>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</si>
  <si>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</si>
  <si>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</si>
  <si>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</si>
  <si>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</si>
  <si>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</si>
  <si>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</si>
  <si>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</si>
  <si>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</si>
  <si>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</si>
  <si>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</si>
  <si>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</si>
  <si>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</si>
  <si>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</si>
  <si>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</si>
  <si>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</si>
  <si>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</si>
  <si>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</si>
  <si>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</si>
  <si>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</si>
  <si>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</si>
  <si>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</si>
  <si>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</si>
  <si>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</si>
  <si>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</si>
  <si>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</si>
  <si>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</si>
  <si>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</si>
  <si>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</si>
  <si>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</si>
  <si>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</si>
  <si>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</si>
  <si>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</si>
  <si>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</si>
  <si>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</si>
  <si>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</si>
  <si>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</si>
  <si>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</si>
  <si>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</si>
  <si>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</si>
  <si>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</si>
  <si>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</si>
  <si>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</si>
  <si>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</si>
  <si>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</si>
  <si>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</si>
  <si>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</si>
  <si>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</si>
  <si>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</si>
  <si>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</si>
  <si>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</si>
  <si>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</si>
  <si>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</si>
  <si>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</si>
  <si>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</si>
  <si>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</si>
  <si>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</si>
  <si>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</si>
  <si>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</si>
  <si>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</si>
  <si>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</si>
  <si>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</si>
  <si>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</si>
  <si>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</si>
  <si>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</si>
  <si>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</si>
  <si>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</si>
  <si>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</si>
  <si>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</si>
  <si>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</si>
  <si>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</si>
  <si>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</si>
  <si>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</si>
  <si>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</si>
  <si>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</si>
  <si>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</si>
  <si>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</si>
  <si>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</si>
  <si>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</si>
  <si>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</si>
  <si>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</si>
  <si>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</si>
  <si>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</si>
  <si>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</si>
  <si>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</si>
  <si>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</si>
  <si>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</si>
  <si>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</si>
  <si>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</si>
  <si>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</si>
  <si>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</si>
  <si>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</si>
  <si>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</si>
  <si>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</si>
  <si>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</si>
  <si>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</si>
  <si>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</si>
  <si>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</si>
  <si>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</si>
  <si>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</si>
  <si>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</si>
  <si>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</si>
  <si>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</si>
  <si>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</si>
  <si>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</si>
  <si>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</si>
  <si>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</si>
  <si>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</si>
  <si>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</si>
  <si>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</si>
  <si>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</si>
  <si>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</si>
  <si>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</si>
  <si>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</si>
  <si>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</si>
  <si>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</si>
  <si>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</si>
  <si>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</si>
  <si>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</si>
  <si>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</si>
  <si>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</si>
  <si>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</si>
  <si>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</si>
  <si>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</si>
  <si>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</si>
  <si>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</si>
  <si>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</si>
  <si>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</si>
  <si>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</si>
  <si>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</si>
  <si>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</si>
  <si>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</si>
  <si>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</si>
  <si>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</si>
  <si>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</si>
  <si>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</si>
  <si>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</si>
  <si>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</si>
  <si>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</si>
  <si>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</si>
  <si>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</si>
  <si>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</si>
  <si>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</si>
  <si>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</si>
  <si>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</si>
  <si>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</si>
  <si>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</si>
  <si>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</si>
  <si>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</si>
  <si>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</si>
  <si>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</si>
  <si>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</si>
  <si>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</si>
  <si>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</si>
  <si>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</si>
  <si>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</si>
  <si>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</si>
  <si>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</si>
  <si>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</si>
  <si>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</si>
  <si>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</si>
  <si>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</si>
  <si>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</si>
  <si>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</si>
  <si>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</si>
  <si>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</si>
  <si>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</si>
  <si>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</si>
  <si>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</si>
  <si>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</si>
  <si>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</si>
  <si>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</si>
  <si>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</si>
  <si>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</si>
  <si>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</si>
  <si>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</si>
  <si>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</si>
  <si>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</si>
  <si>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</si>
  <si>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</si>
  <si>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</si>
  <si>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</si>
  <si>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</si>
  <si>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</si>
  <si>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</si>
  <si>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</si>
  <si>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</si>
  <si>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</si>
  <si>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</si>
  <si>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</si>
  <si>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</si>
  <si>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</si>
  <si>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</si>
  <si>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</si>
  <si>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</si>
  <si>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</si>
  <si>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</si>
  <si>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</si>
  <si>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</si>
  <si>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</si>
  <si>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</si>
  <si>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</si>
  <si>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</si>
  <si>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</si>
  <si>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</si>
  <si>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</si>
  <si>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</si>
  <si>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</si>
  <si>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</si>
  <si>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</si>
  <si>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</si>
  <si>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</si>
  <si>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</si>
  <si>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</si>
  <si>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</si>
  <si>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</si>
  <si>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</si>
  <si>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</si>
  <si>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</si>
  <si>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</si>
  <si>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</si>
  <si>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</si>
  <si>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</si>
  <si>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</si>
  <si>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</si>
  <si>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</si>
  <si>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</si>
  <si>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</si>
  <si>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</si>
  <si>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</si>
  <si>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</si>
  <si>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</si>
  <si>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</si>
  <si>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</si>
  <si>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</si>
  <si>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</si>
  <si>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</si>
  <si>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</si>
  <si>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</si>
  <si>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</si>
  <si>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</si>
  <si>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</si>
  <si>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</si>
  <si>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</si>
  <si>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</si>
  <si>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</si>
  <si>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</si>
  <si>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</si>
  <si>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</si>
  <si>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</si>
  <si>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</si>
  <si>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</si>
  <si>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</si>
  <si>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</si>
  <si>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</si>
  <si>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</si>
  <si>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</si>
  <si>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</si>
  <si>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</si>
  <si>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</si>
  <si>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</si>
  <si>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</si>
  <si>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</si>
  <si>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</si>
  <si>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</si>
  <si>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</si>
  <si>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</si>
  <si>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</si>
  <si>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</si>
  <si>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</si>
  <si>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</si>
  <si>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</si>
  <si>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</si>
  <si>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</si>
  <si>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</si>
  <si>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</si>
  <si>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</si>
  <si>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</si>
  <si>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</si>
  <si>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</si>
  <si>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</si>
  <si>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</si>
  <si>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</si>
  <si>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</si>
  <si>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</si>
  <si>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</si>
  <si>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</si>
  <si>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</si>
  <si>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</si>
  <si>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</si>
  <si>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</si>
  <si>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</si>
  <si>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</si>
  <si>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</si>
  <si>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</si>
  <si>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</si>
  <si>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</si>
  <si>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</si>
  <si>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</si>
  <si>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</si>
  <si>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</si>
  <si>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</si>
  <si>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</si>
  <si>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</si>
  <si>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</si>
  <si>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</si>
  <si>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</si>
  <si>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</si>
  <si>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</si>
  <si>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</si>
  <si>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</si>
  <si>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</si>
  <si>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</si>
  <si>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</si>
  <si>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</si>
  <si>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</si>
  <si>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</si>
  <si>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</si>
  <si>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</si>
  <si>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</si>
  <si>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</si>
  <si>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</si>
  <si>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</si>
  <si>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</si>
  <si>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</si>
  <si>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</si>
  <si>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</si>
  <si>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</si>
  <si>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</si>
  <si>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</si>
  <si>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</si>
  <si>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</si>
  <si>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</si>
  <si>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</si>
  <si>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</si>
  <si>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</si>
  <si>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</si>
  <si>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</si>
  <si>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</si>
  <si>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</si>
  <si>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</si>
  <si>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</si>
  <si>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</si>
  <si>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</si>
  <si>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</si>
  <si>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</si>
  <si>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</si>
  <si>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</si>
  <si>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</si>
  <si>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</si>
  <si>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</si>
  <si>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</si>
  <si>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</si>
  <si>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</si>
  <si>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</si>
  <si>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</si>
  <si>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</si>
  <si>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</si>
  <si>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</si>
  <si>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</si>
  <si>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</si>
  <si>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</si>
  <si>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</si>
  <si>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</si>
  <si>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</si>
  <si>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</si>
  <si>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</si>
  <si>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</si>
  <si>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</si>
  <si>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</si>
  <si>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</si>
  <si>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</si>
  <si>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</si>
  <si>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</si>
  <si>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</si>
  <si>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</si>
  <si>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</si>
  <si>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</si>
  <si>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</si>
  <si>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</si>
  <si>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</si>
  <si>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</si>
  <si>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</si>
  <si>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</si>
  <si>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</si>
  <si>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</si>
  <si>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</si>
  <si>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</si>
  <si>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</si>
  <si>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</si>
  <si>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</si>
  <si>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</si>
  <si>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</si>
  <si>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</si>
  <si>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</si>
  <si>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</si>
  <si>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</si>
  <si>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</si>
  <si>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</si>
  <si>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</si>
  <si>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</si>
  <si>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</si>
  <si>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</si>
  <si>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</si>
  <si>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</si>
  <si>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</si>
  <si>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</si>
  <si>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</si>
  <si>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</si>
  <si>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</si>
  <si>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</si>
  <si>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</si>
  <si>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</si>
  <si>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</si>
  <si>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</si>
  <si>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</si>
  <si>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</si>
  <si>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</si>
  <si>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</si>
  <si>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</si>
  <si>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</si>
  <si>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</si>
  <si>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</si>
  <si>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</si>
  <si>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</si>
  <si>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</si>
  <si>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</si>
  <si>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</si>
  <si>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</si>
  <si>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</si>
  <si>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</si>
  <si>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</si>
  <si>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</si>
  <si>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</si>
  <si>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</si>
  <si>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</si>
  <si>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</si>
  <si>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</si>
  <si>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</si>
  <si>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</si>
  <si>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</si>
  <si>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</si>
  <si>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</si>
  <si>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</si>
  <si>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</si>
  <si>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</si>
  <si>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</si>
  <si>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</si>
  <si>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</si>
  <si>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</si>
  <si>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</si>
  <si>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</si>
  <si>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</si>
  <si>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</si>
  <si>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</si>
  <si>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</si>
  <si>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</si>
  <si>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</si>
  <si>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</si>
  <si>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</si>
  <si>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</si>
  <si>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</si>
  <si>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</si>
  <si>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</si>
  <si>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</si>
  <si>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</si>
  <si>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</si>
  <si>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</si>
  <si>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</si>
  <si>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</si>
  <si>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</si>
  <si>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</si>
  <si>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</si>
  <si>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</si>
  <si>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</si>
  <si>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</si>
  <si>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</si>
  <si>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</si>
  <si>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</si>
  <si>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</si>
  <si>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</si>
  <si>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</si>
  <si>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</si>
  <si>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</si>
  <si>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</si>
  <si>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</si>
  <si>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</si>
  <si>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</si>
  <si>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</si>
  <si>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</si>
  <si>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</si>
  <si>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</si>
  <si>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</si>
  <si>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</si>
  <si>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</si>
  <si>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</si>
  <si>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</si>
  <si>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</si>
  <si>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</si>
  <si>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</si>
  <si>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</si>
  <si>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</si>
  <si>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</si>
  <si>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</si>
  <si>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</si>
  <si>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</si>
  <si>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</si>
  <si>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</si>
  <si>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</si>
  <si>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</si>
  <si>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</si>
  <si>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</si>
  <si>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</si>
  <si>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</si>
  <si>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</si>
  <si>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</si>
  <si>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</si>
  <si>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</si>
  <si>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</si>
  <si>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</si>
  <si>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</si>
  <si>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</si>
  <si>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</si>
  <si>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</si>
  <si>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</si>
  <si>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</si>
  <si>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</si>
  <si>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</si>
  <si>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</si>
  <si>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</si>
  <si>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</si>
  <si>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</si>
  <si>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</si>
  <si>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</si>
  <si>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</si>
  <si>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</si>
  <si>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</si>
  <si>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</si>
  <si>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</si>
  <si>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</si>
  <si>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</si>
  <si>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</si>
  <si>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</si>
  <si>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</si>
  <si>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</si>
  <si>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</si>
  <si>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</si>
  <si>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</si>
  <si>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</si>
  <si>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</si>
  <si>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</si>
  <si>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</si>
  <si>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</si>
  <si>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</si>
  <si>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</si>
  <si>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</si>
  <si>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</si>
  <si>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</si>
  <si>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</si>
  <si>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</si>
  <si>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</si>
  <si>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</si>
  <si>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</si>
  <si>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</si>
  <si>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</si>
  <si>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</si>
  <si>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</si>
  <si>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</si>
  <si>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</si>
  <si>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</si>
  <si>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</si>
  <si>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</si>
  <si>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</si>
  <si>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</si>
  <si>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</si>
  <si>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</si>
  <si>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</si>
  <si>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</si>
  <si>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</si>
  <si>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</si>
  <si>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</si>
  <si>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</si>
  <si>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</si>
  <si>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</si>
  <si>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</si>
  <si>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</si>
  <si>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</si>
  <si>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</si>
  <si>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</si>
  <si>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</si>
  <si>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</si>
  <si>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</si>
  <si>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</si>
  <si>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</si>
  <si>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</si>
  <si>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</si>
  <si>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</si>
  <si>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</si>
  <si>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</si>
  <si>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</si>
  <si>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</si>
  <si>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</si>
  <si>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</si>
  <si>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</si>
  <si>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</si>
  <si>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</si>
  <si>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</si>
  <si>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</si>
  <si>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</si>
  <si>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</si>
  <si>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</si>
  <si>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</si>
  <si>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</si>
  <si>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</si>
  <si>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</si>
  <si>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</si>
  <si>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</si>
  <si>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</si>
  <si>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</si>
  <si>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</si>
  <si>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</si>
  <si>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</si>
  <si>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</si>
  <si>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</si>
  <si>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</si>
  <si>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</si>
  <si>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</si>
  <si>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</si>
  <si>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</si>
  <si>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</si>
  <si>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</si>
  <si>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</si>
  <si>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</si>
  <si>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</si>
  <si>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</si>
  <si>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</si>
  <si>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</si>
  <si>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</si>
  <si>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</si>
  <si>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</si>
  <si>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</si>
  <si>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</si>
  <si>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</si>
  <si>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</si>
  <si>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</si>
  <si>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</si>
  <si>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</si>
  <si>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</si>
  <si>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</si>
  <si>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</si>
  <si>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</si>
  <si>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</si>
  <si>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</si>
  <si>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</si>
  <si>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</si>
  <si>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</si>
  <si>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</si>
  <si>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</si>
  <si>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</si>
  <si>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</si>
  <si>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</si>
  <si>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</si>
  <si>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</si>
  <si>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</si>
  <si>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</si>
  <si>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</si>
  <si>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</si>
  <si>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</si>
  <si>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</si>
  <si>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</si>
  <si>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</si>
  <si>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</si>
  <si>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</si>
  <si>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</si>
  <si>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</si>
  <si>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</si>
  <si>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</si>
  <si>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</si>
  <si>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</si>
  <si>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</si>
  <si>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</si>
  <si>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</si>
  <si>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</si>
  <si>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</si>
  <si>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</si>
  <si>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</si>
  <si>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</si>
  <si>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</si>
  <si>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</si>
  <si>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</si>
  <si>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</si>
  <si>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</si>
  <si>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</si>
  <si>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</si>
  <si>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</si>
  <si>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</si>
  <si>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</si>
  <si>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</si>
  <si>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</si>
  <si>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</si>
  <si>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</si>
  <si>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</si>
  <si>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</si>
  <si>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</si>
  <si>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</si>
  <si>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</si>
  <si>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</si>
  <si>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</si>
  <si>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</si>
  <si>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</si>
  <si>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</si>
  <si>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</si>
  <si>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</si>
  <si>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</si>
  <si>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</si>
  <si>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</si>
  <si>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</si>
  <si>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</si>
  <si>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</si>
  <si>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</si>
  <si>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</si>
  <si>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</si>
  <si>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</si>
  <si>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</si>
  <si>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</si>
  <si>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</si>
  <si>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</si>
  <si>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</si>
  <si>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</si>
  <si>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</si>
  <si>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</si>
  <si>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</si>
  <si>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</si>
  <si>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</si>
  <si>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</si>
  <si>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</si>
  <si>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</si>
  <si>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</si>
  <si>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</si>
  <si>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</si>
  <si>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</si>
  <si>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</si>
  <si>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</si>
  <si>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</si>
  <si>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</si>
  <si>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</si>
  <si>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</si>
  <si>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</si>
  <si>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</si>
  <si>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</si>
  <si>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</si>
  <si>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</si>
  <si>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</si>
  <si>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</si>
  <si>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</si>
  <si>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</si>
  <si>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</si>
  <si>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</si>
  <si>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</si>
  <si>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</si>
  <si>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</si>
  <si>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</si>
  <si>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</si>
  <si>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</si>
  <si>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</si>
  <si>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</si>
  <si>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</si>
  <si>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</si>
  <si>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</si>
  <si>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</si>
  <si>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</si>
  <si>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</si>
  <si>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</si>
  <si>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</si>
  <si>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</si>
  <si>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</si>
  <si>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</si>
  <si>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</si>
  <si>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</si>
  <si>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</si>
  <si>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</si>
  <si>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</si>
  <si>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</si>
  <si>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</si>
  <si>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</si>
  <si>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</si>
  <si>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</si>
  <si>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</si>
  <si>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</si>
  <si>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</si>
  <si>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</si>
  <si>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</si>
  <si>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</si>
  <si>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</si>
  <si>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</si>
  <si>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</si>
  <si>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</si>
  <si>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</si>
  <si>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</si>
  <si>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</si>
  <si>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</si>
  <si>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</si>
  <si>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</si>
  <si>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</si>
  <si>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</si>
  <si>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</si>
  <si>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</si>
  <si>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</si>
  <si>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</si>
  <si>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</si>
  <si>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</si>
  <si>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</si>
  <si>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</si>
  <si>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</si>
  <si>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</si>
  <si>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</si>
  <si>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</si>
  <si>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</si>
  <si>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</si>
  <si>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</si>
  <si>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</si>
  <si>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</si>
  <si>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</si>
  <si>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</si>
  <si>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</si>
  <si>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</si>
  <si>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</si>
  <si>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</si>
  <si>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</si>
  <si>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</si>
  <si>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</si>
  <si>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</si>
  <si>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</si>
  <si>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</si>
  <si>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</si>
  <si>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</si>
  <si>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</si>
  <si>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</si>
  <si>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</si>
  <si>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</si>
  <si>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</si>
  <si>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</si>
  <si>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</si>
  <si>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</si>
  <si>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</si>
  <si>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</si>
  <si>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</si>
  <si>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</si>
  <si>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</si>
  <si>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</si>
  <si>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</si>
  <si>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</si>
  <si>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</si>
  <si>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</si>
  <si>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</si>
  <si>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</si>
  <si>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</si>
  <si>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</si>
  <si>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</si>
  <si>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</si>
  <si>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</si>
  <si>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</si>
  <si>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</si>
  <si>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</si>
  <si>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</si>
  <si>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</si>
  <si>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</si>
  <si>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</si>
  <si>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</si>
  <si>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</si>
  <si>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</si>
  <si>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</si>
  <si>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</si>
  <si>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</si>
  <si>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</si>
  <si>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</si>
  <si>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</si>
  <si>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</si>
  <si>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</si>
  <si>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</si>
  <si>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</si>
  <si>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</si>
  <si>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</si>
  <si>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</si>
  <si>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</si>
  <si>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</si>
  <si>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</si>
  <si>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</si>
  <si>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</si>
  <si>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</si>
  <si>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</si>
  <si>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</si>
  <si>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</si>
  <si>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</si>
  <si>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</si>
  <si>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</si>
  <si>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</si>
  <si>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</si>
  <si>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</si>
  <si>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</si>
  <si>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</si>
  <si>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</si>
  <si>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</si>
  <si>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</si>
  <si>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</si>
  <si>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</si>
  <si>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</si>
  <si>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</si>
  <si>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</si>
  <si>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</si>
  <si>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</si>
  <si>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</si>
  <si>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</si>
  <si>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</si>
  <si>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</si>
  <si>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</si>
  <si>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</si>
  <si>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</si>
  <si>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</si>
  <si>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</si>
  <si>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</si>
  <si>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</si>
  <si>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</si>
  <si>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</si>
  <si>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</si>
  <si>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</si>
  <si>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</si>
  <si>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</si>
  <si>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</si>
  <si>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</si>
  <si>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</si>
  <si>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</si>
  <si>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</si>
  <si>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</si>
  <si>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</si>
  <si>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</si>
  <si>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</si>
  <si>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</si>
  <si>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</si>
  <si>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</si>
  <si>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</si>
  <si>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</si>
  <si>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</si>
  <si>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</si>
  <si>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</si>
  <si>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</si>
  <si>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</si>
  <si>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</si>
  <si>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</si>
  <si>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</si>
  <si>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</si>
  <si>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</si>
  <si>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</si>
  <si>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</si>
  <si>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</si>
  <si>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</si>
  <si>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</si>
  <si>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</si>
  <si>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</si>
  <si>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</si>
  <si>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</si>
  <si>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</si>
  <si>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</si>
  <si>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</si>
  <si>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</si>
  <si>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</si>
  <si>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</si>
  <si>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</si>
  <si>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</si>
  <si>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</si>
  <si>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</si>
  <si>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</si>
  <si>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</si>
  <si>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</si>
  <si>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</si>
  <si>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</si>
  <si>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</si>
  <si>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</si>
  <si>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</si>
  <si>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</si>
  <si>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</si>
  <si>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</si>
  <si>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</si>
  <si>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</si>
  <si>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</si>
  <si>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</si>
  <si>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</si>
  <si>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</si>
  <si>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</si>
  <si>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</si>
  <si>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</si>
  <si>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</si>
  <si>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</si>
  <si>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</si>
  <si>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</si>
  <si>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</si>
  <si>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</si>
  <si>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</si>
  <si>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</si>
  <si>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</si>
  <si>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</si>
  <si>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</si>
  <si>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</si>
  <si>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</si>
  <si>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</si>
  <si>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</si>
  <si>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</si>
  <si>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</si>
  <si>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</si>
  <si>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</si>
  <si>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</si>
  <si>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</si>
  <si>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</si>
  <si>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</si>
  <si>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</si>
  <si>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</si>
  <si>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</si>
  <si>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</si>
  <si>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</si>
  <si>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</si>
  <si>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</si>
  <si>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</si>
  <si>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</si>
  <si>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</si>
  <si>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</si>
  <si>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</si>
  <si>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</si>
  <si>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</si>
  <si>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</si>
  <si>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</si>
  <si>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</si>
  <si>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</si>
  <si>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</si>
  <si>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</si>
  <si>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</si>
  <si>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</si>
  <si>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</si>
  <si>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</si>
  <si>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</si>
  <si>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</si>
  <si>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</si>
  <si>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</si>
  <si>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</si>
  <si>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</si>
  <si>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</si>
  <si>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</si>
  <si>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</si>
  <si>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</si>
  <si>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</si>
  <si>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</si>
  <si>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</si>
  <si>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</si>
  <si>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</si>
  <si>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</si>
  <si>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</si>
  <si>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</si>
  <si>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</si>
  <si>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</si>
  <si>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</si>
  <si>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</si>
  <si>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</si>
  <si>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</si>
  <si>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</si>
  <si>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</si>
  <si>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</si>
  <si>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</si>
  <si>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</si>
  <si>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</si>
  <si>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</si>
  <si>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</si>
  <si>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</si>
  <si>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</si>
  <si>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</si>
  <si>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</si>
  <si>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</si>
  <si>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</si>
  <si>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</si>
  <si>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</si>
  <si>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</si>
  <si>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</si>
  <si>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</si>
  <si>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</si>
  <si>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</si>
  <si>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</si>
  <si>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</si>
  <si>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</si>
  <si>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</si>
  <si>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</si>
  <si>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</si>
  <si>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</si>
  <si>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</si>
  <si>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</si>
  <si>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</si>
  <si>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</si>
  <si>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</si>
  <si>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</si>
  <si>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</si>
  <si>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</si>
  <si>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</si>
  <si>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</si>
  <si>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</si>
  <si>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</si>
  <si>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</si>
  <si>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</si>
  <si>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</si>
  <si>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</si>
  <si>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</si>
  <si>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</si>
  <si>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</si>
  <si>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</si>
  <si>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</si>
  <si>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</si>
  <si>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</si>
  <si>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</si>
  <si>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</si>
  <si>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</si>
  <si>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</si>
  <si>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</si>
  <si>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</si>
  <si>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</si>
  <si>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</si>
  <si>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</si>
  <si>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</si>
  <si>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</si>
  <si>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</si>
  <si>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</si>
  <si>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</si>
  <si>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</si>
  <si>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</si>
  <si>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</si>
  <si>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</si>
  <si>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</si>
  <si>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</si>
  <si>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</si>
  <si>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</si>
  <si>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</si>
  <si>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</si>
  <si>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</si>
  <si>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</si>
  <si>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</si>
  <si>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</si>
  <si>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</si>
  <si>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</si>
  <si>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</si>
  <si>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</si>
  <si>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</si>
  <si>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</si>
  <si>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</si>
  <si>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</si>
  <si>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</si>
  <si>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</si>
  <si>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</si>
  <si>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</si>
  <si>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</si>
  <si>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</si>
  <si>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</si>
  <si>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</si>
  <si>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</si>
  <si>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</si>
  <si>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</si>
  <si>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</si>
  <si>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</si>
  <si>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</si>
  <si>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</si>
  <si>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</si>
  <si>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</si>
  <si>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</si>
  <si>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</si>
  <si>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</si>
  <si>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</si>
  <si>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</si>
  <si>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</si>
  <si>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</si>
  <si>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</si>
  <si>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</si>
  <si>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</si>
  <si>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</si>
  <si>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</si>
  <si>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</si>
  <si>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</si>
  <si>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</si>
  <si>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</si>
  <si>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</si>
  <si>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</si>
  <si>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</si>
  <si>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</si>
  <si>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</si>
  <si>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</si>
  <si>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</si>
  <si>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</si>
  <si>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</si>
  <si>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</si>
  <si>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</si>
  <si>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</si>
  <si>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</si>
  <si>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</si>
  <si>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</si>
  <si>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</si>
  <si>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</si>
  <si>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</si>
  <si>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</si>
  <si>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</si>
  <si>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</si>
  <si>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</si>
  <si>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</si>
  <si>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</si>
  <si>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</si>
  <si>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</si>
  <si>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</si>
  <si>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</si>
  <si>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</si>
  <si>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</si>
  <si>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</si>
  <si>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</si>
  <si>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</si>
  <si>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</si>
  <si>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</si>
  <si>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</si>
  <si>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</si>
  <si>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</si>
  <si>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</si>
  <si>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</si>
  <si>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</si>
  <si>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</si>
  <si>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</si>
  <si>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</si>
  <si>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</si>
  <si>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</si>
  <si>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</si>
  <si>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</si>
  <si>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</si>
  <si>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</si>
  <si>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</si>
  <si>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</si>
  <si>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</si>
  <si>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</si>
  <si>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</si>
  <si>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</si>
  <si>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</si>
  <si>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</si>
  <si>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</si>
  <si>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</si>
  <si>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</si>
  <si>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</si>
  <si>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</si>
  <si>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</si>
  <si>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</si>
  <si>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</si>
  <si>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</si>
  <si>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</si>
  <si>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</si>
  <si>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</si>
  <si>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</si>
  <si>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</si>
  <si>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</si>
  <si>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</si>
  <si>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</si>
  <si>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</si>
  <si>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</si>
  <si>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</si>
  <si>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</si>
  <si>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</si>
  <si>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</si>
  <si>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</si>
  <si>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</si>
  <si>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</si>
  <si>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</si>
  <si>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</si>
  <si>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</si>
  <si>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</si>
  <si>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</si>
  <si>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</si>
  <si>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</si>
  <si>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</si>
  <si>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</si>
  <si>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</si>
  <si>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</si>
  <si>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</si>
  <si>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</si>
  <si>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</si>
  <si>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</si>
  <si>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</si>
  <si>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</si>
  <si>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</si>
  <si>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</si>
  <si>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</si>
  <si>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</si>
  <si>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</si>
  <si>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</si>
  <si>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</si>
  <si>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</si>
  <si>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</si>
  <si>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</si>
  <si>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</si>
  <si>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</si>
  <si>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</si>
  <si>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</si>
  <si>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</si>
  <si>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</si>
  <si>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</si>
  <si>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</si>
  <si>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</si>
  <si>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</si>
  <si>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</si>
  <si>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</si>
  <si>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</si>
  <si>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</si>
  <si>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</si>
  <si>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</si>
  <si>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</si>
  <si>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</si>
  <si>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</si>
  <si>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</si>
  <si>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</si>
  <si>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</si>
  <si>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</si>
  <si>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</si>
  <si>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</si>
  <si>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</si>
  <si>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</si>
  <si>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</si>
  <si>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</si>
  <si>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</si>
  <si>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</si>
  <si>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</si>
  <si>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</si>
  <si>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</si>
  <si>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</si>
  <si>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</si>
  <si>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</si>
  <si>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</si>
  <si>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</si>
  <si>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</si>
  <si>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</si>
  <si>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</si>
  <si>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</si>
  <si>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</si>
  <si>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</si>
  <si>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</si>
  <si>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</si>
  <si>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</si>
  <si>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</si>
  <si>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</si>
  <si>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</si>
  <si>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</si>
  <si>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</si>
  <si>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</si>
  <si>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</si>
  <si>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</si>
  <si>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</si>
  <si>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</si>
  <si>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</si>
  <si>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</si>
  <si>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</si>
  <si>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</si>
  <si>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</si>
  <si>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</si>
  <si>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</si>
  <si>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</si>
  <si>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</si>
  <si>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</si>
  <si>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</si>
  <si>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</si>
  <si>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</si>
  <si>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</si>
  <si>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</si>
  <si>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</si>
  <si>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</si>
  <si>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</si>
  <si>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</si>
  <si>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</si>
  <si>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</si>
  <si>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</si>
  <si>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</si>
  <si>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</si>
  <si>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</si>
  <si>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</si>
  <si>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</si>
  <si>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</si>
  <si>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</si>
  <si>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</si>
  <si>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</si>
  <si>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</si>
  <si>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</si>
  <si>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</si>
  <si>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</si>
  <si>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</si>
  <si>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</si>
  <si>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</si>
  <si>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</si>
  <si>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</si>
  <si>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</si>
  <si>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</si>
  <si>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</si>
  <si>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</si>
  <si>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</si>
  <si>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</si>
  <si>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</si>
  <si>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</si>
  <si>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</si>
  <si>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</si>
  <si>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</si>
  <si>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</si>
  <si>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</si>
  <si>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</si>
  <si>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</si>
  <si>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</si>
  <si>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</si>
  <si>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</si>
  <si>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</si>
  <si>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</si>
  <si>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</si>
  <si>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</si>
  <si>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</si>
  <si>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</si>
  <si>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</si>
  <si>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</si>
  <si>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</si>
  <si>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</si>
  <si>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</si>
  <si>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</si>
  <si>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</si>
  <si>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</si>
  <si>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</si>
  <si>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</si>
  <si>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</si>
  <si>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</si>
  <si>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</si>
  <si>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</si>
  <si>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</si>
  <si>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</si>
  <si>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</si>
  <si>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</si>
  <si>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</si>
  <si>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</si>
  <si>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</si>
  <si>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</si>
  <si>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</si>
  <si>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</si>
  <si>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</si>
  <si>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</si>
  <si>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</si>
  <si>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</si>
  <si>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</si>
  <si>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</si>
  <si>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</si>
  <si>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</si>
  <si>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</si>
  <si>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</si>
  <si>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</si>
  <si>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</si>
  <si>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</si>
  <si>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</si>
  <si>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</si>
  <si>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</si>
  <si>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</si>
  <si>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</si>
  <si>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</si>
  <si>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</si>
  <si>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</si>
  <si>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</si>
  <si>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</si>
  <si>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</si>
  <si>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</si>
  <si>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</si>
  <si>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</si>
  <si>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</si>
  <si>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</si>
  <si>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</si>
  <si>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</si>
  <si>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</si>
  <si>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</si>
  <si>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</si>
  <si>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</si>
  <si>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</si>
  <si>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</si>
  <si>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</si>
  <si>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</si>
  <si>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</si>
  <si>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</si>
  <si>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</si>
  <si>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</si>
  <si>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</si>
  <si>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</si>
  <si>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</si>
  <si>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</si>
  <si>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</si>
  <si>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</si>
  <si>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</si>
  <si>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</si>
  <si>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</si>
  <si>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</si>
  <si>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</si>
  <si>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</si>
  <si>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</si>
  <si>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</si>
  <si>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</si>
  <si>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</si>
  <si>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</si>
  <si>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</si>
  <si>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</si>
  <si>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</si>
  <si>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</si>
  <si>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</si>
  <si>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</si>
  <si>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</si>
  <si>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</si>
  <si>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</si>
  <si>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</si>
  <si>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</si>
  <si>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</si>
  <si>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</si>
  <si>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</si>
  <si>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</si>
  <si>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</si>
  <si>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</si>
  <si>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</si>
  <si>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</si>
  <si>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</si>
  <si>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</si>
  <si>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</si>
  <si>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</si>
  <si>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</si>
  <si>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</si>
  <si>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</si>
  <si>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</si>
  <si>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</si>
  <si>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</si>
  <si>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</si>
  <si>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</si>
  <si>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</si>
  <si>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</si>
  <si>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</si>
  <si>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</si>
  <si>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</si>
  <si>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</si>
  <si>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</si>
  <si>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</si>
  <si>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</si>
  <si>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</si>
  <si>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</si>
  <si>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</si>
  <si>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</si>
  <si>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</si>
  <si>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</si>
  <si>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</si>
  <si>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</si>
  <si>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</si>
  <si>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</si>
  <si>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</si>
  <si>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</si>
  <si>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</si>
  <si>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</si>
  <si>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</si>
  <si>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</si>
  <si>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</si>
  <si>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</si>
  <si>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</si>
  <si>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</si>
  <si>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</si>
  <si>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</si>
  <si>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</si>
  <si>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</si>
  <si>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</si>
  <si>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</si>
  <si>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</si>
  <si>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</si>
  <si>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</si>
  <si>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</si>
  <si>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</si>
  <si>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</si>
  <si>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</si>
  <si>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</si>
  <si>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</si>
  <si>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</si>
  <si>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</si>
  <si>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</si>
  <si>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</si>
  <si>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</si>
  <si>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</si>
  <si>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</si>
  <si>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</si>
  <si>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</si>
  <si>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</si>
  <si>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</si>
  <si>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</si>
  <si>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</si>
  <si>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</si>
  <si>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</si>
  <si>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</si>
  <si>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</si>
  <si>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</si>
  <si>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</si>
  <si>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</si>
  <si>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</si>
  <si>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</si>
  <si>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</si>
  <si>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</si>
  <si>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</si>
  <si>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</si>
  <si>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</si>
  <si>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</si>
  <si>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</si>
  <si>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</si>
  <si>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</si>
  <si>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</si>
  <si>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</si>
  <si>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</si>
  <si>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</si>
  <si>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</si>
  <si>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</si>
  <si>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</si>
  <si>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</si>
  <si>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</si>
  <si>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</si>
  <si>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</si>
  <si>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</si>
  <si>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</si>
  <si>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</si>
  <si>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</si>
  <si>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</si>
  <si>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</si>
  <si>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</si>
  <si>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</si>
  <si>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</si>
  <si>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</si>
  <si>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</si>
  <si>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</si>
  <si>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</si>
  <si>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</si>
  <si>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</si>
  <si>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</si>
  <si>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</si>
  <si>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</si>
  <si>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</si>
  <si>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</si>
  <si>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</si>
  <si>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</si>
  <si>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</si>
  <si>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</si>
  <si>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</si>
  <si>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</si>
  <si>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</si>
  <si>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</si>
  <si>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</si>
  <si>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</si>
  <si>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</si>
  <si>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</si>
  <si>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</si>
  <si>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</si>
  <si>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</si>
  <si>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</si>
  <si>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</si>
  <si>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</si>
  <si>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</si>
  <si>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</si>
  <si>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</si>
  <si>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</si>
  <si>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</si>
  <si>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</si>
  <si>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</si>
  <si>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</si>
  <si>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</si>
  <si>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</si>
  <si>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</si>
  <si>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</si>
  <si>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</si>
  <si>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</si>
  <si>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</si>
  <si>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</si>
  <si>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</si>
  <si>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</si>
  <si>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</si>
  <si>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</si>
  <si>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</si>
  <si>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</si>
  <si>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</si>
  <si>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</si>
  <si>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</si>
  <si>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</si>
  <si>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</si>
  <si>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</si>
  <si>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</si>
  <si>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</si>
  <si>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</si>
  <si>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</si>
  <si>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</si>
  <si>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</si>
  <si>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</si>
  <si>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</si>
  <si>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</si>
  <si>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</si>
  <si>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</si>
  <si>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</si>
  <si>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</si>
  <si>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</si>
  <si>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</si>
  <si>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</si>
  <si>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</si>
  <si>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</si>
  <si>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</si>
  <si>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</si>
  <si>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</si>
  <si>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</si>
  <si>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</si>
  <si>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</si>
  <si>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</si>
  <si>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</si>
  <si>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</si>
  <si>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</si>
  <si>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</si>
  <si>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</si>
  <si>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</si>
  <si>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</si>
  <si>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</si>
  <si>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</si>
  <si>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</si>
  <si>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</si>
  <si>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</si>
  <si>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</si>
  <si>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</si>
  <si>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</si>
  <si>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</si>
  <si>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</si>
  <si>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</si>
  <si>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</si>
  <si>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</si>
  <si>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</si>
  <si>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</si>
  <si>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</si>
  <si>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</si>
  <si>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</si>
  <si>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</si>
  <si>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</si>
  <si>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</si>
  <si>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</si>
  <si>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</si>
  <si>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</si>
  <si>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</si>
  <si>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</si>
  <si>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</si>
  <si>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</si>
  <si>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</si>
  <si>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</si>
  <si>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</si>
  <si>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</si>
  <si>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</si>
  <si>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</si>
  <si>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</si>
  <si>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</si>
  <si>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</si>
  <si>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</si>
  <si>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</si>
  <si>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</si>
  <si>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</si>
  <si>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</si>
  <si>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</si>
  <si>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</si>
  <si>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</si>
  <si>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</si>
  <si>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</si>
  <si>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</si>
  <si>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</si>
  <si>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</si>
  <si>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</si>
  <si>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</si>
  <si>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</si>
  <si>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</si>
  <si>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</si>
  <si>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</si>
  <si>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</si>
  <si>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</si>
  <si>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</si>
  <si>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</si>
  <si>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</si>
  <si>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</si>
  <si>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</si>
  <si>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</si>
  <si>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</si>
  <si>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</si>
  <si>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</si>
  <si>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</si>
  <si>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</si>
  <si>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</si>
  <si>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</si>
  <si>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</si>
  <si>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</si>
  <si>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</si>
  <si>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</si>
  <si>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</si>
  <si>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</si>
  <si>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</si>
  <si>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</si>
  <si>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</si>
  <si>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</si>
  <si>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</si>
  <si>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</si>
  <si>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</si>
  <si>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</si>
  <si>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</si>
  <si>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</si>
  <si>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</si>
  <si>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</si>
  <si>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</si>
  <si>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</si>
  <si>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</si>
  <si>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</si>
  <si>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</si>
  <si>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</si>
  <si>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</si>
  <si>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</si>
  <si>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</si>
  <si>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</si>
  <si>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</si>
  <si>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</si>
  <si>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</si>
  <si>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</si>
  <si>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</si>
  <si>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</si>
  <si>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</si>
  <si>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</si>
  <si>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</si>
  <si>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</si>
  <si>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</si>
  <si>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</si>
  <si>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</si>
  <si>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</si>
  <si>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</si>
  <si>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</si>
  <si>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</si>
  <si>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</si>
  <si>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</si>
  <si>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</si>
  <si>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</si>
  <si>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</si>
  <si>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</si>
  <si>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</si>
  <si>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</si>
  <si>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</si>
  <si>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</si>
  <si>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</si>
  <si>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</si>
  <si>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</si>
  <si>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</si>
  <si>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</si>
  <si>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</si>
  <si>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</si>
  <si>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</si>
  <si>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</si>
  <si>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</si>
  <si>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</si>
  <si>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</si>
  <si>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</si>
  <si>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</si>
  <si>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</si>
  <si>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</si>
  <si>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</si>
  <si>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</si>
  <si>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</si>
  <si>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</si>
  <si>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</si>
  <si>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</si>
  <si>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</si>
  <si>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</si>
  <si>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</si>
  <si>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</si>
  <si>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</si>
  <si>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</si>
  <si>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</si>
  <si>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</si>
  <si>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</si>
  <si>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</si>
  <si>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</si>
  <si>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</si>
  <si>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</si>
  <si>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</si>
  <si>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</si>
  <si>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</si>
  <si>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</si>
  <si>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</si>
  <si>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</si>
  <si>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</si>
  <si>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</si>
  <si>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</si>
  <si>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</si>
  <si>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</si>
  <si>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</si>
  <si>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</si>
  <si>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</si>
  <si>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</si>
  <si>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</si>
  <si>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</si>
  <si>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</si>
  <si>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</si>
  <si>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</si>
  <si>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</si>
  <si>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</si>
  <si>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</si>
  <si>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</si>
  <si>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</si>
  <si>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</si>
  <si>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</si>
  <si>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</si>
  <si>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</si>
  <si>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</si>
  <si>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</si>
  <si>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</si>
  <si>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</si>
  <si>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</si>
  <si>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</si>
  <si>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</si>
  <si>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</si>
  <si>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</si>
  <si>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</si>
  <si>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</si>
  <si>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</si>
  <si>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</si>
  <si>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</si>
  <si>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</si>
  <si>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</si>
  <si>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</si>
  <si>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</si>
  <si>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</si>
  <si>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</si>
  <si>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</si>
  <si>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</si>
  <si>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</si>
  <si>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</si>
  <si>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</si>
  <si>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</si>
  <si>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</si>
  <si>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</si>
  <si>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</si>
  <si>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</si>
  <si>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</si>
  <si>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</si>
  <si>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</si>
  <si>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</si>
  <si>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</si>
  <si>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</si>
  <si>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</si>
  <si>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</si>
  <si>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</si>
  <si>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</si>
  <si>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</si>
  <si>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</si>
  <si>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</si>
  <si>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</si>
  <si>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</si>
  <si>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</si>
  <si>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</si>
  <si>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</si>
  <si>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</si>
  <si>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</si>
  <si>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</si>
  <si>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</si>
  <si>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</si>
  <si>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</si>
  <si>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</si>
  <si>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</si>
  <si>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</si>
  <si>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</si>
  <si>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</si>
  <si>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</si>
  <si>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</si>
  <si>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</si>
  <si>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</si>
  <si>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</si>
  <si>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</si>
  <si>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</si>
  <si>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</si>
  <si>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</si>
  <si>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</si>
  <si>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</si>
  <si>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</si>
  <si>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</si>
  <si>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</si>
  <si>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</si>
  <si>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</si>
  <si>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</si>
  <si>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</si>
  <si>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</si>
  <si>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</si>
  <si>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</si>
  <si>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</si>
  <si>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</si>
  <si>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</si>
  <si>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</si>
  <si>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</si>
  <si>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</si>
  <si>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</si>
  <si>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</si>
  <si>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</si>
  <si>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</si>
  <si>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</si>
  <si>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</si>
  <si>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</si>
  <si>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</si>
  <si>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</si>
  <si>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</si>
  <si>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</si>
  <si>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</si>
  <si>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</si>
  <si>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</si>
  <si>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</si>
  <si>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</si>
  <si>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</si>
  <si>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</si>
  <si>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</si>
  <si>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</si>
  <si>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</si>
  <si>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</si>
  <si>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</si>
  <si>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</si>
  <si>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</si>
  <si>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</si>
  <si>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</si>
  <si>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</si>
  <si>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</si>
  <si>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</si>
  <si>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</si>
  <si>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</si>
  <si>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</si>
  <si>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</si>
  <si>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</si>
  <si>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</si>
  <si>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</si>
  <si>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</si>
  <si>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</si>
  <si>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</si>
  <si>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</si>
  <si>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</si>
  <si>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</si>
  <si>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</si>
  <si>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</si>
  <si>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</si>
  <si>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</si>
  <si>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</si>
  <si>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</si>
  <si>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</si>
  <si>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</si>
  <si>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</si>
  <si>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</si>
  <si>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</si>
  <si>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</si>
  <si>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</si>
  <si>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</si>
  <si>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</si>
  <si>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</si>
  <si>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</si>
  <si>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</si>
  <si>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</si>
  <si>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</si>
  <si>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</si>
  <si>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</si>
  <si>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</si>
  <si>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</si>
  <si>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</si>
  <si>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</si>
  <si>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</si>
  <si>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</si>
  <si>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</si>
  <si>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</si>
  <si>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</si>
  <si>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</si>
  <si>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</si>
  <si>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</si>
  <si>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</si>
  <si>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</si>
  <si>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</si>
  <si>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</si>
  <si>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</si>
  <si>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</si>
  <si>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</si>
  <si>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</si>
  <si>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</si>
  <si>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</si>
  <si>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</si>
  <si>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</si>
  <si>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</si>
  <si>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</si>
  <si>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</si>
  <si>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</si>
  <si>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</si>
  <si>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</si>
  <si>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</si>
  <si>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</si>
  <si>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</si>
  <si>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</si>
  <si>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</si>
  <si>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</si>
  <si>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</si>
  <si>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</si>
  <si>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</si>
  <si>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</si>
  <si>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</si>
  <si>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</si>
  <si>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</si>
  <si>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</si>
  <si>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</si>
  <si>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</si>
  <si>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</si>
  <si>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</si>
  <si>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</si>
  <si>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</si>
  <si>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</si>
  <si>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</si>
  <si>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</si>
  <si>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</si>
  <si>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</si>
  <si>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</si>
  <si>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</si>
  <si>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</si>
  <si>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</si>
  <si>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</si>
  <si>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</si>
  <si>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</si>
  <si>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</si>
  <si>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</si>
  <si>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</si>
  <si>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</si>
  <si>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</si>
  <si>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</si>
  <si>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</si>
  <si>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</si>
  <si>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</si>
  <si>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</si>
  <si>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</si>
  <si>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</si>
  <si>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</si>
  <si>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</si>
  <si>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</si>
  <si>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</si>
  <si>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</si>
  <si>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</si>
  <si>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</si>
  <si>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</si>
  <si>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</si>
  <si>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</si>
  <si>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</si>
  <si>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</si>
  <si>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</si>
  <si>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</si>
  <si>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</si>
  <si>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</si>
  <si>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</si>
  <si>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</si>
  <si>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</si>
  <si>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</si>
  <si>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</si>
  <si>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</si>
  <si>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</si>
  <si>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</si>
  <si>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</si>
  <si>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</si>
  <si>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</si>
  <si>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</si>
  <si>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</si>
  <si>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</si>
  <si>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</si>
  <si>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</si>
  <si>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</si>
  <si>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</si>
  <si>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</si>
  <si>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</si>
  <si>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</si>
  <si>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</si>
  <si>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</si>
  <si>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</si>
  <si>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</si>
  <si>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</si>
  <si>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</si>
  <si>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</si>
  <si>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</si>
  <si>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</si>
  <si>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</si>
  <si>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</si>
  <si>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</si>
  <si>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</si>
  <si>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</si>
  <si>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</si>
  <si>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</si>
  <si>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</si>
  <si>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</si>
  <si>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</si>
  <si>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</si>
  <si>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</si>
  <si>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</si>
  <si>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</si>
  <si>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</si>
  <si>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</si>
  <si>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</si>
  <si>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</si>
  <si>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</si>
  <si>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</si>
  <si>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</si>
  <si>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</si>
  <si>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</si>
  <si>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</si>
  <si>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</si>
  <si>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</si>
  <si>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</si>
  <si>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</si>
  <si>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</si>
  <si>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</si>
  <si>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</si>
  <si>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</si>
  <si>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</si>
  <si>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</si>
  <si>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</si>
  <si>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</si>
  <si>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</si>
  <si>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</si>
  <si>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</si>
  <si>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</si>
  <si>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</si>
  <si>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</si>
  <si>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</si>
  <si>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</si>
  <si>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</si>
  <si>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</si>
  <si>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</si>
  <si>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</si>
  <si>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</si>
  <si>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</si>
  <si>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</si>
  <si>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</si>
  <si>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</si>
  <si>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</si>
  <si>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</si>
  <si>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</si>
  <si>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</si>
  <si>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</si>
  <si>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</si>
  <si>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</si>
  <si>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</si>
  <si>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</si>
  <si>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</si>
  <si>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</si>
  <si>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</si>
  <si>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</si>
  <si>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</si>
  <si>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</si>
  <si>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</si>
  <si>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</si>
  <si>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</si>
  <si>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</si>
  <si>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</si>
  <si>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</si>
  <si>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</si>
  <si>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</si>
  <si>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</si>
  <si>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</si>
  <si>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</si>
  <si>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</si>
  <si>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</si>
  <si>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</si>
  <si>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</si>
  <si>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</si>
  <si>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</si>
  <si>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</si>
  <si>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</si>
  <si>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</si>
  <si>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</si>
  <si>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</si>
  <si>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</si>
  <si>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</si>
  <si>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</si>
  <si>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</si>
  <si>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</si>
  <si>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</si>
  <si>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</si>
  <si>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</si>
  <si>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</si>
  <si>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</si>
  <si>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</si>
  <si>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</si>
  <si>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</si>
  <si>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</si>
  <si>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</si>
  <si>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</si>
  <si>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</si>
  <si>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</si>
  <si>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</si>
  <si>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</si>
  <si>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</si>
  <si>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</si>
  <si>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</si>
  <si>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</si>
  <si>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</si>
  <si>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</si>
  <si>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</si>
  <si>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</si>
  <si>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</si>
  <si>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</si>
  <si>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</si>
  <si>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</si>
  <si>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</si>
  <si>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</si>
  <si>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</si>
  <si>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</si>
  <si>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</si>
  <si>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</si>
  <si>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</si>
  <si>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</si>
  <si>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</si>
  <si>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</si>
  <si>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</si>
  <si>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</si>
  <si>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</si>
  <si>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</si>
  <si>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</si>
  <si>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</si>
  <si>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</si>
  <si>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</si>
  <si>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</si>
  <si>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</si>
  <si>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</si>
  <si>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</si>
  <si>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</si>
  <si>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</si>
  <si>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</si>
  <si>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</si>
  <si>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</si>
  <si>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</si>
  <si>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</si>
  <si>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</si>
  <si>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</si>
  <si>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</si>
  <si>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</si>
  <si>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</si>
  <si>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</si>
  <si>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</si>
  <si>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</si>
  <si>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</si>
  <si>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</si>
  <si>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</si>
  <si>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</si>
  <si>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</si>
  <si>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</si>
  <si>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</si>
  <si>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</si>
  <si>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</si>
  <si>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</si>
  <si>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</si>
  <si>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</si>
  <si>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</si>
  <si>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</si>
  <si>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</si>
  <si>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</si>
  <si>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</si>
  <si>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</si>
  <si>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</si>
  <si>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</si>
  <si>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</si>
  <si>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</si>
  <si>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</si>
  <si>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</si>
  <si>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</si>
  <si>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</si>
  <si>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</si>
  <si>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</si>
  <si>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</si>
  <si>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</si>
  <si>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</si>
  <si>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</si>
  <si>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</si>
  <si>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</si>
  <si>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</si>
  <si>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</si>
  <si>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</si>
  <si>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</si>
  <si>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</si>
  <si>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</si>
  <si>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</si>
  <si>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</si>
  <si>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</si>
  <si>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</si>
  <si>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</si>
  <si>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</si>
  <si>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</si>
  <si>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</si>
  <si>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</si>
  <si>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</si>
  <si>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</si>
  <si>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</si>
  <si>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</si>
  <si>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</si>
  <si>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</si>
  <si>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</si>
  <si>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</si>
  <si>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</si>
  <si>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</si>
  <si>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</si>
  <si>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</si>
  <si>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</si>
  <si>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</si>
  <si>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</si>
  <si>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</si>
  <si>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</si>
  <si>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</si>
  <si>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</si>
  <si>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</si>
  <si>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</si>
  <si>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</si>
  <si>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</si>
  <si>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</si>
  <si>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</si>
  <si>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</si>
  <si>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</si>
  <si>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</si>
  <si>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</si>
  <si>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</si>
  <si>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</si>
  <si>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</si>
  <si>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</si>
  <si>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</si>
  <si>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</si>
  <si>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</si>
  <si>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</si>
  <si>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</si>
  <si>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</si>
  <si>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</si>
  <si>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</si>
  <si>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</si>
  <si>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</si>
  <si>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</si>
  <si>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</si>
  <si>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</si>
  <si>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</si>
  <si>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</si>
  <si>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</si>
  <si>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</si>
  <si>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</si>
  <si>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</si>
  <si>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</si>
  <si>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</si>
  <si>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</si>
  <si>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</si>
  <si>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</si>
  <si>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</si>
  <si>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</si>
  <si>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</si>
  <si>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</si>
  <si>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</si>
  <si>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</si>
  <si>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</si>
  <si>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</si>
  <si>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</si>
  <si>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</si>
  <si>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</si>
  <si>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</si>
  <si>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</si>
  <si>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</si>
  <si>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</si>
  <si>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</si>
  <si>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</si>
  <si>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</si>
  <si>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</si>
  <si>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</si>
  <si>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</si>
  <si>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</si>
  <si>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</si>
  <si>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</si>
  <si>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</si>
  <si>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</si>
  <si>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</si>
  <si>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</si>
  <si>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</si>
  <si>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</si>
  <si>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</si>
  <si>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</si>
  <si>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</si>
  <si>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</si>
  <si>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</si>
  <si>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</si>
  <si>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</si>
  <si>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</si>
  <si>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</si>
  <si>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</si>
  <si>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</si>
  <si>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</si>
  <si>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</si>
  <si>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</si>
  <si>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</si>
  <si>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</si>
  <si>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</si>
  <si>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</si>
  <si>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</si>
  <si>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</si>
  <si>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</si>
  <si>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</si>
  <si>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</si>
  <si>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</si>
  <si>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</si>
  <si>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</si>
  <si>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</si>
  <si>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</si>
  <si>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</si>
  <si>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</si>
  <si>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</si>
  <si>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</si>
  <si>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</si>
  <si>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</si>
  <si>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</si>
  <si>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</si>
  <si>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</si>
  <si>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</si>
  <si>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</si>
  <si>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</si>
  <si>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</si>
  <si>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</si>
  <si>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</si>
  <si>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</si>
  <si>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</si>
  <si>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</si>
  <si>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</si>
  <si>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</si>
  <si>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</si>
  <si>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</si>
  <si>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</si>
  <si>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</si>
  <si>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</si>
  <si>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</si>
  <si>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</si>
  <si>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</si>
  <si>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</si>
  <si>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</si>
  <si>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</si>
  <si>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</si>
  <si>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</si>
  <si>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</si>
  <si>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</si>
  <si>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</si>
  <si>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</si>
  <si>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</si>
  <si>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</si>
  <si>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</si>
  <si>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</si>
  <si>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</si>
  <si>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</si>
  <si>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</si>
  <si>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</si>
  <si>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</si>
  <si>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</si>
  <si>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</si>
  <si>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</si>
  <si>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</si>
  <si>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</si>
  <si>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</si>
  <si>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</si>
  <si>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</si>
  <si>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</si>
  <si>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</si>
  <si>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</si>
  <si>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</si>
  <si>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</si>
  <si>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</si>
  <si>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</si>
  <si>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</si>
  <si>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</si>
  <si>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</si>
  <si>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</si>
  <si>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</si>
  <si>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</si>
  <si>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</si>
  <si>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</si>
  <si>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</si>
  <si>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</si>
  <si>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</si>
  <si>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</si>
  <si>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</si>
  <si>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</si>
  <si>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</si>
  <si>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</si>
  <si>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</si>
  <si>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</si>
  <si>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</si>
  <si>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</si>
  <si>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</si>
  <si>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</si>
  <si>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</si>
  <si>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</si>
  <si>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</si>
  <si>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</si>
  <si>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</si>
  <si>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</si>
  <si>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</si>
  <si>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</si>
  <si>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</si>
  <si>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</si>
  <si>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</si>
  <si>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</si>
  <si>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</si>
  <si>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</si>
  <si>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</si>
  <si>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</si>
  <si>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</si>
  <si>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</si>
  <si>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</si>
  <si>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</si>
  <si>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</si>
  <si>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</si>
  <si>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</si>
  <si>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</si>
  <si>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</si>
  <si>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</si>
  <si>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</si>
  <si>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</si>
  <si>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</si>
  <si>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</si>
  <si>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</si>
  <si>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</si>
  <si>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</si>
  <si>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</si>
  <si>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</si>
  <si>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</si>
  <si>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</si>
  <si>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</si>
  <si>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</si>
  <si>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</si>
  <si>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</si>
  <si>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</si>
  <si>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</si>
  <si>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</si>
  <si>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</si>
  <si>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</si>
  <si>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</si>
  <si>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</si>
  <si>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</si>
  <si>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</si>
  <si>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</si>
  <si>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</si>
  <si>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</si>
  <si>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</si>
  <si>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</si>
  <si>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</si>
  <si>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</si>
  <si>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</si>
  <si>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</si>
  <si>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</si>
  <si>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</si>
  <si>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</si>
  <si>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</si>
  <si>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</si>
  <si>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</si>
  <si>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</si>
  <si>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</si>
  <si>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</si>
  <si>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</si>
  <si>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</si>
  <si>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</si>
  <si>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</si>
  <si>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</si>
  <si>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</si>
  <si>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</si>
  <si>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</si>
  <si>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</si>
  <si>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</si>
  <si>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</si>
  <si>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</si>
  <si>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</si>
  <si>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</si>
  <si>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</si>
  <si>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</si>
  <si>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</si>
  <si>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</si>
  <si>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</si>
  <si>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</si>
  <si>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</si>
  <si>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</si>
  <si>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</si>
  <si>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</si>
  <si>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</si>
  <si>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</si>
  <si>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</si>
  <si>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</si>
  <si>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</si>
  <si>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</si>
  <si>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</si>
  <si>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</si>
  <si>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</si>
  <si>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</si>
  <si>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</si>
  <si>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</si>
  <si>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</si>
  <si>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</si>
  <si>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</si>
  <si>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</si>
  <si>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</si>
  <si>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</si>
  <si>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</si>
  <si>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</si>
  <si>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</si>
  <si>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</si>
  <si>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</si>
  <si>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</si>
  <si>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</si>
  <si>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</si>
  <si>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</si>
  <si>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</si>
  <si>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</si>
  <si>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</si>
  <si>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</si>
  <si>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</si>
  <si>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</si>
  <si>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</si>
  <si>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</si>
  <si>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</si>
  <si>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</si>
  <si>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</si>
  <si>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</si>
  <si>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</si>
  <si>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</si>
  <si>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</si>
  <si>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</si>
  <si>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</si>
  <si>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</si>
  <si>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</si>
  <si>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</si>
  <si>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</si>
  <si>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</si>
  <si>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</si>
  <si>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</si>
  <si>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</si>
  <si>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</si>
  <si>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</si>
  <si>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</si>
  <si>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</si>
  <si>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</si>
  <si>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</si>
  <si>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</si>
  <si>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</si>
  <si>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</si>
  <si>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</si>
  <si>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</si>
  <si>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</si>
  <si>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</si>
  <si>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</si>
  <si>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</si>
  <si>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</si>
  <si>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</si>
  <si>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</si>
  <si>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</si>
  <si>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</si>
  <si>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</si>
  <si>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</si>
  <si>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</si>
  <si>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</si>
  <si>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</si>
  <si>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</si>
  <si>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</si>
  <si>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</si>
  <si>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</si>
  <si>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</si>
  <si>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</si>
  <si>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</si>
  <si>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</si>
  <si>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</si>
  <si>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</si>
  <si>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</si>
  <si>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</si>
  <si>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</si>
  <si>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</si>
  <si>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</si>
  <si>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</si>
  <si>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</si>
  <si>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</si>
  <si>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</si>
  <si>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</si>
  <si>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</si>
  <si>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</si>
  <si>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</si>
  <si>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</si>
  <si>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</si>
  <si>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</si>
  <si>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</si>
  <si>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</si>
  <si>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</si>
  <si>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</si>
  <si>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</si>
  <si>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</si>
  <si>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</si>
  <si>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</si>
  <si>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</si>
  <si>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</si>
  <si>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</si>
  <si>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</si>
  <si>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</si>
  <si>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</si>
  <si>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</si>
  <si>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</si>
  <si>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</si>
  <si>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</si>
  <si>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</si>
  <si>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</si>
  <si>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</si>
  <si>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</si>
  <si>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</si>
  <si>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</si>
  <si>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</si>
  <si>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</si>
  <si>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</si>
  <si>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</si>
  <si>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</si>
  <si>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</si>
  <si>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</si>
  <si>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</si>
  <si>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</si>
  <si>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</si>
  <si>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</si>
  <si>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</si>
  <si>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</si>
  <si>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</si>
  <si>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</si>
  <si>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</si>
  <si>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</si>
  <si>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</si>
  <si>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</si>
  <si>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</si>
  <si>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</si>
  <si>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</si>
  <si>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</si>
  <si>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</si>
  <si>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</si>
  <si>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</si>
  <si>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</si>
  <si>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</si>
  <si>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</si>
  <si>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</si>
  <si>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</si>
  <si>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</si>
  <si>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</si>
  <si>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</si>
  <si>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</si>
  <si>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</si>
  <si>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</si>
  <si>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</si>
  <si>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</si>
  <si>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</si>
  <si>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</si>
  <si>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</si>
  <si>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</si>
  <si>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</si>
  <si>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</si>
  <si>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</si>
  <si>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</si>
  <si>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</si>
  <si>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</si>
  <si>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</si>
  <si>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</si>
  <si>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</si>
  <si>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</si>
  <si>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</si>
  <si>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</si>
  <si>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</si>
  <si>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</si>
  <si>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</si>
  <si>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</si>
  <si>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</si>
  <si>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</si>
  <si>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</si>
  <si>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</si>
  <si>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</si>
  <si>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</si>
  <si>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</si>
  <si>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</si>
  <si>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</si>
  <si>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</si>
  <si>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</si>
  <si>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</si>
  <si>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</si>
  <si>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</si>
  <si>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</si>
  <si>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</si>
  <si>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</si>
  <si>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</si>
  <si>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</si>
  <si>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</si>
  <si>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</si>
  <si>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</si>
  <si>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</si>
  <si>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</si>
  <si>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</si>
  <si>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</si>
  <si>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</si>
  <si>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</si>
  <si>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</si>
  <si>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</si>
  <si>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</si>
  <si>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</si>
  <si>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</si>
  <si>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</si>
  <si>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</si>
  <si>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</si>
  <si>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</si>
  <si>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</si>
  <si>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</si>
  <si>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</si>
  <si>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</si>
  <si>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</si>
  <si>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</si>
  <si>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</si>
  <si>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</si>
  <si>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</si>
  <si>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</si>
  <si>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</si>
  <si>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</si>
  <si>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</si>
  <si>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</si>
  <si>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</si>
  <si>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</si>
  <si>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</si>
  <si>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</si>
  <si>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</si>
  <si>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</si>
  <si>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</si>
  <si>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</si>
  <si>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</si>
  <si>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</si>
  <si>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</si>
  <si>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</si>
  <si>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</si>
  <si>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</si>
  <si>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</si>
  <si>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</si>
  <si>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</si>
  <si>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</si>
  <si>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</si>
  <si>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</si>
  <si>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</si>
  <si>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</si>
  <si>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</si>
  <si>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</si>
  <si>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</si>
  <si>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</si>
  <si>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</si>
  <si>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</si>
  <si>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</si>
  <si>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</si>
  <si>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</si>
  <si>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</si>
  <si>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</si>
  <si>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</si>
  <si>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</si>
  <si>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</si>
  <si>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</si>
  <si>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</si>
  <si>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</si>
  <si>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</si>
  <si>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</si>
  <si>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</si>
  <si>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</si>
  <si>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</si>
  <si>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</si>
  <si>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</si>
  <si>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</si>
  <si>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</si>
  <si>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</si>
  <si>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</si>
  <si>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</si>
  <si>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</si>
  <si>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</si>
  <si>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</si>
  <si>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</si>
  <si>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</si>
  <si>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</si>
  <si>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</si>
  <si>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</si>
  <si>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</si>
  <si>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</si>
  <si>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</si>
  <si>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</si>
  <si>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</si>
  <si>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</si>
  <si>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</si>
  <si>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</si>
  <si>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</si>
  <si>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</si>
  <si>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</si>
  <si>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</si>
  <si>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</si>
  <si>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</si>
  <si>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</si>
  <si>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</si>
  <si>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</si>
  <si>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</si>
  <si>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</si>
  <si>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</si>
  <si>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</si>
  <si>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</si>
  <si>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</si>
  <si>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</si>
  <si>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</si>
  <si>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</si>
  <si>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</si>
  <si>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</si>
  <si>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</si>
  <si>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</si>
  <si>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</si>
  <si>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</si>
  <si>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</si>
  <si>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</si>
  <si>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</si>
  <si>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</si>
  <si>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</si>
  <si>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</si>
  <si>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</si>
  <si>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</si>
  <si>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</si>
  <si>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</si>
  <si>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</si>
  <si>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</si>
  <si>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</si>
  <si>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</si>
  <si>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</si>
  <si>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</si>
  <si>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</si>
  <si>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</si>
  <si>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</si>
  <si>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</si>
  <si>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</si>
  <si>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</si>
  <si>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</si>
  <si>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</si>
  <si>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</si>
  <si>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</si>
  <si>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</si>
  <si>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</si>
  <si>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</si>
  <si>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</si>
  <si>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</si>
  <si>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</si>
  <si>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</si>
  <si>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</si>
  <si>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</si>
  <si>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</si>
  <si>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</si>
  <si>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</si>
  <si>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</si>
  <si>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</si>
  <si>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</si>
  <si>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</si>
  <si>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</si>
  <si>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</si>
  <si>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</si>
  <si>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</si>
  <si>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</si>
  <si>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</si>
  <si>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</si>
  <si>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</si>
  <si>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</si>
  <si>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</si>
  <si>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</si>
  <si>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</si>
  <si>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</si>
  <si>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</si>
  <si>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</si>
  <si>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</si>
  <si>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</si>
  <si>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</si>
  <si>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</si>
  <si>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</si>
  <si>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</si>
  <si>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</si>
  <si>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</si>
  <si>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</si>
  <si>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</si>
  <si>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</si>
  <si>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</si>
  <si>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</si>
  <si>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</si>
  <si>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</si>
  <si>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</si>
  <si>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</si>
  <si>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</si>
  <si>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</si>
  <si>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</si>
  <si>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</si>
  <si>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</si>
  <si>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</si>
  <si>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</si>
  <si>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</si>
  <si>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</si>
  <si>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</si>
  <si>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</si>
  <si>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</si>
  <si>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</si>
  <si>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</si>
  <si>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</si>
  <si>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</si>
  <si>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</si>
  <si>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</si>
  <si>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</si>
  <si>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</si>
  <si>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</si>
  <si>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</si>
  <si>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</si>
  <si>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</si>
  <si>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</si>
  <si>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</si>
  <si>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</si>
  <si>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</si>
  <si>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</si>
  <si>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</si>
  <si>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</si>
  <si>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</si>
  <si>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</si>
  <si>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</si>
  <si>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</si>
  <si>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</si>
  <si>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</si>
  <si>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</si>
  <si>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</si>
  <si>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</si>
  <si>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</si>
  <si>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</si>
  <si>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</si>
  <si>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</si>
  <si>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</si>
  <si>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</si>
  <si>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</si>
  <si>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</si>
  <si>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</si>
  <si>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</si>
  <si>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</si>
  <si>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</si>
  <si>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</si>
  <si>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</si>
  <si>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</si>
  <si>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</si>
  <si>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</si>
  <si>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</si>
  <si>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</si>
  <si>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</si>
  <si>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</si>
  <si>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</si>
  <si>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</si>
  <si>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</si>
  <si>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</si>
  <si>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</si>
  <si>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</si>
  <si>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</si>
  <si>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</si>
  <si>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</si>
  <si>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</si>
  <si>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</si>
  <si>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</si>
  <si>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</si>
  <si>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</si>
  <si>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</si>
  <si>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</si>
  <si>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</si>
  <si>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</si>
  <si>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</si>
  <si>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</si>
  <si>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</si>
  <si>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</si>
  <si>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</si>
  <si>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</si>
  <si>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</si>
  <si>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</si>
  <si>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</si>
  <si>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</si>
  <si>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</si>
  <si>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</si>
  <si>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</si>
  <si>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</si>
  <si>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</si>
  <si>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</si>
  <si>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</si>
  <si>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</si>
  <si>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</si>
  <si>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</si>
  <si>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</si>
  <si>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</si>
  <si>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</si>
  <si>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</si>
  <si>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</si>
  <si>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</si>
  <si>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</si>
  <si>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</si>
  <si>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</si>
  <si>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</si>
  <si>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</si>
  <si>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</si>
  <si>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</si>
  <si>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</si>
  <si>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</si>
  <si>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</si>
  <si>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</si>
  <si>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</si>
  <si>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</si>
  <si>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</si>
  <si>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</si>
  <si>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</si>
  <si>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</si>
  <si>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</si>
  <si>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</si>
  <si>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</si>
  <si>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</si>
  <si>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</si>
  <si>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</si>
  <si>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</si>
  <si>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</si>
  <si>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</si>
  <si>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</si>
  <si>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</si>
  <si>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</si>
  <si>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</si>
  <si>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</si>
  <si>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</si>
  <si>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</si>
  <si>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</si>
  <si>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</si>
  <si>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</si>
  <si>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</si>
  <si>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</si>
  <si>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</si>
  <si>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</si>
  <si>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</si>
  <si>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</si>
  <si>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</si>
  <si>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</si>
  <si>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</si>
  <si>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</si>
  <si>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</si>
  <si>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</si>
  <si>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</si>
  <si>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</si>
  <si>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</si>
  <si>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</si>
  <si>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</si>
  <si>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</si>
  <si>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</si>
  <si>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</si>
  <si>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</si>
  <si>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</si>
  <si>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</si>
  <si>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</si>
  <si>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</si>
  <si>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</si>
  <si>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</si>
  <si>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</si>
  <si>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</si>
  <si>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</si>
  <si>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</si>
  <si>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</si>
  <si>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</si>
  <si>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</si>
  <si>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</si>
  <si>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</si>
  <si>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</si>
  <si>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</si>
  <si>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</si>
  <si>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</si>
  <si>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</si>
  <si>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</si>
  <si>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</si>
  <si>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</si>
  <si>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</si>
  <si>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</si>
  <si>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</si>
  <si>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</si>
  <si>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</si>
  <si>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</si>
  <si>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</si>
  <si>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</si>
  <si>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</si>
  <si>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</si>
  <si>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</si>
  <si>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</si>
  <si>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</si>
  <si>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</si>
  <si>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</si>
  <si>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</si>
  <si>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</si>
  <si>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</si>
  <si>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</si>
  <si>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</si>
  <si>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</si>
  <si>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</si>
  <si>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</si>
  <si>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</si>
  <si>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</si>
  <si>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</si>
  <si>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</si>
  <si>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</si>
  <si>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</si>
  <si>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</si>
  <si>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</si>
  <si>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</si>
  <si>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</si>
  <si>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</si>
  <si>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</si>
  <si>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</si>
  <si>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</si>
  <si>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</si>
  <si>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</si>
  <si>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</si>
  <si>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</si>
  <si>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</si>
  <si>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</si>
  <si>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</si>
  <si>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</si>
  <si>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</si>
  <si>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</si>
  <si>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</si>
  <si>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</si>
  <si>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</si>
  <si>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</si>
  <si>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</si>
  <si>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</si>
  <si>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</si>
  <si>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</si>
  <si>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</si>
  <si>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</si>
  <si>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</si>
  <si>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</si>
  <si>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</si>
  <si>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</si>
  <si>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</si>
  <si>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</si>
  <si>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</si>
  <si>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</si>
  <si>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</si>
  <si>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</si>
  <si>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</si>
  <si>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</si>
  <si>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</si>
  <si>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</si>
  <si>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</si>
  <si>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</si>
  <si>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</si>
  <si>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</si>
  <si>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</si>
  <si>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</si>
  <si>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</si>
  <si>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</si>
  <si>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</si>
  <si>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</si>
  <si>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</si>
  <si>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</si>
  <si>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</si>
  <si>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</si>
  <si>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</si>
  <si>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</si>
  <si>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</si>
  <si>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</si>
  <si>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</si>
  <si>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</si>
  <si>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</si>
  <si>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</si>
  <si>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</si>
  <si>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</si>
  <si>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</si>
  <si>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</si>
  <si>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</si>
  <si>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</si>
  <si>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</si>
  <si>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</si>
  <si>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</si>
  <si>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</si>
  <si>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</si>
  <si>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</si>
  <si>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</si>
  <si>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</si>
  <si>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</si>
  <si>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</si>
  <si>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</si>
  <si>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</si>
  <si>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</si>
  <si>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</si>
  <si>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</si>
  <si>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</si>
  <si>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</si>
  <si>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</si>
  <si>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</si>
  <si>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</si>
  <si>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</si>
  <si>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</si>
  <si>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</si>
  <si>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</si>
  <si>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</si>
  <si>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</si>
  <si>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</si>
  <si>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</si>
  <si>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</si>
  <si>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</si>
  <si>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#</t>
  </si>
  <si>
    <t>Amount Funded</t>
  </si>
  <si>
    <t>Avge Donation</t>
  </si>
  <si>
    <t>Category</t>
  </si>
  <si>
    <t>Sub-Category</t>
  </si>
  <si>
    <t>Row Labels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</si>
  <si>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</si>
  <si>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</si>
  <si>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</si>
  <si>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</si>
  <si>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</si>
  <si>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</si>
  <si>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</si>
  <si>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</si>
  <si>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</si>
  <si>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</si>
  <si>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</si>
  <si>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</si>
  <si>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</si>
  <si>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</si>
  <si>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</si>
  <si>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</si>
  <si>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</si>
  <si>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</si>
  <si>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</si>
  <si>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</si>
  <si>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</si>
  <si>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</si>
  <si>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</si>
  <si>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</si>
  <si>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</si>
  <si>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</si>
  <si>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</si>
  <si>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</si>
  <si>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</si>
  <si>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</si>
  <si>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</si>
  <si>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</si>
  <si>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</si>
  <si>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</si>
  <si>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</si>
  <si>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</si>
  <si>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</si>
  <si>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</si>
  <si>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</si>
  <si>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</si>
  <si>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</si>
  <si>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</si>
  <si>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</si>
  <si>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</si>
  <si>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</si>
  <si>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</si>
  <si>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</si>
  <si>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</si>
  <si>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</si>
  <si>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</si>
  <si>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</si>
  <si>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</si>
  <si>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</si>
  <si>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</si>
  <si>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</si>
  <si>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</si>
  <si>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</si>
  <si>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</si>
  <si>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</si>
  <si>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</si>
  <si>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</si>
  <si>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</si>
  <si>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</si>
  <si>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</si>
  <si>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</si>
  <si>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</si>
  <si>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</si>
  <si>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</si>
  <si>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</si>
  <si>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</si>
  <si>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</si>
  <si>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</si>
  <si>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</si>
  <si>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</si>
  <si>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</si>
  <si>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</si>
  <si>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</si>
  <si>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</si>
  <si>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</si>
  <si>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</si>
  <si>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</si>
  <si>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</si>
  <si>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</si>
  <si>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</si>
  <si>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</si>
  <si>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</si>
  <si>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</si>
  <si>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</si>
  <si>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</si>
  <si>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Backers Count</t>
  </si>
  <si>
    <t>Copy paste special</t>
  </si>
  <si>
    <t>Backers counted</t>
  </si>
  <si>
    <t>Backers Counted</t>
  </si>
  <si>
    <t>Successful</t>
  </si>
  <si>
    <t>Failed</t>
  </si>
  <si>
    <t>Avge</t>
  </si>
  <si>
    <t>Median</t>
  </si>
  <si>
    <t>Minimum</t>
  </si>
  <si>
    <t>Maximum</t>
  </si>
  <si>
    <t>Variance</t>
  </si>
  <si>
    <t>Std Dev</t>
  </si>
  <si>
    <t>*</t>
  </si>
  <si>
    <t>In the failed column there is a large number - 1293 and in the successful column there is a large number - 26457</t>
  </si>
  <si>
    <t>These numbers are significantly distoring the average.</t>
  </si>
  <si>
    <t>of the dataset provided.</t>
  </si>
  <si>
    <t>**</t>
  </si>
  <si>
    <t>The mean figures above is distorted or skewed by the large outliner numbers</t>
  </si>
  <si>
    <t>The median is a more accurate reflection of the above datasets as it is not affected by the</t>
  </si>
  <si>
    <t>outliers in the numbers.</t>
  </si>
  <si>
    <t>The median score is not affected by outliers and shows the exact middle of the numbers</t>
  </si>
  <si>
    <t>There is a lot more variablility in the no of backers for successful projects.  There is a lot of range</t>
  </si>
  <si>
    <t>1)</t>
  </si>
  <si>
    <t>2)</t>
  </si>
  <si>
    <t>between the minmum and maxmum numbers in the successful projects and this is supported by</t>
  </si>
  <si>
    <t>the large range in the variance number for successful projects. " Variance is a measure</t>
  </si>
  <si>
    <t>of how far the values are spread out from the average.***"</t>
  </si>
  <si>
    <t>*** - https://en.wikipedia.org./wiki/variance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</si>
</sst>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9" formatCode="0_ ;\-0\ "/>
    <numFmt numFmtId="172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33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" fontId="1" fillId="0" borderId="0" xfId="0" applyNumberFormat="1" applyFont="1" applyAlignment="1">
      <alignment horizontal="center"/>
    </xf>
    <xf numFmtId="17" fontId="3" fillId="0" borderId="0" xfId="0" applyNumberFormat="1" applyFont="1"/>
    <xf numFmtId="17" fontId="0" fillId="0" borderId="0" xfId="0" applyNumberFormat="1"/>
    <xf numFmtId="17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1" fillId="0" borderId="0" xfId="0" applyFont="1"/>
    <xf numFmtId="169" fontId="0" fillId="0" borderId="0" xfId="2" applyNumberFormat="1" applyFont="1"/>
    <xf numFmtId="1" fontId="0" fillId="0" borderId="0" xfId="0" applyNumberFormat="1"/>
    <xf numFmtId="0" fontId="0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  <xf numFmtId="172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</cellXfs>
  <cellStyles count="3">
    <cellStyle name="Currency" xfId="2" builtinId="4"/>
    <cellStyle name="Normal" xfId="0" builtinId="0"/>
    <cellStyle name="Percent" xfId="1" builtinId="5"/>
  </cellStyles>
  <dxfs count="8">
    <dxf>
      <numFmt numFmtId="22" formatCode="mmm\-yy"/>
    </dxf>
    <dxf>
      <numFmt numFmtId="22" formatCode="mmm\-yy"/>
    </dxf>
    <dxf>
      <numFmt numFmtId="0" formatCode="General"/>
    </dxf>
    <dxf>
      <numFmt numFmtId="0" formatCode="General"/>
    </dxf>
    <dxf>
      <numFmt numFmtId="34" formatCode="_-&quot;$&quot;* #,##0.00_-;\-&quot;$&quot;* #,##0.00_-;_-&quot;$&quot;* &quot;-&quot;??_-;_-@_-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3300"/>
      <color rgb="FF259337"/>
      <color rgb="FF2AA6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One!PivotTable3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/>
              <a:t>Kickstarter:</a:t>
            </a:r>
            <a:r>
              <a:rPr lang="en-AU" b="1" baseline="0"/>
              <a:t> Category broken down by State</a:t>
            </a:r>
            <a:endParaRPr lang="en-A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2AA63F"/>
          </a:solidFill>
          <a:ln>
            <a:solidFill>
              <a:schemeClr val="accent6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</c:pivotFmt>
      <c:pivotFmt>
        <c:idx val="6"/>
        <c:spPr>
          <a:solidFill>
            <a:schemeClr val="accent5">
              <a:lumMod val="75000"/>
            </a:schemeClr>
          </a:solidFill>
          <a:ln>
            <a:solidFill>
              <a:schemeClr val="accent5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244498422013667E-2"/>
          <c:y val="0.11126922387713584"/>
          <c:w val="0.79273787158105669"/>
          <c:h val="0.716889184032718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One'!$B$3:$B$4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2AA63F"/>
            </a:solidFill>
            <a:ln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'Pivot One'!$A$5:$A$14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One'!$B$5:$B$14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A7-469D-938A-6FC8648CB411}"/>
            </c:ext>
          </c:extLst>
        </c:ser>
        <c:ser>
          <c:idx val="1"/>
          <c:order val="1"/>
          <c:tx>
            <c:strRef>
              <c:f>'Pivot One'!$C$3:$C$4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solidFill>
                <a:schemeClr val="accent5">
                  <a:lumMod val="75000"/>
                </a:schemeClr>
              </a:solidFill>
            </a:ln>
            <a:effectLst/>
          </c:spPr>
          <c:invertIfNegative val="0"/>
          <c:cat>
            <c:strRef>
              <c:f>'Pivot One'!$A$5:$A$14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One'!$C$5:$C$14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A7-469D-938A-6FC8648CB411}"/>
            </c:ext>
          </c:extLst>
        </c:ser>
        <c:ser>
          <c:idx val="2"/>
          <c:order val="2"/>
          <c:tx>
            <c:strRef>
              <c:f>'Pivot One'!$D$3:$D$4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'Pivot One'!$A$5:$A$14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One'!$D$5:$D$14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A7-469D-938A-6FC8648CB411}"/>
            </c:ext>
          </c:extLst>
        </c:ser>
        <c:ser>
          <c:idx val="3"/>
          <c:order val="3"/>
          <c:tx>
            <c:strRef>
              <c:f>'Pivot One'!$E$3:$E$4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One'!$A$5:$A$14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One'!$E$5:$E$14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0A7-469D-938A-6FC8648CB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4225640"/>
        <c:axId val="474224984"/>
      </c:barChart>
      <c:catAx>
        <c:axId val="474225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224984"/>
        <c:crosses val="autoZero"/>
        <c:auto val="1"/>
        <c:lblAlgn val="ctr"/>
        <c:lblOffset val="100"/>
        <c:noMultiLvlLbl val="0"/>
      </c:catAx>
      <c:valAx>
        <c:axId val="47422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Count of Outcomes</a:t>
                </a:r>
              </a:p>
            </c:rich>
          </c:tx>
          <c:layout>
            <c:manualLayout>
              <c:xMode val="edge"/>
              <c:yMode val="edge"/>
              <c:x val="1.6501648020887189E-2"/>
              <c:y val="0.358716335156900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22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Two!PivotTable5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 baseline="0"/>
              <a:t>Kickstarter: Count of Outcomes by Subcategory</a:t>
            </a:r>
            <a:endParaRPr lang="en-A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259337"/>
          </a:solidFill>
          <a:ln>
            <a:solidFill>
              <a:srgbClr val="259337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Two'!$B$4:$B$5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259337"/>
            </a:solidFill>
            <a:ln>
              <a:solidFill>
                <a:srgbClr val="259337"/>
              </a:solidFill>
            </a:ln>
            <a:effectLst/>
          </c:spPr>
          <c:invertIfNegative val="0"/>
          <c:cat>
            <c:strRef>
              <c:f>'Pivot Two'!$A$6:$A$47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Two'!$B$6:$B$47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BA-414E-B45E-D87669398E28}"/>
            </c:ext>
          </c:extLst>
        </c:ser>
        <c:ser>
          <c:idx val="1"/>
          <c:order val="1"/>
          <c:tx>
            <c:strRef>
              <c:f>'Pivot Two'!$C$4:$C$5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Two'!$A$6:$A$47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Two'!$C$6:$C$47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BA-414E-B45E-D87669398E28}"/>
            </c:ext>
          </c:extLst>
        </c:ser>
        <c:ser>
          <c:idx val="2"/>
          <c:order val="2"/>
          <c:tx>
            <c:strRef>
              <c:f>'Pivot Two'!$D$4:$D$5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Two'!$A$6:$A$47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Two'!$D$6:$D$47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BA-414E-B45E-D87669398E28}"/>
            </c:ext>
          </c:extLst>
        </c:ser>
        <c:ser>
          <c:idx val="3"/>
          <c:order val="3"/>
          <c:tx>
            <c:strRef>
              <c:f>'Pivot Two'!$E$4:$E$5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Two'!$A$6:$A$47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Two'!$E$6:$E$47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BA-414E-B45E-D87669398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4082048"/>
        <c:axId val="514083360"/>
      </c:barChart>
      <c:catAx>
        <c:axId val="514082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083360"/>
        <c:crosses val="autoZero"/>
        <c:auto val="1"/>
        <c:lblAlgn val="ctr"/>
        <c:lblOffset val="100"/>
        <c:noMultiLvlLbl val="0"/>
      </c:catAx>
      <c:valAx>
        <c:axId val="51408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08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Three!PivotTable2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 baseline="0"/>
              <a:t>Count of outcomes by month - Total over the years </a:t>
            </a:r>
            <a:endParaRPr lang="en-A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Three'!$B$4:$B$5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Three'!$A$6:$A$18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Three'!$B$6:$B$18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A0-4A75-9B02-7D2F93B39E5B}"/>
            </c:ext>
          </c:extLst>
        </c:ser>
        <c:ser>
          <c:idx val="1"/>
          <c:order val="1"/>
          <c:tx>
            <c:strRef>
              <c:f>'Pivot Three'!$C$4:$C$5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Three'!$A$6:$A$18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Three'!$C$6:$C$18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A0-4A75-9B02-7D2F93B39E5B}"/>
            </c:ext>
          </c:extLst>
        </c:ser>
        <c:ser>
          <c:idx val="2"/>
          <c:order val="2"/>
          <c:tx>
            <c:strRef>
              <c:f>'Pivot Three'!$D$4:$D$5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Three'!$A$6:$A$18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Three'!$D$6:$D$18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A0-4A75-9B02-7D2F93B39E5B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518744"/>
        <c:axId val="528516776"/>
      </c:lineChart>
      <c:catAx>
        <c:axId val="528518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16776"/>
        <c:crosses val="autoZero"/>
        <c:auto val="1"/>
        <c:lblAlgn val="ctr"/>
        <c:lblOffset val="100"/>
        <c:noMultiLvlLbl val="0"/>
      </c:catAx>
      <c:valAx>
        <c:axId val="528516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b="1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518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b="1"/>
              <a:t>Outcome</a:t>
            </a:r>
            <a:r>
              <a:rPr lang="en-AU" b="1" baseline="0"/>
              <a:t> based on Goal</a:t>
            </a:r>
            <a:endParaRPr lang="en-A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2A-4389-9A80-07CEC3F6969F}"/>
            </c:ext>
          </c:extLst>
        </c:ser>
        <c:ser>
          <c:idx val="2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2A-4389-9A80-07CEC3F6969F}"/>
            </c:ext>
          </c:extLst>
        </c:ser>
        <c:ser>
          <c:idx val="3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2A-4389-9A80-07CEC3F69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2836704"/>
        <c:axId val="522835064"/>
      </c:lineChart>
      <c:catAx>
        <c:axId val="52283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35064"/>
        <c:crosses val="autoZero"/>
        <c:auto val="1"/>
        <c:lblAlgn val="ctr"/>
        <c:lblOffset val="100"/>
        <c:noMultiLvlLbl val="0"/>
      </c:catAx>
      <c:valAx>
        <c:axId val="522835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3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0</xdr:row>
      <xdr:rowOff>142875</xdr:rowOff>
    </xdr:from>
    <xdr:to>
      <xdr:col>19</xdr:col>
      <xdr:colOff>209550</xdr:colOff>
      <xdr:row>25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27B332-3804-42AD-AC10-FA5B4090D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1</xdr:row>
      <xdr:rowOff>57150</xdr:rowOff>
    </xdr:from>
    <xdr:to>
      <xdr:col>20</xdr:col>
      <xdr:colOff>333375</xdr:colOff>
      <xdr:row>26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0B9B7-8B0D-4D0E-814B-0AC714E2F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3</xdr:row>
      <xdr:rowOff>23811</xdr:rowOff>
    </xdr:from>
    <xdr:to>
      <xdr:col>17</xdr:col>
      <xdr:colOff>200025</xdr:colOff>
      <xdr:row>21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DCAB2-E652-436B-BFF4-8179AFD18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1000125</xdr:colOff>
      <xdr:row>17</xdr:row>
      <xdr:rowOff>71436</xdr:rowOff>
    </xdr:from>
    <xdr:to>
      <xdr:col>10</xdr:col>
      <xdr:colOff>390525</xdr:colOff>
      <xdr:row>40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506B0E-1C13-4F27-801F-6544C99DF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il" refreshedDate="44084.897645949073" createdVersion="6" refreshedVersion="6" minRefreshableVersion="3" recordCount="4114" xr:uid="{D14A61EF-0A9B-4C76-A082-D0F7C57EC55D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mount Funded" numFmtId="9">
      <sharedItems containsSemiMixedTypes="0" containsString="0" containsNumber="1" minValue="0" maxValue="22603"/>
    </cacheField>
    <cacheField name="Av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E2839-5E50-42BD-8DF4-CF26FD65BA70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B47D4-1781-450E-BC78-950CFADF4130}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6FB806-C42B-47A0-8EE0-415397AE0ACC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8704A9-E95E-4F7E-AAAE-B8BEAB8DFB7D}" name="Table1" displayName="Table1" ref="A1:T4115" totalsRowShown="0" headerRowDxfId="7">
  <autoFilter ref="A1:T4115" xr:uid="{7FA38E06-890A-4A78-A4D1-27E68794B99E}"/>
  <tableColumns count="20">
    <tableColumn id="1" xr3:uid="{AF578D04-F50B-4D08-969C-D168BDFE70FF}" name="id"/>
    <tableColumn id="2" xr3:uid="{3956E754-CF64-4E08-871B-013C9FD41215}" name="name" dataDxfId="6"/>
    <tableColumn id="3" xr3:uid="{985B8681-EE1A-4C77-822F-0789174D9227}" name="blurb" dataDxfId="5"/>
    <tableColumn id="4" xr3:uid="{D38C8DB8-1F3A-4110-81A2-322AF05998E9}" name="goal"/>
    <tableColumn id="5" xr3:uid="{EBC2B287-F65C-405E-9E7A-25A246A68990}" name="pledged"/>
    <tableColumn id="6" xr3:uid="{578656B0-34F0-49EB-AB07-06617E1D0A8C}" name="state"/>
    <tableColumn id="7" xr3:uid="{2953D5C2-EBA6-401B-BB93-ECE98BCE9B0A}" name="country"/>
    <tableColumn id="8" xr3:uid="{00283360-21F2-4439-AF54-AB7419F459B5}" name="currency"/>
    <tableColumn id="9" xr3:uid="{FE79EEEA-F45F-495F-83B8-17B8F5B4C0F3}" name="deadline"/>
    <tableColumn id="10" xr3:uid="{7CBD6475-6CB9-4776-9F2E-AF5C88EC2209}" name="launched_at"/>
    <tableColumn id="11" xr3:uid="{854CBCC0-26D2-4CA7-A387-0B0B675A2323}" name="staff_pick"/>
    <tableColumn id="12" xr3:uid="{747F7DCA-3C81-49EB-9B4F-F2CF1604A76B}" name="backers_count"/>
    <tableColumn id="13" xr3:uid="{DB4180FF-E37D-45EC-8798-1BF4B5326EF1}" name="spotlight"/>
    <tableColumn id="14" xr3:uid="{7B0C2814-E82B-4877-9796-386E5A4CFA1F}" name="Category and Sub-Category"/>
    <tableColumn id="16" xr3:uid="{54D2D7CB-21FA-4A8A-A2D4-DFA603564DFA}" name="Amount Funded" dataCellStyle="Percent">
      <calculatedColumnFormula>+Table1[[#This Row],[pledged]]/Table1[[#This Row],[goal]]</calculatedColumnFormula>
    </tableColumn>
    <tableColumn id="15" xr3:uid="{24F28E41-94F3-49B1-82FE-E0A1492FDF2F}" name="Avge Donation" dataDxfId="4" dataCellStyle="Currency">
      <calculatedColumnFormula>IFERROR(+Table1[[#This Row],[pledged]]/Table1[[#This Row],[backers_count]],0)</calculatedColumnFormula>
    </tableColumn>
    <tableColumn id="17" xr3:uid="{C62102B4-CA0F-43C4-9B04-44E835FE5794}" name="Category" dataDxfId="3">
      <calculatedColumnFormula>LEFT(N2,FIND("/",N2)-1)</calculatedColumnFormula>
    </tableColumn>
    <tableColumn id="18" xr3:uid="{8D5C07D4-AF35-4961-BA73-CCB3F6A994B2}" name="Sub-Category" dataDxfId="2">
      <calculatedColumnFormula>RIGHT($N2,LEN(N2)-FIND("/",N2))</calculatedColumnFormula>
    </tableColumn>
    <tableColumn id="19" xr3:uid="{1EDA3384-6070-4DB8-ADC1-2C0B00CA598F}" name="Date created Conversion" dataDxfId="1">
      <calculatedColumnFormula>(((J2/60)/60)/24)+DATE(1970,1,1)</calculatedColumnFormula>
    </tableColumn>
    <tableColumn id="20" xr3:uid="{34FF776E-3A6E-4646-81BF-4373B2730EA1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5CDCB-9112-495D-860E-631690246580}">
  <sheetPr codeName="Sheet1"/>
  <dimension ref="A1:F14"/>
  <sheetViews>
    <sheetView tabSelected="1" topLeftCell="A4" workbookViewId="0">
      <selection activeCell="F19" sqref="F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8313</v>
      </c>
    </row>
    <row r="3" spans="1:6" x14ac:dyDescent="0.25">
      <c r="A3" s="9" t="s">
        <v>8324</v>
      </c>
      <c r="B3" s="9" t="s">
        <v>8323</v>
      </c>
    </row>
    <row r="4" spans="1:6" x14ac:dyDescent="0.2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10" t="s">
        <v>8314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8317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8319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8321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8322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8312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49E01-FA6C-4997-A6C6-2A7C66D0CDC0}">
  <sheetPr codeName="Sheet2"/>
  <dimension ref="A1:F47"/>
  <sheetViews>
    <sheetView topLeftCell="C1" workbookViewId="0">
      <selection activeCell="K31" sqref="K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8313</v>
      </c>
    </row>
    <row r="2" spans="1:6" x14ac:dyDescent="0.25">
      <c r="A2" s="9" t="s">
        <v>8309</v>
      </c>
      <c r="B2" t="s">
        <v>8313</v>
      </c>
    </row>
    <row r="4" spans="1:6" x14ac:dyDescent="0.25">
      <c r="A4" s="9" t="s">
        <v>8324</v>
      </c>
      <c r="B4" s="9" t="s">
        <v>8323</v>
      </c>
    </row>
    <row r="5" spans="1:6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0" t="s">
        <v>8325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8326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8327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8329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8330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8331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8332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8333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8334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8336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8337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8338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8340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8341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8342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8343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8345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8346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8347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8349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8350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8351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8353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8354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8355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8356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8357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8358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8359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8360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8361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8362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8363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8364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8365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8312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BDB55-923C-46AF-BA0B-694FDDCE1E4F}">
  <sheetPr codeName="Sheet3"/>
  <dimension ref="A1:E18"/>
  <sheetViews>
    <sheetView workbookViewId="0">
      <selection activeCell="E21" sqref="E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8309</v>
      </c>
      <c r="B1" t="s">
        <v>8313</v>
      </c>
    </row>
    <row r="2" spans="1:5" x14ac:dyDescent="0.25">
      <c r="A2" s="9" t="s">
        <v>8380</v>
      </c>
      <c r="B2" t="s">
        <v>8313</v>
      </c>
    </row>
    <row r="4" spans="1:5" x14ac:dyDescent="0.25">
      <c r="A4" s="9" t="s">
        <v>8324</v>
      </c>
      <c r="B4" s="9" t="s">
        <v>8323</v>
      </c>
    </row>
    <row r="5" spans="1:5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5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5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5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5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5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5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5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5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5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5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5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5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5" t="s">
        <v>8312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7"/>
  <sheetViews>
    <sheetView zoomScale="55" zoomScaleNormal="55" workbookViewId="0">
      <selection sqref="A1:A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28.5703125" style="5" customWidth="1"/>
    <col min="16" max="16" width="25" style="8" customWidth="1"/>
    <col min="17" max="17" width="18.7109375" customWidth="1"/>
    <col min="18" max="18" width="25.28515625" customWidth="1"/>
    <col min="19" max="19" width="31.5703125" style="14" customWidth="1"/>
    <col min="20" max="20" width="26.85546875" style="14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8307</v>
      </c>
      <c r="P1" s="7" t="s">
        <v>8308</v>
      </c>
      <c r="Q1" s="1" t="s">
        <v>8309</v>
      </c>
      <c r="R1" s="1" t="s">
        <v>8310</v>
      </c>
      <c r="S1" s="12" t="s">
        <v>8366</v>
      </c>
      <c r="T1" s="12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+Table1[[#This Row],[pledged]]/Table1[[#This Row],[goal]]</f>
        <v>1.3685882352941177</v>
      </c>
      <c r="P2" s="8">
        <f>IFERROR(+Table1[[#This Row],[pledged]]/Table1[[#This Row],[backers_count]],0)</f>
        <v>63.917582417582416</v>
      </c>
      <c r="Q2" t="str">
        <f t="shared" ref="Q2:Q65" si="0">LEFT(N2,FIND("/",N2)-1)</f>
        <v>film &amp; video</v>
      </c>
      <c r="R2" t="str">
        <f t="shared" ref="R2:R65" si="1">RIGHT($N2,LEN(N2)-FIND("/",N2))</f>
        <v>television</v>
      </c>
      <c r="S2" s="13">
        <f t="shared" ref="S2:T65" si="2">(((J2/60)/60)/24)+DATE(1970,1,1)</f>
        <v>42177.007071759261</v>
      </c>
      <c r="T2" s="13">
        <f t="shared" ref="T2:T65" si="3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+Table1[[#This Row],[pledged]]/Table1[[#This Row],[goal]]</f>
        <v>1.4260827250608272</v>
      </c>
      <c r="P3" s="8">
        <f>IFERROR(+Table1[[#This Row],[pledged]]/Table1[[#This Row],[backers_count]],0)</f>
        <v>185.48101265822785</v>
      </c>
      <c r="Q3" t="str">
        <f t="shared" si="0"/>
        <v>film &amp; video</v>
      </c>
      <c r="R3" t="str">
        <f t="shared" si="1"/>
        <v>television</v>
      </c>
      <c r="S3" s="14">
        <f t="shared" si="2"/>
        <v>42766.600497685184</v>
      </c>
      <c r="T3" s="14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+Table1[[#This Row],[pledged]]/Table1[[#This Row],[goal]]</f>
        <v>1.05</v>
      </c>
      <c r="P4" s="8">
        <f>IFERROR(+Table1[[#This Row],[pledged]]/Table1[[#This Row],[backers_count]],0)</f>
        <v>15</v>
      </c>
      <c r="Q4" t="str">
        <f t="shared" si="0"/>
        <v>film &amp; video</v>
      </c>
      <c r="R4" t="str">
        <f t="shared" si="1"/>
        <v>television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+Table1[[#This Row],[pledged]]/Table1[[#This Row],[goal]]</f>
        <v>1.0389999999999999</v>
      </c>
      <c r="P5" s="8">
        <f>IFERROR(+Table1[[#This Row],[pledged]]/Table1[[#This Row],[backers_count]],0)</f>
        <v>69.266666666666666</v>
      </c>
      <c r="Q5" t="str">
        <f t="shared" si="0"/>
        <v>film &amp; video</v>
      </c>
      <c r="R5" t="str">
        <f t="shared" si="1"/>
        <v>television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+Table1[[#This Row],[pledged]]/Table1[[#This Row],[goal]]</f>
        <v>1.2299154545454545</v>
      </c>
      <c r="P6" s="8">
        <f>IFERROR(+Table1[[#This Row],[pledged]]/Table1[[#This Row],[backers_count]],0)</f>
        <v>190.55028169014085</v>
      </c>
      <c r="Q6" t="str">
        <f t="shared" si="0"/>
        <v>film &amp; video</v>
      </c>
      <c r="R6" t="str">
        <f t="shared" si="1"/>
        <v>television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+Table1[[#This Row],[pledged]]/Table1[[#This Row],[goal]]</f>
        <v>1.0977744436109027</v>
      </c>
      <c r="P7" s="8">
        <f>IFERROR(+Table1[[#This Row],[pledged]]/Table1[[#This Row],[backers_count]],0)</f>
        <v>93.40425531914893</v>
      </c>
      <c r="Q7" t="str">
        <f t="shared" si="0"/>
        <v>film &amp; video</v>
      </c>
      <c r="R7" t="str">
        <f t="shared" si="1"/>
        <v>television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+Table1[[#This Row],[pledged]]/Table1[[#This Row],[goal]]</f>
        <v>1.064875</v>
      </c>
      <c r="P8" s="8">
        <f>IFERROR(+Table1[[#This Row],[pledged]]/Table1[[#This Row],[backers_count]],0)</f>
        <v>146.87931034482759</v>
      </c>
      <c r="Q8" t="str">
        <f t="shared" si="0"/>
        <v>film &amp; video</v>
      </c>
      <c r="R8" t="str">
        <f t="shared" si="1"/>
        <v>television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+Table1[[#This Row],[pledged]]/Table1[[#This Row],[goal]]</f>
        <v>1.0122222222222221</v>
      </c>
      <c r="P9" s="8">
        <f>IFERROR(+Table1[[#This Row],[pledged]]/Table1[[#This Row],[backers_count]],0)</f>
        <v>159.82456140350877</v>
      </c>
      <c r="Q9" t="str">
        <f t="shared" si="0"/>
        <v>film &amp; video</v>
      </c>
      <c r="R9" t="str">
        <f t="shared" si="1"/>
        <v>television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+Table1[[#This Row],[pledged]]/Table1[[#This Row],[goal]]</f>
        <v>1.0004342857142856</v>
      </c>
      <c r="P10" s="8">
        <f>IFERROR(+Table1[[#This Row],[pledged]]/Table1[[#This Row],[backers_count]],0)</f>
        <v>291.79333333333335</v>
      </c>
      <c r="Q10" t="str">
        <f t="shared" si="0"/>
        <v>film &amp; video</v>
      </c>
      <c r="R10" t="str">
        <f t="shared" si="1"/>
        <v>television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+Table1[[#This Row],[pledged]]/Table1[[#This Row],[goal]]</f>
        <v>1.2599800000000001</v>
      </c>
      <c r="P11" s="8">
        <f>IFERROR(+Table1[[#This Row],[pledged]]/Table1[[#This Row],[backers_count]],0)</f>
        <v>31.499500000000001</v>
      </c>
      <c r="Q11" t="str">
        <f t="shared" si="0"/>
        <v>film &amp; video</v>
      </c>
      <c r="R11" t="str">
        <f t="shared" si="1"/>
        <v>television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+Table1[[#This Row],[pledged]]/Table1[[#This Row],[goal]]</f>
        <v>1.0049999999999999</v>
      </c>
      <c r="P12" s="8">
        <f>IFERROR(+Table1[[#This Row],[pledged]]/Table1[[#This Row],[backers_count]],0)</f>
        <v>158.68421052631578</v>
      </c>
      <c r="Q12" t="str">
        <f t="shared" si="0"/>
        <v>film &amp; video</v>
      </c>
      <c r="R12" t="str">
        <f t="shared" si="1"/>
        <v>television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+Table1[[#This Row],[pledged]]/Table1[[#This Row],[goal]]</f>
        <v>1.2050000000000001</v>
      </c>
      <c r="P13" s="8">
        <f>IFERROR(+Table1[[#This Row],[pledged]]/Table1[[#This Row],[backers_count]],0)</f>
        <v>80.333333333333329</v>
      </c>
      <c r="Q13" t="str">
        <f t="shared" si="0"/>
        <v>film &amp; video</v>
      </c>
      <c r="R13" t="str">
        <f t="shared" si="1"/>
        <v>television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+Table1[[#This Row],[pledged]]/Table1[[#This Row],[goal]]</f>
        <v>1.6529333333333334</v>
      </c>
      <c r="P14" s="8">
        <f>IFERROR(+Table1[[#This Row],[pledged]]/Table1[[#This Row],[backers_count]],0)</f>
        <v>59.961305925030231</v>
      </c>
      <c r="Q14" t="str">
        <f t="shared" si="0"/>
        <v>film &amp; video</v>
      </c>
      <c r="R14" t="str">
        <f t="shared" si="1"/>
        <v>television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+Table1[[#This Row],[pledged]]/Table1[[#This Row],[goal]]</f>
        <v>1.5997142857142856</v>
      </c>
      <c r="P15" s="8">
        <f>IFERROR(+Table1[[#This Row],[pledged]]/Table1[[#This Row],[backers_count]],0)</f>
        <v>109.78431372549019</v>
      </c>
      <c r="Q15" t="str">
        <f t="shared" si="0"/>
        <v>film &amp; video</v>
      </c>
      <c r="R15" t="str">
        <f t="shared" si="1"/>
        <v>television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+Table1[[#This Row],[pledged]]/Table1[[#This Row],[goal]]</f>
        <v>1.0093333333333334</v>
      </c>
      <c r="P16" s="8">
        <f>IFERROR(+Table1[[#This Row],[pledged]]/Table1[[#This Row],[backers_count]],0)</f>
        <v>147.70731707317074</v>
      </c>
      <c r="Q16" t="str">
        <f t="shared" si="0"/>
        <v>film &amp; video</v>
      </c>
      <c r="R16" t="str">
        <f t="shared" si="1"/>
        <v>television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+Table1[[#This Row],[pledged]]/Table1[[#This Row],[goal]]</f>
        <v>1.0660000000000001</v>
      </c>
      <c r="P17" s="8">
        <f>IFERROR(+Table1[[#This Row],[pledged]]/Table1[[#This Row],[backers_count]],0)</f>
        <v>21.755102040816325</v>
      </c>
      <c r="Q17" t="str">
        <f t="shared" si="0"/>
        <v>film &amp; video</v>
      </c>
      <c r="R17" t="str">
        <f t="shared" si="1"/>
        <v>television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+Table1[[#This Row],[pledged]]/Table1[[#This Row],[goal]]</f>
        <v>1.0024166666666667</v>
      </c>
      <c r="P18" s="8">
        <f>IFERROR(+Table1[[#This Row],[pledged]]/Table1[[#This Row],[backers_count]],0)</f>
        <v>171.84285714285716</v>
      </c>
      <c r="Q18" t="str">
        <f t="shared" si="0"/>
        <v>film &amp; video</v>
      </c>
      <c r="R18" t="str">
        <f t="shared" si="1"/>
        <v>television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+Table1[[#This Row],[pledged]]/Table1[[#This Row],[goal]]</f>
        <v>1.0066666666666666</v>
      </c>
      <c r="P19" s="8">
        <f>IFERROR(+Table1[[#This Row],[pledged]]/Table1[[#This Row],[backers_count]],0)</f>
        <v>41.944444444444443</v>
      </c>
      <c r="Q19" t="str">
        <f t="shared" si="0"/>
        <v>film &amp; video</v>
      </c>
      <c r="R19" t="str">
        <f t="shared" si="1"/>
        <v>television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+Table1[[#This Row],[pledged]]/Table1[[#This Row],[goal]]</f>
        <v>1.0632110000000001</v>
      </c>
      <c r="P20" s="8">
        <f>IFERROR(+Table1[[#This Row],[pledged]]/Table1[[#This Row],[backers_count]],0)</f>
        <v>93.264122807017543</v>
      </c>
      <c r="Q20" t="str">
        <f t="shared" si="0"/>
        <v>film &amp; video</v>
      </c>
      <c r="R20" t="str">
        <f t="shared" si="1"/>
        <v>television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+Table1[[#This Row],[pledged]]/Table1[[#This Row],[goal]]</f>
        <v>1.4529411764705882</v>
      </c>
      <c r="P21" s="8">
        <f>IFERROR(+Table1[[#This Row],[pledged]]/Table1[[#This Row],[backers_count]],0)</f>
        <v>56.136363636363633</v>
      </c>
      <c r="Q21" t="str">
        <f t="shared" si="0"/>
        <v>film &amp; video</v>
      </c>
      <c r="R21" t="str">
        <f t="shared" si="1"/>
        <v>television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+Table1[[#This Row],[pledged]]/Table1[[#This Row],[goal]]</f>
        <v>1.002</v>
      </c>
      <c r="P22" s="8">
        <f>IFERROR(+Table1[[#This Row],[pledged]]/Table1[[#This Row],[backers_count]],0)</f>
        <v>80.16</v>
      </c>
      <c r="Q22" t="str">
        <f t="shared" si="0"/>
        <v>film &amp; video</v>
      </c>
      <c r="R22" t="str">
        <f t="shared" si="1"/>
        <v>television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+Table1[[#This Row],[pledged]]/Table1[[#This Row],[goal]]</f>
        <v>1.0913513513513513</v>
      </c>
      <c r="P23" s="8">
        <f>IFERROR(+Table1[[#This Row],[pledged]]/Table1[[#This Row],[backers_count]],0)</f>
        <v>199.9009900990099</v>
      </c>
      <c r="Q23" t="str">
        <f t="shared" si="0"/>
        <v>film &amp; video</v>
      </c>
      <c r="R23" t="str">
        <f t="shared" si="1"/>
        <v>television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+Table1[[#This Row],[pledged]]/Table1[[#This Row],[goal]]</f>
        <v>1.1714285714285715</v>
      </c>
      <c r="P24" s="8">
        <f>IFERROR(+Table1[[#This Row],[pledged]]/Table1[[#This Row],[backers_count]],0)</f>
        <v>51.25</v>
      </c>
      <c r="Q24" t="str">
        <f t="shared" si="0"/>
        <v>film &amp; video</v>
      </c>
      <c r="R24" t="str">
        <f t="shared" si="1"/>
        <v>television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+Table1[[#This Row],[pledged]]/Table1[[#This Row],[goal]]</f>
        <v>1.1850000000000001</v>
      </c>
      <c r="P25" s="8">
        <f>IFERROR(+Table1[[#This Row],[pledged]]/Table1[[#This Row],[backers_count]],0)</f>
        <v>103.04347826086956</v>
      </c>
      <c r="Q25" t="str">
        <f t="shared" si="0"/>
        <v>film &amp; video</v>
      </c>
      <c r="R25" t="str">
        <f t="shared" si="1"/>
        <v>television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+Table1[[#This Row],[pledged]]/Table1[[#This Row],[goal]]</f>
        <v>1.0880768571428572</v>
      </c>
      <c r="P26" s="8">
        <f>IFERROR(+Table1[[#This Row],[pledged]]/Table1[[#This Row],[backers_count]],0)</f>
        <v>66.346149825783982</v>
      </c>
      <c r="Q26" t="str">
        <f t="shared" si="0"/>
        <v>film &amp; video</v>
      </c>
      <c r="R26" t="str">
        <f t="shared" si="1"/>
        <v>television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+Table1[[#This Row],[pledged]]/Table1[[#This Row],[goal]]</f>
        <v>1.3333333333333333</v>
      </c>
      <c r="P27" s="8">
        <f>IFERROR(+Table1[[#This Row],[pledged]]/Table1[[#This Row],[backers_count]],0)</f>
        <v>57.142857142857146</v>
      </c>
      <c r="Q27" t="str">
        <f t="shared" si="0"/>
        <v>film &amp; video</v>
      </c>
      <c r="R27" t="str">
        <f t="shared" si="1"/>
        <v>television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+Table1[[#This Row],[pledged]]/Table1[[#This Row],[goal]]</f>
        <v>1.552</v>
      </c>
      <c r="P28" s="8">
        <f>IFERROR(+Table1[[#This Row],[pledged]]/Table1[[#This Row],[backers_count]],0)</f>
        <v>102.10526315789474</v>
      </c>
      <c r="Q28" t="str">
        <f t="shared" si="0"/>
        <v>film &amp; video</v>
      </c>
      <c r="R28" t="str">
        <f t="shared" si="1"/>
        <v>television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+Table1[[#This Row],[pledged]]/Table1[[#This Row],[goal]]</f>
        <v>1.1172500000000001</v>
      </c>
      <c r="P29" s="8">
        <f>IFERROR(+Table1[[#This Row],[pledged]]/Table1[[#This Row],[backers_count]],0)</f>
        <v>148.96666666666667</v>
      </c>
      <c r="Q29" t="str">
        <f t="shared" si="0"/>
        <v>film &amp; video</v>
      </c>
      <c r="R29" t="str">
        <f t="shared" si="1"/>
        <v>television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+Table1[[#This Row],[pledged]]/Table1[[#This Row],[goal]]</f>
        <v>1.0035000000000001</v>
      </c>
      <c r="P30" s="8">
        <f>IFERROR(+Table1[[#This Row],[pledged]]/Table1[[#This Row],[backers_count]],0)</f>
        <v>169.6056338028169</v>
      </c>
      <c r="Q30" t="str">
        <f t="shared" si="0"/>
        <v>film &amp; video</v>
      </c>
      <c r="R30" t="str">
        <f t="shared" si="1"/>
        <v>television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+Table1[[#This Row],[pledged]]/Table1[[#This Row],[goal]]</f>
        <v>1.2333333333333334</v>
      </c>
      <c r="P31" s="8">
        <f>IFERROR(+Table1[[#This Row],[pledged]]/Table1[[#This Row],[backers_count]],0)</f>
        <v>31.623931623931625</v>
      </c>
      <c r="Q31" t="str">
        <f t="shared" si="0"/>
        <v>film &amp; video</v>
      </c>
      <c r="R31" t="str">
        <f t="shared" si="1"/>
        <v>television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+Table1[[#This Row],[pledged]]/Table1[[#This Row],[goal]]</f>
        <v>1.0129975</v>
      </c>
      <c r="P32" s="8">
        <f>IFERROR(+Table1[[#This Row],[pledged]]/Table1[[#This Row],[backers_count]],0)</f>
        <v>76.45264150943396</v>
      </c>
      <c r="Q32" t="str">
        <f t="shared" si="0"/>
        <v>film &amp; video</v>
      </c>
      <c r="R32" t="str">
        <f t="shared" si="1"/>
        <v>television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+Table1[[#This Row],[pledged]]/Table1[[#This Row],[goal]]</f>
        <v>1</v>
      </c>
      <c r="P33" s="8">
        <f>IFERROR(+Table1[[#This Row],[pledged]]/Table1[[#This Row],[backers_count]],0)</f>
        <v>13</v>
      </c>
      <c r="Q33" t="str">
        <f t="shared" si="0"/>
        <v>film &amp; video</v>
      </c>
      <c r="R33" t="str">
        <f t="shared" si="1"/>
        <v>television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+Table1[[#This Row],[pledged]]/Table1[[#This Row],[goal]]</f>
        <v>1.0024604569420035</v>
      </c>
      <c r="P34" s="8">
        <f>IFERROR(+Table1[[#This Row],[pledged]]/Table1[[#This Row],[backers_count]],0)</f>
        <v>320.44943820224717</v>
      </c>
      <c r="Q34" t="str">
        <f t="shared" si="0"/>
        <v>film &amp; video</v>
      </c>
      <c r="R34" t="str">
        <f t="shared" si="1"/>
        <v>television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+Table1[[#This Row],[pledged]]/Table1[[#This Row],[goal]]</f>
        <v>1.0209523809523811</v>
      </c>
      <c r="P35" s="8">
        <f>IFERROR(+Table1[[#This Row],[pledged]]/Table1[[#This Row],[backers_count]],0)</f>
        <v>83.75</v>
      </c>
      <c r="Q35" t="str">
        <f t="shared" si="0"/>
        <v>film &amp; video</v>
      </c>
      <c r="R35" t="str">
        <f t="shared" si="1"/>
        <v>television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+Table1[[#This Row],[pledged]]/Table1[[#This Row],[goal]]</f>
        <v>1.3046153846153845</v>
      </c>
      <c r="P36" s="8">
        <f>IFERROR(+Table1[[#This Row],[pledged]]/Table1[[#This Row],[backers_count]],0)</f>
        <v>49.882352941176471</v>
      </c>
      <c r="Q36" t="str">
        <f t="shared" si="0"/>
        <v>film &amp; video</v>
      </c>
      <c r="R36" t="str">
        <f t="shared" si="1"/>
        <v>television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+Table1[[#This Row],[pledged]]/Table1[[#This Row],[goal]]</f>
        <v>1.665</v>
      </c>
      <c r="P37" s="8">
        <f>IFERROR(+Table1[[#This Row],[pledged]]/Table1[[#This Row],[backers_count]],0)</f>
        <v>59.464285714285715</v>
      </c>
      <c r="Q37" t="str">
        <f t="shared" si="0"/>
        <v>film &amp; video</v>
      </c>
      <c r="R37" t="str">
        <f t="shared" si="1"/>
        <v>television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+Table1[[#This Row],[pledged]]/Table1[[#This Row],[goal]]</f>
        <v>1.4215</v>
      </c>
      <c r="P38" s="8">
        <f>IFERROR(+Table1[[#This Row],[pledged]]/Table1[[#This Row],[backers_count]],0)</f>
        <v>193.84090909090909</v>
      </c>
      <c r="Q38" t="str">
        <f t="shared" si="0"/>
        <v>film &amp; video</v>
      </c>
      <c r="R38" t="str">
        <f t="shared" si="1"/>
        <v>television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+Table1[[#This Row],[pledged]]/Table1[[#This Row],[goal]]</f>
        <v>1.8344090909090909</v>
      </c>
      <c r="P39" s="8">
        <f>IFERROR(+Table1[[#This Row],[pledged]]/Table1[[#This Row],[backers_count]],0)</f>
        <v>159.51383399209487</v>
      </c>
      <c r="Q39" t="str">
        <f t="shared" si="0"/>
        <v>film &amp; video</v>
      </c>
      <c r="R39" t="str">
        <f t="shared" si="1"/>
        <v>television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+Table1[[#This Row],[pledged]]/Table1[[#This Row],[goal]]</f>
        <v>1.1004</v>
      </c>
      <c r="P40" s="8">
        <f>IFERROR(+Table1[[#This Row],[pledged]]/Table1[[#This Row],[backers_count]],0)</f>
        <v>41.68181818181818</v>
      </c>
      <c r="Q40" t="str">
        <f t="shared" si="0"/>
        <v>film &amp; video</v>
      </c>
      <c r="R40" t="str">
        <f t="shared" si="1"/>
        <v>television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+Table1[[#This Row],[pledged]]/Table1[[#This Row],[goal]]</f>
        <v>1.3098000000000001</v>
      </c>
      <c r="P41" s="8">
        <f>IFERROR(+Table1[[#This Row],[pledged]]/Table1[[#This Row],[backers_count]],0)</f>
        <v>150.89861751152074</v>
      </c>
      <c r="Q41" t="str">
        <f t="shared" si="0"/>
        <v>film &amp; video</v>
      </c>
      <c r="R41" t="str">
        <f t="shared" si="1"/>
        <v>television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+Table1[[#This Row],[pledged]]/Table1[[#This Row],[goal]]</f>
        <v>1.0135000000000001</v>
      </c>
      <c r="P42" s="8">
        <f>IFERROR(+Table1[[#This Row],[pledged]]/Table1[[#This Row],[backers_count]],0)</f>
        <v>126.6875</v>
      </c>
      <c r="Q42" t="str">
        <f t="shared" si="0"/>
        <v>film &amp; video</v>
      </c>
      <c r="R42" t="str">
        <f t="shared" si="1"/>
        <v>television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+Table1[[#This Row],[pledged]]/Table1[[#This Row],[goal]]</f>
        <v>1</v>
      </c>
      <c r="P43" s="8">
        <f>IFERROR(+Table1[[#This Row],[pledged]]/Table1[[#This Row],[backers_count]],0)</f>
        <v>105.26315789473684</v>
      </c>
      <c r="Q43" t="str">
        <f t="shared" si="0"/>
        <v>film &amp; video</v>
      </c>
      <c r="R43" t="str">
        <f t="shared" si="1"/>
        <v>television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+Table1[[#This Row],[pledged]]/Table1[[#This Row],[goal]]</f>
        <v>1.4185714285714286</v>
      </c>
      <c r="P44" s="8">
        <f>IFERROR(+Table1[[#This Row],[pledged]]/Table1[[#This Row],[backers_count]],0)</f>
        <v>117.51479289940828</v>
      </c>
      <c r="Q44" t="str">
        <f t="shared" si="0"/>
        <v>film &amp; video</v>
      </c>
      <c r="R44" t="str">
        <f t="shared" si="1"/>
        <v>television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+Table1[[#This Row],[pledged]]/Table1[[#This Row],[goal]]</f>
        <v>3.0865999999999998</v>
      </c>
      <c r="P45" s="8">
        <f>IFERROR(+Table1[[#This Row],[pledged]]/Table1[[#This Row],[backers_count]],0)</f>
        <v>117.36121673003802</v>
      </c>
      <c r="Q45" t="str">
        <f t="shared" si="0"/>
        <v>film &amp; video</v>
      </c>
      <c r="R45" t="str">
        <f t="shared" si="1"/>
        <v>television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+Table1[[#This Row],[pledged]]/Table1[[#This Row],[goal]]</f>
        <v>1</v>
      </c>
      <c r="P46" s="8">
        <f>IFERROR(+Table1[[#This Row],[pledged]]/Table1[[#This Row],[backers_count]],0)</f>
        <v>133.33333333333334</v>
      </c>
      <c r="Q46" t="str">
        <f t="shared" si="0"/>
        <v>film &amp; video</v>
      </c>
      <c r="R46" t="str">
        <f t="shared" si="1"/>
        <v>television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+Table1[[#This Row],[pledged]]/Table1[[#This Row],[goal]]</f>
        <v>1.2</v>
      </c>
      <c r="P47" s="8">
        <f>IFERROR(+Table1[[#This Row],[pledged]]/Table1[[#This Row],[backers_count]],0)</f>
        <v>98.360655737704917</v>
      </c>
      <c r="Q47" t="str">
        <f t="shared" si="0"/>
        <v>film &amp; video</v>
      </c>
      <c r="R47" t="str">
        <f t="shared" si="1"/>
        <v>television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+Table1[[#This Row],[pledged]]/Table1[[#This Row],[goal]]</f>
        <v>1.0416666666666667</v>
      </c>
      <c r="P48" s="8">
        <f>IFERROR(+Table1[[#This Row],[pledged]]/Table1[[#This Row],[backers_count]],0)</f>
        <v>194.44444444444446</v>
      </c>
      <c r="Q48" t="str">
        <f t="shared" si="0"/>
        <v>film &amp; video</v>
      </c>
      <c r="R48" t="str">
        <f t="shared" si="1"/>
        <v>television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+Table1[[#This Row],[pledged]]/Table1[[#This Row],[goal]]</f>
        <v>1.0761100000000001</v>
      </c>
      <c r="P49" s="8">
        <f>IFERROR(+Table1[[#This Row],[pledged]]/Table1[[#This Row],[backers_count]],0)</f>
        <v>76.865000000000009</v>
      </c>
      <c r="Q49" t="str">
        <f t="shared" si="0"/>
        <v>film &amp; video</v>
      </c>
      <c r="R49" t="str">
        <f t="shared" si="1"/>
        <v>television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+Table1[[#This Row],[pledged]]/Table1[[#This Row],[goal]]</f>
        <v>1.0794999999999999</v>
      </c>
      <c r="P50" s="8">
        <f>IFERROR(+Table1[[#This Row],[pledged]]/Table1[[#This Row],[backers_count]],0)</f>
        <v>56.815789473684212</v>
      </c>
      <c r="Q50" t="str">
        <f t="shared" si="0"/>
        <v>film &amp; video</v>
      </c>
      <c r="R50" t="str">
        <f t="shared" si="1"/>
        <v>television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+Table1[[#This Row],[pledged]]/Table1[[#This Row],[goal]]</f>
        <v>1</v>
      </c>
      <c r="P51" s="8">
        <f>IFERROR(+Table1[[#This Row],[pledged]]/Table1[[#This Row],[backers_count]],0)</f>
        <v>137.93103448275863</v>
      </c>
      <c r="Q51" t="str">
        <f t="shared" si="0"/>
        <v>film &amp; video</v>
      </c>
      <c r="R51" t="str">
        <f t="shared" si="1"/>
        <v>television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+Table1[[#This Row],[pledged]]/Table1[[#This Row],[goal]]</f>
        <v>1</v>
      </c>
      <c r="P52" s="8">
        <f>IFERROR(+Table1[[#This Row],[pledged]]/Table1[[#This Row],[backers_count]],0)</f>
        <v>27.272727272727273</v>
      </c>
      <c r="Q52" t="str">
        <f t="shared" si="0"/>
        <v>film &amp; video</v>
      </c>
      <c r="R52" t="str">
        <f t="shared" si="1"/>
        <v>television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+Table1[[#This Row],[pledged]]/Table1[[#This Row],[goal]]</f>
        <v>1.2801818181818181</v>
      </c>
      <c r="P53" s="8">
        <f>IFERROR(+Table1[[#This Row],[pledged]]/Table1[[#This Row],[backers_count]],0)</f>
        <v>118.33613445378151</v>
      </c>
      <c r="Q53" t="str">
        <f t="shared" si="0"/>
        <v>film &amp; video</v>
      </c>
      <c r="R53" t="str">
        <f t="shared" si="1"/>
        <v>television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+Table1[[#This Row],[pledged]]/Table1[[#This Row],[goal]]</f>
        <v>1.1620999999999999</v>
      </c>
      <c r="P54" s="8">
        <f>IFERROR(+Table1[[#This Row],[pledged]]/Table1[[#This Row],[backers_count]],0)</f>
        <v>223.48076923076923</v>
      </c>
      <c r="Q54" t="str">
        <f t="shared" si="0"/>
        <v>film &amp; video</v>
      </c>
      <c r="R54" t="str">
        <f t="shared" si="1"/>
        <v>television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+Table1[[#This Row],[pledged]]/Table1[[#This Row],[goal]]</f>
        <v>1.0963333333333334</v>
      </c>
      <c r="P55" s="8">
        <f>IFERROR(+Table1[[#This Row],[pledged]]/Table1[[#This Row],[backers_count]],0)</f>
        <v>28.111111111111111</v>
      </c>
      <c r="Q55" t="str">
        <f t="shared" si="0"/>
        <v>film &amp; video</v>
      </c>
      <c r="R55" t="str">
        <f t="shared" si="1"/>
        <v>television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+Table1[[#This Row],[pledged]]/Table1[[#This Row],[goal]]</f>
        <v>1.01</v>
      </c>
      <c r="P56" s="8">
        <f>IFERROR(+Table1[[#This Row],[pledged]]/Table1[[#This Row],[backers_count]],0)</f>
        <v>194.23076923076923</v>
      </c>
      <c r="Q56" t="str">
        <f t="shared" si="0"/>
        <v>film &amp; video</v>
      </c>
      <c r="R56" t="str">
        <f t="shared" si="1"/>
        <v>television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+Table1[[#This Row],[pledged]]/Table1[[#This Row],[goal]]</f>
        <v>1.2895348837209302</v>
      </c>
      <c r="P57" s="8">
        <f>IFERROR(+Table1[[#This Row],[pledged]]/Table1[[#This Row],[backers_count]],0)</f>
        <v>128.95348837209303</v>
      </c>
      <c r="Q57" t="str">
        <f t="shared" si="0"/>
        <v>film &amp; video</v>
      </c>
      <c r="R57" t="str">
        <f t="shared" si="1"/>
        <v>television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+Table1[[#This Row],[pledged]]/Table1[[#This Row],[goal]]</f>
        <v>1.0726249999999999</v>
      </c>
      <c r="P58" s="8">
        <f>IFERROR(+Table1[[#This Row],[pledged]]/Table1[[#This Row],[backers_count]],0)</f>
        <v>49.316091954022987</v>
      </c>
      <c r="Q58" t="str">
        <f t="shared" si="0"/>
        <v>film &amp; video</v>
      </c>
      <c r="R58" t="str">
        <f t="shared" si="1"/>
        <v>television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+Table1[[#This Row],[pledged]]/Table1[[#This Row],[goal]]</f>
        <v>1.0189999999999999</v>
      </c>
      <c r="P59" s="8">
        <f>IFERROR(+Table1[[#This Row],[pledged]]/Table1[[#This Row],[backers_count]],0)</f>
        <v>221.52173913043478</v>
      </c>
      <c r="Q59" t="str">
        <f t="shared" si="0"/>
        <v>film &amp; video</v>
      </c>
      <c r="R59" t="str">
        <f t="shared" si="1"/>
        <v>television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+Table1[[#This Row],[pledged]]/Table1[[#This Row],[goal]]</f>
        <v>1.0290999999999999</v>
      </c>
      <c r="P60" s="8">
        <f>IFERROR(+Table1[[#This Row],[pledged]]/Table1[[#This Row],[backers_count]],0)</f>
        <v>137.21333333333334</v>
      </c>
      <c r="Q60" t="str">
        <f t="shared" si="0"/>
        <v>film &amp; video</v>
      </c>
      <c r="R60" t="str">
        <f t="shared" si="1"/>
        <v>television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+Table1[[#This Row],[pledged]]/Table1[[#This Row],[goal]]</f>
        <v>1.0012570000000001</v>
      </c>
      <c r="P61" s="8">
        <f>IFERROR(+Table1[[#This Row],[pledged]]/Table1[[#This Row],[backers_count]],0)</f>
        <v>606.82242424242418</v>
      </c>
      <c r="Q61" t="str">
        <f t="shared" si="0"/>
        <v>film &amp; video</v>
      </c>
      <c r="R61" t="str">
        <f t="shared" si="1"/>
        <v>television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+Table1[[#This Row],[pledged]]/Table1[[#This Row],[goal]]</f>
        <v>1.0329622222222221</v>
      </c>
      <c r="P62" s="8">
        <f>IFERROR(+Table1[[#This Row],[pledged]]/Table1[[#This Row],[backers_count]],0)</f>
        <v>43.040092592592593</v>
      </c>
      <c r="Q62" t="str">
        <f t="shared" si="0"/>
        <v>film &amp; video</v>
      </c>
      <c r="R62" t="str">
        <f t="shared" si="1"/>
        <v>shorts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+Table1[[#This Row],[pledged]]/Table1[[#This Row],[goal]]</f>
        <v>1.4830000000000001</v>
      </c>
      <c r="P63" s="8">
        <f>IFERROR(+Table1[[#This Row],[pledged]]/Table1[[#This Row],[backers_count]],0)</f>
        <v>322.39130434782606</v>
      </c>
      <c r="Q63" t="str">
        <f t="shared" si="0"/>
        <v>film &amp; video</v>
      </c>
      <c r="R63" t="str">
        <f t="shared" si="1"/>
        <v>shorts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+Table1[[#This Row],[pledged]]/Table1[[#This Row],[goal]]</f>
        <v>1.5473333333333332</v>
      </c>
      <c r="P64" s="8">
        <f>IFERROR(+Table1[[#This Row],[pledged]]/Table1[[#This Row],[backers_count]],0)</f>
        <v>96.708333333333329</v>
      </c>
      <c r="Q64" t="str">
        <f t="shared" si="0"/>
        <v>film &amp; video</v>
      </c>
      <c r="R64" t="str">
        <f t="shared" si="1"/>
        <v>shorts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+Table1[[#This Row],[pledged]]/Table1[[#This Row],[goal]]</f>
        <v>1.1351849999999999</v>
      </c>
      <c r="P65" s="8">
        <f>IFERROR(+Table1[[#This Row],[pledged]]/Table1[[#This Row],[backers_count]],0)</f>
        <v>35.474531249999998</v>
      </c>
      <c r="Q65" t="str">
        <f t="shared" si="0"/>
        <v>film &amp; video</v>
      </c>
      <c r="R65" t="str">
        <f t="shared" si="1"/>
        <v>shorts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+Table1[[#This Row],[pledged]]/Table1[[#This Row],[goal]]</f>
        <v>1.7333333333333334</v>
      </c>
      <c r="P66" s="8">
        <f>IFERROR(+Table1[[#This Row],[pledged]]/Table1[[#This Row],[backers_count]],0)</f>
        <v>86.666666666666671</v>
      </c>
      <c r="Q66" t="str">
        <f t="shared" ref="Q66:Q129" si="4">LEFT(N66,FIND("/",N66)-1)</f>
        <v>film &amp; video</v>
      </c>
      <c r="R66" t="str">
        <f t="shared" ref="R66:R129" si="5">RIGHT($N66,LEN(N66)-FIND("/",N66))</f>
        <v>shorts</v>
      </c>
      <c r="S66" s="14">
        <f t="shared" ref="S66:S129" si="6">(((J66/60)/60)/24)+DATE(1970,1,1)</f>
        <v>41433.01829861111</v>
      </c>
      <c r="T66" s="14">
        <f t="shared" ref="T66:T129" si="7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+Table1[[#This Row],[pledged]]/Table1[[#This Row],[goal]]</f>
        <v>1.0752857142857142</v>
      </c>
      <c r="P67" s="8">
        <f>IFERROR(+Table1[[#This Row],[pledged]]/Table1[[#This Row],[backers_count]],0)</f>
        <v>132.05263157894737</v>
      </c>
      <c r="Q67" t="str">
        <f t="shared" si="4"/>
        <v>film &amp; video</v>
      </c>
      <c r="R67" t="str">
        <f t="shared" si="5"/>
        <v>shorts</v>
      </c>
      <c r="S67" s="14">
        <f t="shared" si="6"/>
        <v>41835.821226851855</v>
      </c>
      <c r="T67" s="14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+Table1[[#This Row],[pledged]]/Table1[[#This Row],[goal]]</f>
        <v>1.1859999999999999</v>
      </c>
      <c r="P68" s="8">
        <f>IFERROR(+Table1[[#This Row],[pledged]]/Table1[[#This Row],[backers_count]],0)</f>
        <v>91.230769230769226</v>
      </c>
      <c r="Q68" t="str">
        <f t="shared" si="4"/>
        <v>film &amp; video</v>
      </c>
      <c r="R68" t="str">
        <f t="shared" si="5"/>
        <v>shorts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+Table1[[#This Row],[pledged]]/Table1[[#This Row],[goal]]</f>
        <v>1.1625000000000001</v>
      </c>
      <c r="P69" s="8">
        <f>IFERROR(+Table1[[#This Row],[pledged]]/Table1[[#This Row],[backers_count]],0)</f>
        <v>116.25</v>
      </c>
      <c r="Q69" t="str">
        <f t="shared" si="4"/>
        <v>film &amp; video</v>
      </c>
      <c r="R69" t="str">
        <f t="shared" si="5"/>
        <v>shorts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+Table1[[#This Row],[pledged]]/Table1[[#This Row],[goal]]</f>
        <v>1.2716666666666667</v>
      </c>
      <c r="P70" s="8">
        <f>IFERROR(+Table1[[#This Row],[pledged]]/Table1[[#This Row],[backers_count]],0)</f>
        <v>21.194444444444443</v>
      </c>
      <c r="Q70" t="str">
        <f t="shared" si="4"/>
        <v>film &amp; video</v>
      </c>
      <c r="R70" t="str">
        <f t="shared" si="5"/>
        <v>shorts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+Table1[[#This Row],[pledged]]/Table1[[#This Row],[goal]]</f>
        <v>1.109423</v>
      </c>
      <c r="P71" s="8">
        <f>IFERROR(+Table1[[#This Row],[pledged]]/Table1[[#This Row],[backers_count]],0)</f>
        <v>62.327134831460668</v>
      </c>
      <c r="Q71" t="str">
        <f t="shared" si="4"/>
        <v>film &amp; video</v>
      </c>
      <c r="R71" t="str">
        <f t="shared" si="5"/>
        <v>shorts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+Table1[[#This Row],[pledged]]/Table1[[#This Row],[goal]]</f>
        <v>1.272</v>
      </c>
      <c r="P72" s="8">
        <f>IFERROR(+Table1[[#This Row],[pledged]]/Table1[[#This Row],[backers_count]],0)</f>
        <v>37.411764705882355</v>
      </c>
      <c r="Q72" t="str">
        <f t="shared" si="4"/>
        <v>film &amp; video</v>
      </c>
      <c r="R72" t="str">
        <f t="shared" si="5"/>
        <v>shorts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+Table1[[#This Row],[pledged]]/Table1[[#This Row],[goal]]</f>
        <v>1.2394444444444443</v>
      </c>
      <c r="P73" s="8">
        <f>IFERROR(+Table1[[#This Row],[pledged]]/Table1[[#This Row],[backers_count]],0)</f>
        <v>69.71875</v>
      </c>
      <c r="Q73" t="str">
        <f t="shared" si="4"/>
        <v>film &amp; video</v>
      </c>
      <c r="R73" t="str">
        <f t="shared" si="5"/>
        <v>shorts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+Table1[[#This Row],[pledged]]/Table1[[#This Row],[goal]]</f>
        <v>1.084090909090909</v>
      </c>
      <c r="P74" s="8">
        <f>IFERROR(+Table1[[#This Row],[pledged]]/Table1[[#This Row],[backers_count]],0)</f>
        <v>58.170731707317074</v>
      </c>
      <c r="Q74" t="str">
        <f t="shared" si="4"/>
        <v>film &amp; video</v>
      </c>
      <c r="R74" t="str">
        <f t="shared" si="5"/>
        <v>shorts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+Table1[[#This Row],[pledged]]/Table1[[#This Row],[goal]]</f>
        <v>1</v>
      </c>
      <c r="P75" s="8">
        <f>IFERROR(+Table1[[#This Row],[pledged]]/Table1[[#This Row],[backers_count]],0)</f>
        <v>50</v>
      </c>
      <c r="Q75" t="str">
        <f t="shared" si="4"/>
        <v>film &amp; video</v>
      </c>
      <c r="R75" t="str">
        <f t="shared" si="5"/>
        <v>shorts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+Table1[[#This Row],[pledged]]/Table1[[#This Row],[goal]]</f>
        <v>1.1293199999999999</v>
      </c>
      <c r="P76" s="8">
        <f>IFERROR(+Table1[[#This Row],[pledged]]/Table1[[#This Row],[backers_count]],0)</f>
        <v>19.471034482758618</v>
      </c>
      <c r="Q76" t="str">
        <f t="shared" si="4"/>
        <v>film &amp; video</v>
      </c>
      <c r="R76" t="str">
        <f t="shared" si="5"/>
        <v>shorts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+Table1[[#This Row],[pledged]]/Table1[[#This Row],[goal]]</f>
        <v>1.1542857142857144</v>
      </c>
      <c r="P77" s="8">
        <f>IFERROR(+Table1[[#This Row],[pledged]]/Table1[[#This Row],[backers_count]],0)</f>
        <v>85.957446808510639</v>
      </c>
      <c r="Q77" t="str">
        <f t="shared" si="4"/>
        <v>film &amp; video</v>
      </c>
      <c r="R77" t="str">
        <f t="shared" si="5"/>
        <v>shorts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+Table1[[#This Row],[pledged]]/Table1[[#This Row],[goal]]</f>
        <v>1.5333333333333334</v>
      </c>
      <c r="P78" s="8">
        <f>IFERROR(+Table1[[#This Row],[pledged]]/Table1[[#This Row],[backers_count]],0)</f>
        <v>30.666666666666668</v>
      </c>
      <c r="Q78" t="str">
        <f t="shared" si="4"/>
        <v>film &amp; video</v>
      </c>
      <c r="R78" t="str">
        <f t="shared" si="5"/>
        <v>shorts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+Table1[[#This Row],[pledged]]/Table1[[#This Row],[goal]]</f>
        <v>3.9249999999999998</v>
      </c>
      <c r="P79" s="8">
        <f>IFERROR(+Table1[[#This Row],[pledged]]/Table1[[#This Row],[backers_count]],0)</f>
        <v>60.384615384615387</v>
      </c>
      <c r="Q79" t="str">
        <f t="shared" si="4"/>
        <v>film &amp; video</v>
      </c>
      <c r="R79" t="str">
        <f t="shared" si="5"/>
        <v>shorts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+Table1[[#This Row],[pledged]]/Table1[[#This Row],[goal]]</f>
        <v>27.02</v>
      </c>
      <c r="P80" s="8">
        <f>IFERROR(+Table1[[#This Row],[pledged]]/Table1[[#This Row],[backers_count]],0)</f>
        <v>38.6</v>
      </c>
      <c r="Q80" t="str">
        <f t="shared" si="4"/>
        <v>film &amp; video</v>
      </c>
      <c r="R80" t="str">
        <f t="shared" si="5"/>
        <v>shorts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+Table1[[#This Row],[pledged]]/Table1[[#This Row],[goal]]</f>
        <v>1.27</v>
      </c>
      <c r="P81" s="8">
        <f>IFERROR(+Table1[[#This Row],[pledged]]/Table1[[#This Row],[backers_count]],0)</f>
        <v>40.268292682926827</v>
      </c>
      <c r="Q81" t="str">
        <f t="shared" si="4"/>
        <v>film &amp; video</v>
      </c>
      <c r="R81" t="str">
        <f t="shared" si="5"/>
        <v>shorts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+Table1[[#This Row],[pledged]]/Table1[[#This Row],[goal]]</f>
        <v>1.0725</v>
      </c>
      <c r="P82" s="8">
        <f>IFERROR(+Table1[[#This Row],[pledged]]/Table1[[#This Row],[backers_count]],0)</f>
        <v>273.82978723404256</v>
      </c>
      <c r="Q82" t="str">
        <f t="shared" si="4"/>
        <v>film &amp; video</v>
      </c>
      <c r="R82" t="str">
        <f t="shared" si="5"/>
        <v>shorts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+Table1[[#This Row],[pledged]]/Table1[[#This Row],[goal]]</f>
        <v>1.98</v>
      </c>
      <c r="P83" s="8">
        <f>IFERROR(+Table1[[#This Row],[pledged]]/Table1[[#This Row],[backers_count]],0)</f>
        <v>53.035714285714285</v>
      </c>
      <c r="Q83" t="str">
        <f t="shared" si="4"/>
        <v>film &amp; video</v>
      </c>
      <c r="R83" t="str">
        <f t="shared" si="5"/>
        <v>shorts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+Table1[[#This Row],[pledged]]/Table1[[#This Row],[goal]]</f>
        <v>1.0001249999999999</v>
      </c>
      <c r="P84" s="8">
        <f>IFERROR(+Table1[[#This Row],[pledged]]/Table1[[#This Row],[backers_count]],0)</f>
        <v>40.005000000000003</v>
      </c>
      <c r="Q84" t="str">
        <f t="shared" si="4"/>
        <v>film &amp; video</v>
      </c>
      <c r="R84" t="str">
        <f t="shared" si="5"/>
        <v>shorts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+Table1[[#This Row],[pledged]]/Table1[[#This Row],[goal]]</f>
        <v>1.0249999999999999</v>
      </c>
      <c r="P85" s="8">
        <f>IFERROR(+Table1[[#This Row],[pledged]]/Table1[[#This Row],[backers_count]],0)</f>
        <v>15.76923076923077</v>
      </c>
      <c r="Q85" t="str">
        <f t="shared" si="4"/>
        <v>film &amp; video</v>
      </c>
      <c r="R85" t="str">
        <f t="shared" si="5"/>
        <v>shorts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+Table1[[#This Row],[pledged]]/Table1[[#This Row],[goal]]</f>
        <v>1</v>
      </c>
      <c r="P86" s="8">
        <f>IFERROR(+Table1[[#This Row],[pledged]]/Table1[[#This Row],[backers_count]],0)</f>
        <v>71.428571428571431</v>
      </c>
      <c r="Q86" t="str">
        <f t="shared" si="4"/>
        <v>film &amp; video</v>
      </c>
      <c r="R86" t="str">
        <f t="shared" si="5"/>
        <v>shorts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+Table1[[#This Row],[pledged]]/Table1[[#This Row],[goal]]</f>
        <v>1.2549999999999999</v>
      </c>
      <c r="P87" s="8">
        <f>IFERROR(+Table1[[#This Row],[pledged]]/Table1[[#This Row],[backers_count]],0)</f>
        <v>71.714285714285708</v>
      </c>
      <c r="Q87" t="str">
        <f t="shared" si="4"/>
        <v>film &amp; video</v>
      </c>
      <c r="R87" t="str">
        <f t="shared" si="5"/>
        <v>shorts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+Table1[[#This Row],[pledged]]/Table1[[#This Row],[goal]]</f>
        <v>1.0646666666666667</v>
      </c>
      <c r="P88" s="8">
        <f>IFERROR(+Table1[[#This Row],[pledged]]/Table1[[#This Row],[backers_count]],0)</f>
        <v>375.76470588235293</v>
      </c>
      <c r="Q88" t="str">
        <f t="shared" si="4"/>
        <v>film &amp; video</v>
      </c>
      <c r="R88" t="str">
        <f t="shared" si="5"/>
        <v>shorts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+Table1[[#This Row],[pledged]]/Table1[[#This Row],[goal]]</f>
        <v>1.046</v>
      </c>
      <c r="P89" s="8">
        <f>IFERROR(+Table1[[#This Row],[pledged]]/Table1[[#This Row],[backers_count]],0)</f>
        <v>104.6</v>
      </c>
      <c r="Q89" t="str">
        <f t="shared" si="4"/>
        <v>film &amp; video</v>
      </c>
      <c r="R89" t="str">
        <f t="shared" si="5"/>
        <v>shorts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+Table1[[#This Row],[pledged]]/Table1[[#This Row],[goal]]</f>
        <v>1.0285714285714285</v>
      </c>
      <c r="P90" s="8">
        <f>IFERROR(+Table1[[#This Row],[pledged]]/Table1[[#This Row],[backers_count]],0)</f>
        <v>60</v>
      </c>
      <c r="Q90" t="str">
        <f t="shared" si="4"/>
        <v>film &amp; video</v>
      </c>
      <c r="R90" t="str">
        <f t="shared" si="5"/>
        <v>shorts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+Table1[[#This Row],[pledged]]/Table1[[#This Row],[goal]]</f>
        <v>1.1506666666666667</v>
      </c>
      <c r="P91" s="8">
        <f>IFERROR(+Table1[[#This Row],[pledged]]/Table1[[#This Row],[backers_count]],0)</f>
        <v>123.28571428571429</v>
      </c>
      <c r="Q91" t="str">
        <f t="shared" si="4"/>
        <v>film &amp; video</v>
      </c>
      <c r="R91" t="str">
        <f t="shared" si="5"/>
        <v>shorts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+Table1[[#This Row],[pledged]]/Table1[[#This Row],[goal]]</f>
        <v>1.004</v>
      </c>
      <c r="P92" s="8">
        <f>IFERROR(+Table1[[#This Row],[pledged]]/Table1[[#This Row],[backers_count]],0)</f>
        <v>31.375</v>
      </c>
      <c r="Q92" t="str">
        <f t="shared" si="4"/>
        <v>film &amp; video</v>
      </c>
      <c r="R92" t="str">
        <f t="shared" si="5"/>
        <v>shorts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+Table1[[#This Row],[pledged]]/Table1[[#This Row],[goal]]</f>
        <v>1.2</v>
      </c>
      <c r="P93" s="8">
        <f>IFERROR(+Table1[[#This Row],[pledged]]/Table1[[#This Row],[backers_count]],0)</f>
        <v>78.260869565217391</v>
      </c>
      <c r="Q93" t="str">
        <f t="shared" si="4"/>
        <v>film &amp; video</v>
      </c>
      <c r="R93" t="str">
        <f t="shared" si="5"/>
        <v>shorts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+Table1[[#This Row],[pledged]]/Table1[[#This Row],[goal]]</f>
        <v>1.052</v>
      </c>
      <c r="P94" s="8">
        <f>IFERROR(+Table1[[#This Row],[pledged]]/Table1[[#This Row],[backers_count]],0)</f>
        <v>122.32558139534883</v>
      </c>
      <c r="Q94" t="str">
        <f t="shared" si="4"/>
        <v>film &amp; video</v>
      </c>
      <c r="R94" t="str">
        <f t="shared" si="5"/>
        <v>shorts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+Table1[[#This Row],[pledged]]/Table1[[#This Row],[goal]]</f>
        <v>1.1060000000000001</v>
      </c>
      <c r="P95" s="8">
        <f>IFERROR(+Table1[[#This Row],[pledged]]/Table1[[#This Row],[backers_count]],0)</f>
        <v>73.733333333333334</v>
      </c>
      <c r="Q95" t="str">
        <f t="shared" si="4"/>
        <v>film &amp; video</v>
      </c>
      <c r="R95" t="str">
        <f t="shared" si="5"/>
        <v>shorts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+Table1[[#This Row],[pledged]]/Table1[[#This Row],[goal]]</f>
        <v>1.04</v>
      </c>
      <c r="P96" s="8">
        <f>IFERROR(+Table1[[#This Row],[pledged]]/Table1[[#This Row],[backers_count]],0)</f>
        <v>21.666666666666668</v>
      </c>
      <c r="Q96" t="str">
        <f t="shared" si="4"/>
        <v>film &amp; video</v>
      </c>
      <c r="R96" t="str">
        <f t="shared" si="5"/>
        <v>shorts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+Table1[[#This Row],[pledged]]/Table1[[#This Row],[goal]]</f>
        <v>1.3142857142857143</v>
      </c>
      <c r="P97" s="8">
        <f>IFERROR(+Table1[[#This Row],[pledged]]/Table1[[#This Row],[backers_count]],0)</f>
        <v>21.904761904761905</v>
      </c>
      <c r="Q97" t="str">
        <f t="shared" si="4"/>
        <v>film &amp; video</v>
      </c>
      <c r="R97" t="str">
        <f t="shared" si="5"/>
        <v>shorts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+Table1[[#This Row],[pledged]]/Table1[[#This Row],[goal]]</f>
        <v>1.1466666666666667</v>
      </c>
      <c r="P98" s="8">
        <f>IFERROR(+Table1[[#This Row],[pledged]]/Table1[[#This Row],[backers_count]],0)</f>
        <v>50.588235294117645</v>
      </c>
      <c r="Q98" t="str">
        <f t="shared" si="4"/>
        <v>film &amp; video</v>
      </c>
      <c r="R98" t="str">
        <f t="shared" si="5"/>
        <v>shorts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+Table1[[#This Row],[pledged]]/Table1[[#This Row],[goal]]</f>
        <v>1.0625</v>
      </c>
      <c r="P99" s="8">
        <f>IFERROR(+Table1[[#This Row],[pledged]]/Table1[[#This Row],[backers_count]],0)</f>
        <v>53.125</v>
      </c>
      <c r="Q99" t="str">
        <f t="shared" si="4"/>
        <v>film &amp; video</v>
      </c>
      <c r="R99" t="str">
        <f t="shared" si="5"/>
        <v>shorts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+Table1[[#This Row],[pledged]]/Table1[[#This Row],[goal]]</f>
        <v>1.0625</v>
      </c>
      <c r="P100" s="8">
        <f>IFERROR(+Table1[[#This Row],[pledged]]/Table1[[#This Row],[backers_count]],0)</f>
        <v>56.666666666666664</v>
      </c>
      <c r="Q100" t="str">
        <f t="shared" si="4"/>
        <v>film &amp; video</v>
      </c>
      <c r="R100" t="str">
        <f t="shared" si="5"/>
        <v>shorts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+Table1[[#This Row],[pledged]]/Table1[[#This Row],[goal]]</f>
        <v>1.0601933333333333</v>
      </c>
      <c r="P101" s="8">
        <f>IFERROR(+Table1[[#This Row],[pledged]]/Table1[[#This Row],[backers_count]],0)</f>
        <v>40.776666666666664</v>
      </c>
      <c r="Q101" t="str">
        <f t="shared" si="4"/>
        <v>film &amp; video</v>
      </c>
      <c r="R101" t="str">
        <f t="shared" si="5"/>
        <v>shorts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+Table1[[#This Row],[pledged]]/Table1[[#This Row],[goal]]</f>
        <v>1</v>
      </c>
      <c r="P102" s="8">
        <f>IFERROR(+Table1[[#This Row],[pledged]]/Table1[[#This Row],[backers_count]],0)</f>
        <v>192.30769230769232</v>
      </c>
      <c r="Q102" t="str">
        <f t="shared" si="4"/>
        <v>film &amp; video</v>
      </c>
      <c r="R102" t="str">
        <f t="shared" si="5"/>
        <v>shorts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+Table1[[#This Row],[pledged]]/Table1[[#This Row],[goal]]</f>
        <v>1</v>
      </c>
      <c r="P103" s="8">
        <f>IFERROR(+Table1[[#This Row],[pledged]]/Table1[[#This Row],[backers_count]],0)</f>
        <v>100</v>
      </c>
      <c r="Q103" t="str">
        <f t="shared" si="4"/>
        <v>film &amp; video</v>
      </c>
      <c r="R103" t="str">
        <f t="shared" si="5"/>
        <v>shorts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+Table1[[#This Row],[pledged]]/Table1[[#This Row],[goal]]</f>
        <v>1.2775000000000001</v>
      </c>
      <c r="P104" s="8">
        <f>IFERROR(+Table1[[#This Row],[pledged]]/Table1[[#This Row],[backers_count]],0)</f>
        <v>117.92307692307692</v>
      </c>
      <c r="Q104" t="str">
        <f t="shared" si="4"/>
        <v>film &amp; video</v>
      </c>
      <c r="R104" t="str">
        <f t="shared" si="5"/>
        <v>shorts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+Table1[[#This Row],[pledged]]/Table1[[#This Row],[goal]]</f>
        <v>1.0515384615384615</v>
      </c>
      <c r="P105" s="8">
        <f>IFERROR(+Table1[[#This Row],[pledged]]/Table1[[#This Row],[backers_count]],0)</f>
        <v>27.897959183673468</v>
      </c>
      <c r="Q105" t="str">
        <f t="shared" si="4"/>
        <v>film &amp; video</v>
      </c>
      <c r="R105" t="str">
        <f t="shared" si="5"/>
        <v>shorts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+Table1[[#This Row],[pledged]]/Table1[[#This Row],[goal]]</f>
        <v>1.2</v>
      </c>
      <c r="P106" s="8">
        <f>IFERROR(+Table1[[#This Row],[pledged]]/Table1[[#This Row],[backers_count]],0)</f>
        <v>60</v>
      </c>
      <c r="Q106" t="str">
        <f t="shared" si="4"/>
        <v>film &amp; video</v>
      </c>
      <c r="R106" t="str">
        <f t="shared" si="5"/>
        <v>shorts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+Table1[[#This Row],[pledged]]/Table1[[#This Row],[goal]]</f>
        <v>1.074090909090909</v>
      </c>
      <c r="P107" s="8">
        <f>IFERROR(+Table1[[#This Row],[pledged]]/Table1[[#This Row],[backers_count]],0)</f>
        <v>39.383333333333333</v>
      </c>
      <c r="Q107" t="str">
        <f t="shared" si="4"/>
        <v>film &amp; video</v>
      </c>
      <c r="R107" t="str">
        <f t="shared" si="5"/>
        <v>shorts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+Table1[[#This Row],[pledged]]/Table1[[#This Row],[goal]]</f>
        <v>1.0049999999999999</v>
      </c>
      <c r="P108" s="8">
        <f>IFERROR(+Table1[[#This Row],[pledged]]/Table1[[#This Row],[backers_count]],0)</f>
        <v>186.11111111111111</v>
      </c>
      <c r="Q108" t="str">
        <f t="shared" si="4"/>
        <v>film &amp; video</v>
      </c>
      <c r="R108" t="str">
        <f t="shared" si="5"/>
        <v>shorts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+Table1[[#This Row],[pledged]]/Table1[[#This Row],[goal]]</f>
        <v>1.0246666666666666</v>
      </c>
      <c r="P109" s="8">
        <f>IFERROR(+Table1[[#This Row],[pledged]]/Table1[[#This Row],[backers_count]],0)</f>
        <v>111.37681159420291</v>
      </c>
      <c r="Q109" t="str">
        <f t="shared" si="4"/>
        <v>film &amp; video</v>
      </c>
      <c r="R109" t="str">
        <f t="shared" si="5"/>
        <v>shorts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+Table1[[#This Row],[pledged]]/Table1[[#This Row],[goal]]</f>
        <v>2.4666666666666668</v>
      </c>
      <c r="P110" s="8">
        <f>IFERROR(+Table1[[#This Row],[pledged]]/Table1[[#This Row],[backers_count]],0)</f>
        <v>78.723404255319153</v>
      </c>
      <c r="Q110" t="str">
        <f t="shared" si="4"/>
        <v>film &amp; video</v>
      </c>
      <c r="R110" t="str">
        <f t="shared" si="5"/>
        <v>shorts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+Table1[[#This Row],[pledged]]/Table1[[#This Row],[goal]]</f>
        <v>2.1949999999999998</v>
      </c>
      <c r="P111" s="8">
        <f>IFERROR(+Table1[[#This Row],[pledged]]/Table1[[#This Row],[backers_count]],0)</f>
        <v>46.702127659574465</v>
      </c>
      <c r="Q111" t="str">
        <f t="shared" si="4"/>
        <v>film &amp; video</v>
      </c>
      <c r="R111" t="str">
        <f t="shared" si="5"/>
        <v>shorts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+Table1[[#This Row],[pledged]]/Table1[[#This Row],[goal]]</f>
        <v>1.3076923076923077</v>
      </c>
      <c r="P112" s="8">
        <f>IFERROR(+Table1[[#This Row],[pledged]]/Table1[[#This Row],[backers_count]],0)</f>
        <v>65.384615384615387</v>
      </c>
      <c r="Q112" t="str">
        <f t="shared" si="4"/>
        <v>film &amp; video</v>
      </c>
      <c r="R112" t="str">
        <f t="shared" si="5"/>
        <v>shorts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+Table1[[#This Row],[pledged]]/Table1[[#This Row],[goal]]</f>
        <v>1.5457142857142858</v>
      </c>
      <c r="P113" s="8">
        <f>IFERROR(+Table1[[#This Row],[pledged]]/Table1[[#This Row],[backers_count]],0)</f>
        <v>102.0754716981132</v>
      </c>
      <c r="Q113" t="str">
        <f t="shared" si="4"/>
        <v>film &amp; video</v>
      </c>
      <c r="R113" t="str">
        <f t="shared" si="5"/>
        <v>shorts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+Table1[[#This Row],[pledged]]/Table1[[#This Row],[goal]]</f>
        <v>1.04</v>
      </c>
      <c r="P114" s="8">
        <f>IFERROR(+Table1[[#This Row],[pledged]]/Table1[[#This Row],[backers_count]],0)</f>
        <v>64.197530864197532</v>
      </c>
      <c r="Q114" t="str">
        <f t="shared" si="4"/>
        <v>film &amp; video</v>
      </c>
      <c r="R114" t="str">
        <f t="shared" si="5"/>
        <v>shorts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+Table1[[#This Row],[pledged]]/Table1[[#This Row],[goal]]</f>
        <v>1.41</v>
      </c>
      <c r="P115" s="8">
        <f>IFERROR(+Table1[[#This Row],[pledged]]/Table1[[#This Row],[backers_count]],0)</f>
        <v>90.384615384615387</v>
      </c>
      <c r="Q115" t="str">
        <f t="shared" si="4"/>
        <v>film &amp; video</v>
      </c>
      <c r="R115" t="str">
        <f t="shared" si="5"/>
        <v>shorts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+Table1[[#This Row],[pledged]]/Table1[[#This Row],[goal]]</f>
        <v>1.0333333333333334</v>
      </c>
      <c r="P116" s="8">
        <f>IFERROR(+Table1[[#This Row],[pledged]]/Table1[[#This Row],[backers_count]],0)</f>
        <v>88.571428571428569</v>
      </c>
      <c r="Q116" t="str">
        <f t="shared" si="4"/>
        <v>film &amp; video</v>
      </c>
      <c r="R116" t="str">
        <f t="shared" si="5"/>
        <v>shorts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+Table1[[#This Row],[pledged]]/Table1[[#This Row],[goal]]</f>
        <v>1.4044444444444444</v>
      </c>
      <c r="P117" s="8">
        <f>IFERROR(+Table1[[#This Row],[pledged]]/Table1[[#This Row],[backers_count]],0)</f>
        <v>28.727272727272727</v>
      </c>
      <c r="Q117" t="str">
        <f t="shared" si="4"/>
        <v>film &amp; video</v>
      </c>
      <c r="R117" t="str">
        <f t="shared" si="5"/>
        <v>shorts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+Table1[[#This Row],[pledged]]/Table1[[#This Row],[goal]]</f>
        <v>1.1365714285714286</v>
      </c>
      <c r="P118" s="8">
        <f>IFERROR(+Table1[[#This Row],[pledged]]/Table1[[#This Row],[backers_count]],0)</f>
        <v>69.78947368421052</v>
      </c>
      <c r="Q118" t="str">
        <f t="shared" si="4"/>
        <v>film &amp; video</v>
      </c>
      <c r="R118" t="str">
        <f t="shared" si="5"/>
        <v>shorts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+Table1[[#This Row],[pledged]]/Table1[[#This Row],[goal]]</f>
        <v>1.0049377777777779</v>
      </c>
      <c r="P119" s="8">
        <f>IFERROR(+Table1[[#This Row],[pledged]]/Table1[[#This Row],[backers_count]],0)</f>
        <v>167.48962962962963</v>
      </c>
      <c r="Q119" t="str">
        <f t="shared" si="4"/>
        <v>film &amp; video</v>
      </c>
      <c r="R119" t="str">
        <f t="shared" si="5"/>
        <v>shorts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+Table1[[#This Row],[pledged]]/Table1[[#This Row],[goal]]</f>
        <v>1.1303159999999999</v>
      </c>
      <c r="P120" s="8">
        <f>IFERROR(+Table1[[#This Row],[pledged]]/Table1[[#This Row],[backers_count]],0)</f>
        <v>144.91230769230768</v>
      </c>
      <c r="Q120" t="str">
        <f t="shared" si="4"/>
        <v>film &amp; video</v>
      </c>
      <c r="R120" t="str">
        <f t="shared" si="5"/>
        <v>shorts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+Table1[[#This Row],[pledged]]/Table1[[#This Row],[goal]]</f>
        <v>1.0455692307692308</v>
      </c>
      <c r="P121" s="8">
        <f>IFERROR(+Table1[[#This Row],[pledged]]/Table1[[#This Row],[backers_count]],0)</f>
        <v>91.840540540540545</v>
      </c>
      <c r="Q121" t="str">
        <f t="shared" si="4"/>
        <v>film &amp; video</v>
      </c>
      <c r="R121" t="str">
        <f t="shared" si="5"/>
        <v>shorts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+Table1[[#This Row],[pledged]]/Table1[[#This Row],[goal]]</f>
        <v>1.4285714285714287E-4</v>
      </c>
      <c r="P122" s="8">
        <f>IFERROR(+Table1[[#This Row],[pledged]]/Table1[[#This Row],[backers_count]],0)</f>
        <v>10</v>
      </c>
      <c r="Q122" t="str">
        <f t="shared" si="4"/>
        <v>film &amp; video</v>
      </c>
      <c r="R122" t="str">
        <f t="shared" si="5"/>
        <v>science fiction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+Table1[[#This Row],[pledged]]/Table1[[#This Row],[goal]]</f>
        <v>3.3333333333333332E-4</v>
      </c>
      <c r="P123" s="8">
        <f>IFERROR(+Table1[[#This Row],[pledged]]/Table1[[#This Row],[backers_count]],0)</f>
        <v>1</v>
      </c>
      <c r="Q123" t="str">
        <f t="shared" si="4"/>
        <v>film &amp; video</v>
      </c>
      <c r="R123" t="str">
        <f t="shared" si="5"/>
        <v>science fiction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+Table1[[#This Row],[pledged]]/Table1[[#This Row],[goal]]</f>
        <v>0</v>
      </c>
      <c r="P124" s="8">
        <f>IFERROR(+Table1[[#This Row],[pledged]]/Table1[[#This Row],[backers_count]],0)</f>
        <v>0</v>
      </c>
      <c r="Q124" t="str">
        <f t="shared" si="4"/>
        <v>film &amp; video</v>
      </c>
      <c r="R124" t="str">
        <f t="shared" si="5"/>
        <v>science fiction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+Table1[[#This Row],[pledged]]/Table1[[#This Row],[goal]]</f>
        <v>2.7454545454545453E-3</v>
      </c>
      <c r="P125" s="8">
        <f>IFERROR(+Table1[[#This Row],[pledged]]/Table1[[#This Row],[backers_count]],0)</f>
        <v>25.166666666666668</v>
      </c>
      <c r="Q125" t="str">
        <f t="shared" si="4"/>
        <v>film &amp; video</v>
      </c>
      <c r="R125" t="str">
        <f t="shared" si="5"/>
        <v>science fiction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+Table1[[#This Row],[pledged]]/Table1[[#This Row],[goal]]</f>
        <v>0</v>
      </c>
      <c r="P126" s="8">
        <f>IFERROR(+Table1[[#This Row],[pledged]]/Table1[[#This Row],[backers_count]],0)</f>
        <v>0</v>
      </c>
      <c r="Q126" t="str">
        <f t="shared" si="4"/>
        <v>film &amp; video</v>
      </c>
      <c r="R126" t="str">
        <f t="shared" si="5"/>
        <v>science fiction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+Table1[[#This Row],[pledged]]/Table1[[#This Row],[goal]]</f>
        <v>0.14000000000000001</v>
      </c>
      <c r="P127" s="8">
        <f>IFERROR(+Table1[[#This Row],[pledged]]/Table1[[#This Row],[backers_count]],0)</f>
        <v>11.666666666666666</v>
      </c>
      <c r="Q127" t="str">
        <f t="shared" si="4"/>
        <v>film &amp; video</v>
      </c>
      <c r="R127" t="str">
        <f t="shared" si="5"/>
        <v>science fiction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+Table1[[#This Row],[pledged]]/Table1[[#This Row],[goal]]</f>
        <v>5.5480000000000002E-2</v>
      </c>
      <c r="P128" s="8">
        <f>IFERROR(+Table1[[#This Row],[pledged]]/Table1[[#This Row],[backers_count]],0)</f>
        <v>106.69230769230769</v>
      </c>
      <c r="Q128" t="str">
        <f t="shared" si="4"/>
        <v>film &amp; video</v>
      </c>
      <c r="R128" t="str">
        <f t="shared" si="5"/>
        <v>science fiction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+Table1[[#This Row],[pledged]]/Table1[[#This Row],[goal]]</f>
        <v>2.375E-2</v>
      </c>
      <c r="P129" s="8">
        <f>IFERROR(+Table1[[#This Row],[pledged]]/Table1[[#This Row],[backers_count]],0)</f>
        <v>47.5</v>
      </c>
      <c r="Q129" t="str">
        <f t="shared" si="4"/>
        <v>film &amp; video</v>
      </c>
      <c r="R129" t="str">
        <f t="shared" si="5"/>
        <v>science fiction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+Table1[[#This Row],[pledged]]/Table1[[#This Row],[goal]]</f>
        <v>1.8669999999999999E-2</v>
      </c>
      <c r="P130" s="8">
        <f>IFERROR(+Table1[[#This Row],[pledged]]/Table1[[#This Row],[backers_count]],0)</f>
        <v>311.16666666666669</v>
      </c>
      <c r="Q130" t="str">
        <f t="shared" ref="Q130:Q193" si="8">LEFT(N130,FIND("/",N130)-1)</f>
        <v>film &amp; video</v>
      </c>
      <c r="R130" t="str">
        <f t="shared" ref="R130:R193" si="9">RIGHT($N130,LEN(N130)-FIND("/",N130))</f>
        <v>science fiction</v>
      </c>
      <c r="S130" s="14">
        <f t="shared" ref="S130:S193" si="10">(((J130/60)/60)/24)+DATE(1970,1,1)</f>
        <v>42628.22792824074</v>
      </c>
      <c r="T130" s="14">
        <f t="shared" ref="T130:T193" si="11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+Table1[[#This Row],[pledged]]/Table1[[#This Row],[goal]]</f>
        <v>0</v>
      </c>
      <c r="P131" s="8">
        <f>IFERROR(+Table1[[#This Row],[pledged]]/Table1[[#This Row],[backers_count]],0)</f>
        <v>0</v>
      </c>
      <c r="Q131" t="str">
        <f t="shared" si="8"/>
        <v>film &amp; video</v>
      </c>
      <c r="R131" t="str">
        <f t="shared" si="9"/>
        <v>science fiction</v>
      </c>
      <c r="S131" s="14">
        <f t="shared" si="10"/>
        <v>41882.937303240738</v>
      </c>
      <c r="T131" s="14">
        <f t="shared" si="11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+Table1[[#This Row],[pledged]]/Table1[[#This Row],[goal]]</f>
        <v>0</v>
      </c>
      <c r="P132" s="8">
        <f>IFERROR(+Table1[[#This Row],[pledged]]/Table1[[#This Row],[backers_count]],0)</f>
        <v>0</v>
      </c>
      <c r="Q132" t="str">
        <f t="shared" si="8"/>
        <v>film &amp; video</v>
      </c>
      <c r="R132" t="str">
        <f t="shared" si="9"/>
        <v>science fiction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+Table1[[#This Row],[pledged]]/Table1[[#This Row],[goal]]</f>
        <v>0</v>
      </c>
      <c r="P133" s="8">
        <f>IFERROR(+Table1[[#This Row],[pledged]]/Table1[[#This Row],[backers_count]],0)</f>
        <v>0</v>
      </c>
      <c r="Q133" t="str">
        <f t="shared" si="8"/>
        <v>film &amp; video</v>
      </c>
      <c r="R133" t="str">
        <f t="shared" si="9"/>
        <v>science fiction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+Table1[[#This Row],[pledged]]/Table1[[#This Row],[goal]]</f>
        <v>9.5687499999999995E-2</v>
      </c>
      <c r="P134" s="8">
        <f>IFERROR(+Table1[[#This Row],[pledged]]/Table1[[#This Row],[backers_count]],0)</f>
        <v>94.506172839506178</v>
      </c>
      <c r="Q134" t="str">
        <f t="shared" si="8"/>
        <v>film &amp; video</v>
      </c>
      <c r="R134" t="str">
        <f t="shared" si="9"/>
        <v>science fiction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+Table1[[#This Row],[pledged]]/Table1[[#This Row],[goal]]</f>
        <v>0</v>
      </c>
      <c r="P135" s="8">
        <f>IFERROR(+Table1[[#This Row],[pledged]]/Table1[[#This Row],[backers_count]],0)</f>
        <v>0</v>
      </c>
      <c r="Q135" t="str">
        <f t="shared" si="8"/>
        <v>film &amp; video</v>
      </c>
      <c r="R135" t="str">
        <f t="shared" si="9"/>
        <v>science fiction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+Table1[[#This Row],[pledged]]/Table1[[#This Row],[goal]]</f>
        <v>0</v>
      </c>
      <c r="P136" s="8">
        <f>IFERROR(+Table1[[#This Row],[pledged]]/Table1[[#This Row],[backers_count]],0)</f>
        <v>0</v>
      </c>
      <c r="Q136" t="str">
        <f t="shared" si="8"/>
        <v>film &amp; video</v>
      </c>
      <c r="R136" t="str">
        <f t="shared" si="9"/>
        <v>science fiction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+Table1[[#This Row],[pledged]]/Table1[[#This Row],[goal]]</f>
        <v>0.13433333333333333</v>
      </c>
      <c r="P137" s="8">
        <f>IFERROR(+Table1[[#This Row],[pledged]]/Table1[[#This Row],[backers_count]],0)</f>
        <v>80.599999999999994</v>
      </c>
      <c r="Q137" t="str">
        <f t="shared" si="8"/>
        <v>film &amp; video</v>
      </c>
      <c r="R137" t="str">
        <f t="shared" si="9"/>
        <v>science fiction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+Table1[[#This Row],[pledged]]/Table1[[#This Row],[goal]]</f>
        <v>0</v>
      </c>
      <c r="P138" s="8">
        <f>IFERROR(+Table1[[#This Row],[pledged]]/Table1[[#This Row],[backers_count]],0)</f>
        <v>0</v>
      </c>
      <c r="Q138" t="str">
        <f t="shared" si="8"/>
        <v>film &amp; video</v>
      </c>
      <c r="R138" t="str">
        <f t="shared" si="9"/>
        <v>science fiction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+Table1[[#This Row],[pledged]]/Table1[[#This Row],[goal]]</f>
        <v>0</v>
      </c>
      <c r="P139" s="8">
        <f>IFERROR(+Table1[[#This Row],[pledged]]/Table1[[#This Row],[backers_count]],0)</f>
        <v>0</v>
      </c>
      <c r="Q139" t="str">
        <f t="shared" si="8"/>
        <v>film &amp; video</v>
      </c>
      <c r="R139" t="str">
        <f t="shared" si="9"/>
        <v>science fiction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+Table1[[#This Row],[pledged]]/Table1[[#This Row],[goal]]</f>
        <v>3.1413333333333335E-2</v>
      </c>
      <c r="P140" s="8">
        <f>IFERROR(+Table1[[#This Row],[pledged]]/Table1[[#This Row],[backers_count]],0)</f>
        <v>81.241379310344826</v>
      </c>
      <c r="Q140" t="str">
        <f t="shared" si="8"/>
        <v>film &amp; video</v>
      </c>
      <c r="R140" t="str">
        <f t="shared" si="9"/>
        <v>science fiction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+Table1[[#This Row],[pledged]]/Table1[[#This Row],[goal]]</f>
        <v>1</v>
      </c>
      <c r="P141" s="8">
        <f>IFERROR(+Table1[[#This Row],[pledged]]/Table1[[#This Row],[backers_count]],0)</f>
        <v>500</v>
      </c>
      <c r="Q141" t="str">
        <f t="shared" si="8"/>
        <v>film &amp; video</v>
      </c>
      <c r="R141" t="str">
        <f t="shared" si="9"/>
        <v>science fiction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+Table1[[#This Row],[pledged]]/Table1[[#This Row],[goal]]</f>
        <v>0</v>
      </c>
      <c r="P142" s="8">
        <f>IFERROR(+Table1[[#This Row],[pledged]]/Table1[[#This Row],[backers_count]],0)</f>
        <v>0</v>
      </c>
      <c r="Q142" t="str">
        <f t="shared" si="8"/>
        <v>film &amp; video</v>
      </c>
      <c r="R142" t="str">
        <f t="shared" si="9"/>
        <v>science fiction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+Table1[[#This Row],[pledged]]/Table1[[#This Row],[goal]]</f>
        <v>0.10775</v>
      </c>
      <c r="P143" s="8">
        <f>IFERROR(+Table1[[#This Row],[pledged]]/Table1[[#This Row],[backers_count]],0)</f>
        <v>46.178571428571431</v>
      </c>
      <c r="Q143" t="str">
        <f t="shared" si="8"/>
        <v>film &amp; video</v>
      </c>
      <c r="R143" t="str">
        <f t="shared" si="9"/>
        <v>science fiction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+Table1[[#This Row],[pledged]]/Table1[[#This Row],[goal]]</f>
        <v>3.3333333333333335E-3</v>
      </c>
      <c r="P144" s="8">
        <f>IFERROR(+Table1[[#This Row],[pledged]]/Table1[[#This Row],[backers_count]],0)</f>
        <v>10</v>
      </c>
      <c r="Q144" t="str">
        <f t="shared" si="8"/>
        <v>film &amp; video</v>
      </c>
      <c r="R144" t="str">
        <f t="shared" si="9"/>
        <v>science fiction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+Table1[[#This Row],[pledged]]/Table1[[#This Row],[goal]]</f>
        <v>0</v>
      </c>
      <c r="P145" s="8">
        <f>IFERROR(+Table1[[#This Row],[pledged]]/Table1[[#This Row],[backers_count]],0)</f>
        <v>0</v>
      </c>
      <c r="Q145" t="str">
        <f t="shared" si="8"/>
        <v>film &amp; video</v>
      </c>
      <c r="R145" t="str">
        <f t="shared" si="9"/>
        <v>science fiction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+Table1[[#This Row],[pledged]]/Table1[[#This Row],[goal]]</f>
        <v>0.27600000000000002</v>
      </c>
      <c r="P146" s="8">
        <f>IFERROR(+Table1[[#This Row],[pledged]]/Table1[[#This Row],[backers_count]],0)</f>
        <v>55.945945945945944</v>
      </c>
      <c r="Q146" t="str">
        <f t="shared" si="8"/>
        <v>film &amp; video</v>
      </c>
      <c r="R146" t="str">
        <f t="shared" si="9"/>
        <v>science fiction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+Table1[[#This Row],[pledged]]/Table1[[#This Row],[goal]]</f>
        <v>7.5111111111111115E-2</v>
      </c>
      <c r="P147" s="8">
        <f>IFERROR(+Table1[[#This Row],[pledged]]/Table1[[#This Row],[backers_count]],0)</f>
        <v>37.555555555555557</v>
      </c>
      <c r="Q147" t="str">
        <f t="shared" si="8"/>
        <v>film &amp; video</v>
      </c>
      <c r="R147" t="str">
        <f t="shared" si="9"/>
        <v>science fiction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+Table1[[#This Row],[pledged]]/Table1[[#This Row],[goal]]</f>
        <v>5.7499999999999999E-3</v>
      </c>
      <c r="P148" s="8">
        <f>IFERROR(+Table1[[#This Row],[pledged]]/Table1[[#This Row],[backers_count]],0)</f>
        <v>38.333333333333336</v>
      </c>
      <c r="Q148" t="str">
        <f t="shared" si="8"/>
        <v>film &amp; video</v>
      </c>
      <c r="R148" t="str">
        <f t="shared" si="9"/>
        <v>science fiction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+Table1[[#This Row],[pledged]]/Table1[[#This Row],[goal]]</f>
        <v>0</v>
      </c>
      <c r="P149" s="8">
        <f>IFERROR(+Table1[[#This Row],[pledged]]/Table1[[#This Row],[backers_count]],0)</f>
        <v>0</v>
      </c>
      <c r="Q149" t="str">
        <f t="shared" si="8"/>
        <v>film &amp; video</v>
      </c>
      <c r="R149" t="str">
        <f t="shared" si="9"/>
        <v>science fiction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+Table1[[#This Row],[pledged]]/Table1[[#This Row],[goal]]</f>
        <v>8.0000000000000004E-4</v>
      </c>
      <c r="P150" s="8">
        <f>IFERROR(+Table1[[#This Row],[pledged]]/Table1[[#This Row],[backers_count]],0)</f>
        <v>20</v>
      </c>
      <c r="Q150" t="str">
        <f t="shared" si="8"/>
        <v>film &amp; video</v>
      </c>
      <c r="R150" t="str">
        <f t="shared" si="9"/>
        <v>science fiction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+Table1[[#This Row],[pledged]]/Table1[[#This Row],[goal]]</f>
        <v>9.1999999999999998E-3</v>
      </c>
      <c r="P151" s="8">
        <f>IFERROR(+Table1[[#This Row],[pledged]]/Table1[[#This Row],[backers_count]],0)</f>
        <v>15.333333333333334</v>
      </c>
      <c r="Q151" t="str">
        <f t="shared" si="8"/>
        <v>film &amp; video</v>
      </c>
      <c r="R151" t="str">
        <f t="shared" si="9"/>
        <v>science fiction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+Table1[[#This Row],[pledged]]/Table1[[#This Row],[goal]]</f>
        <v>0.23163076923076922</v>
      </c>
      <c r="P152" s="8">
        <f>IFERROR(+Table1[[#This Row],[pledged]]/Table1[[#This Row],[backers_count]],0)</f>
        <v>449.43283582089555</v>
      </c>
      <c r="Q152" t="str">
        <f t="shared" si="8"/>
        <v>film &amp; video</v>
      </c>
      <c r="R152" t="str">
        <f t="shared" si="9"/>
        <v>science fiction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+Table1[[#This Row],[pledged]]/Table1[[#This Row],[goal]]</f>
        <v>5.5999999999999995E-4</v>
      </c>
      <c r="P153" s="8">
        <f>IFERROR(+Table1[[#This Row],[pledged]]/Table1[[#This Row],[backers_count]],0)</f>
        <v>28</v>
      </c>
      <c r="Q153" t="str">
        <f t="shared" si="8"/>
        <v>film &amp; video</v>
      </c>
      <c r="R153" t="str">
        <f t="shared" si="9"/>
        <v>science fiction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+Table1[[#This Row],[pledged]]/Table1[[#This Row],[goal]]</f>
        <v>7.8947368421052633E-5</v>
      </c>
      <c r="P154" s="8">
        <f>IFERROR(+Table1[[#This Row],[pledged]]/Table1[[#This Row],[backers_count]],0)</f>
        <v>15</v>
      </c>
      <c r="Q154" t="str">
        <f t="shared" si="8"/>
        <v>film &amp; video</v>
      </c>
      <c r="R154" t="str">
        <f t="shared" si="9"/>
        <v>science fiction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+Table1[[#This Row],[pledged]]/Table1[[#This Row],[goal]]</f>
        <v>7.1799999999999998E-3</v>
      </c>
      <c r="P155" s="8">
        <f>IFERROR(+Table1[[#This Row],[pledged]]/Table1[[#This Row],[backers_count]],0)</f>
        <v>35.9</v>
      </c>
      <c r="Q155" t="str">
        <f t="shared" si="8"/>
        <v>film &amp; video</v>
      </c>
      <c r="R155" t="str">
        <f t="shared" si="9"/>
        <v>science fiction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+Table1[[#This Row],[pledged]]/Table1[[#This Row],[goal]]</f>
        <v>2.6666666666666668E-2</v>
      </c>
      <c r="P156" s="8">
        <f>IFERROR(+Table1[[#This Row],[pledged]]/Table1[[#This Row],[backers_count]],0)</f>
        <v>13.333333333333334</v>
      </c>
      <c r="Q156" t="str">
        <f t="shared" si="8"/>
        <v>film &amp; video</v>
      </c>
      <c r="R156" t="str">
        <f t="shared" si="9"/>
        <v>science fiction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+Table1[[#This Row],[pledged]]/Table1[[#This Row],[goal]]</f>
        <v>6.0000000000000002E-5</v>
      </c>
      <c r="P157" s="8">
        <f>IFERROR(+Table1[[#This Row],[pledged]]/Table1[[#This Row],[backers_count]],0)</f>
        <v>20.25</v>
      </c>
      <c r="Q157" t="str">
        <f t="shared" si="8"/>
        <v>film &amp; video</v>
      </c>
      <c r="R157" t="str">
        <f t="shared" si="9"/>
        <v>science fiction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+Table1[[#This Row],[pledged]]/Table1[[#This Row],[goal]]</f>
        <v>5.0999999999999997E-2</v>
      </c>
      <c r="P158" s="8">
        <f>IFERROR(+Table1[[#This Row],[pledged]]/Table1[[#This Row],[backers_count]],0)</f>
        <v>119</v>
      </c>
      <c r="Q158" t="str">
        <f t="shared" si="8"/>
        <v>film &amp; video</v>
      </c>
      <c r="R158" t="str">
        <f t="shared" si="9"/>
        <v>science fiction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+Table1[[#This Row],[pledged]]/Table1[[#This Row],[goal]]</f>
        <v>2.671118530884808E-3</v>
      </c>
      <c r="P159" s="8">
        <f>IFERROR(+Table1[[#This Row],[pledged]]/Table1[[#This Row],[backers_count]],0)</f>
        <v>4</v>
      </c>
      <c r="Q159" t="str">
        <f t="shared" si="8"/>
        <v>film &amp; video</v>
      </c>
      <c r="R159" t="str">
        <f t="shared" si="9"/>
        <v>science fiction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+Table1[[#This Row],[pledged]]/Table1[[#This Row],[goal]]</f>
        <v>0</v>
      </c>
      <c r="P160" s="8">
        <f>IFERROR(+Table1[[#This Row],[pledged]]/Table1[[#This Row],[backers_count]],0)</f>
        <v>0</v>
      </c>
      <c r="Q160" t="str">
        <f t="shared" si="8"/>
        <v>film &amp; video</v>
      </c>
      <c r="R160" t="str">
        <f t="shared" si="9"/>
        <v>science fiction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+Table1[[#This Row],[pledged]]/Table1[[#This Row],[goal]]</f>
        <v>2.0000000000000002E-5</v>
      </c>
      <c r="P161" s="8">
        <f>IFERROR(+Table1[[#This Row],[pledged]]/Table1[[#This Row],[backers_count]],0)</f>
        <v>10</v>
      </c>
      <c r="Q161" t="str">
        <f t="shared" si="8"/>
        <v>film &amp; video</v>
      </c>
      <c r="R161" t="str">
        <f t="shared" si="9"/>
        <v>science fiction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+Table1[[#This Row],[pledged]]/Table1[[#This Row],[goal]]</f>
        <v>0</v>
      </c>
      <c r="P162" s="8">
        <f>IFERROR(+Table1[[#This Row],[pledged]]/Table1[[#This Row],[backers_count]],0)</f>
        <v>0</v>
      </c>
      <c r="Q162" t="str">
        <f t="shared" si="8"/>
        <v>film &amp; video</v>
      </c>
      <c r="R162" t="str">
        <f t="shared" si="9"/>
        <v>drama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+Table1[[#This Row],[pledged]]/Table1[[#This Row],[goal]]</f>
        <v>1E-4</v>
      </c>
      <c r="P163" s="8">
        <f>IFERROR(+Table1[[#This Row],[pledged]]/Table1[[#This Row],[backers_count]],0)</f>
        <v>5</v>
      </c>
      <c r="Q163" t="str">
        <f t="shared" si="8"/>
        <v>film &amp; video</v>
      </c>
      <c r="R163" t="str">
        <f t="shared" si="9"/>
        <v>drama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+Table1[[#This Row],[pledged]]/Table1[[#This Row],[goal]]</f>
        <v>0.15535714285714286</v>
      </c>
      <c r="P164" s="8">
        <f>IFERROR(+Table1[[#This Row],[pledged]]/Table1[[#This Row],[backers_count]],0)</f>
        <v>43.5</v>
      </c>
      <c r="Q164" t="str">
        <f t="shared" si="8"/>
        <v>film &amp; video</v>
      </c>
      <c r="R164" t="str">
        <f t="shared" si="9"/>
        <v>drama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+Table1[[#This Row],[pledged]]/Table1[[#This Row],[goal]]</f>
        <v>0</v>
      </c>
      <c r="P165" s="8">
        <f>IFERROR(+Table1[[#This Row],[pledged]]/Table1[[#This Row],[backers_count]],0)</f>
        <v>0</v>
      </c>
      <c r="Q165" t="str">
        <f t="shared" si="8"/>
        <v>film &amp; video</v>
      </c>
      <c r="R165" t="str">
        <f t="shared" si="9"/>
        <v>drama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+Table1[[#This Row],[pledged]]/Table1[[#This Row],[goal]]</f>
        <v>5.3333333333333332E-3</v>
      </c>
      <c r="P166" s="8">
        <f>IFERROR(+Table1[[#This Row],[pledged]]/Table1[[#This Row],[backers_count]],0)</f>
        <v>91.428571428571431</v>
      </c>
      <c r="Q166" t="str">
        <f t="shared" si="8"/>
        <v>film &amp; video</v>
      </c>
      <c r="R166" t="str">
        <f t="shared" si="9"/>
        <v>drama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+Table1[[#This Row],[pledged]]/Table1[[#This Row],[goal]]</f>
        <v>0</v>
      </c>
      <c r="P167" s="8">
        <f>IFERROR(+Table1[[#This Row],[pledged]]/Table1[[#This Row],[backers_count]],0)</f>
        <v>0</v>
      </c>
      <c r="Q167" t="str">
        <f t="shared" si="8"/>
        <v>film &amp; video</v>
      </c>
      <c r="R167" t="str">
        <f t="shared" si="9"/>
        <v>drama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+Table1[[#This Row],[pledged]]/Table1[[#This Row],[goal]]</f>
        <v>0.6</v>
      </c>
      <c r="P168" s="8">
        <f>IFERROR(+Table1[[#This Row],[pledged]]/Table1[[#This Row],[backers_count]],0)</f>
        <v>3000</v>
      </c>
      <c r="Q168" t="str">
        <f t="shared" si="8"/>
        <v>film &amp; video</v>
      </c>
      <c r="R168" t="str">
        <f t="shared" si="9"/>
        <v>drama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+Table1[[#This Row],[pledged]]/Table1[[#This Row],[goal]]</f>
        <v>1E-4</v>
      </c>
      <c r="P169" s="8">
        <f>IFERROR(+Table1[[#This Row],[pledged]]/Table1[[#This Row],[backers_count]],0)</f>
        <v>5.5</v>
      </c>
      <c r="Q169" t="str">
        <f t="shared" si="8"/>
        <v>film &amp; video</v>
      </c>
      <c r="R169" t="str">
        <f t="shared" si="9"/>
        <v>drama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+Table1[[#This Row],[pledged]]/Table1[[#This Row],[goal]]</f>
        <v>4.0625000000000001E-2</v>
      </c>
      <c r="P170" s="8">
        <f>IFERROR(+Table1[[#This Row],[pledged]]/Table1[[#This Row],[backers_count]],0)</f>
        <v>108.33333333333333</v>
      </c>
      <c r="Q170" t="str">
        <f t="shared" si="8"/>
        <v>film &amp; video</v>
      </c>
      <c r="R170" t="str">
        <f t="shared" si="9"/>
        <v>drama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+Table1[[#This Row],[pledged]]/Table1[[#This Row],[goal]]</f>
        <v>0.224</v>
      </c>
      <c r="P171" s="8">
        <f>IFERROR(+Table1[[#This Row],[pledged]]/Table1[[#This Row],[backers_count]],0)</f>
        <v>56</v>
      </c>
      <c r="Q171" t="str">
        <f t="shared" si="8"/>
        <v>film &amp; video</v>
      </c>
      <c r="R171" t="str">
        <f t="shared" si="9"/>
        <v>drama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+Table1[[#This Row],[pledged]]/Table1[[#This Row],[goal]]</f>
        <v>3.2500000000000001E-2</v>
      </c>
      <c r="P172" s="8">
        <f>IFERROR(+Table1[[#This Row],[pledged]]/Table1[[#This Row],[backers_count]],0)</f>
        <v>32.5</v>
      </c>
      <c r="Q172" t="str">
        <f t="shared" si="8"/>
        <v>film &amp; video</v>
      </c>
      <c r="R172" t="str">
        <f t="shared" si="9"/>
        <v>drama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+Table1[[#This Row],[pledged]]/Table1[[#This Row],[goal]]</f>
        <v>2.0000000000000002E-5</v>
      </c>
      <c r="P173" s="8">
        <f>IFERROR(+Table1[[#This Row],[pledged]]/Table1[[#This Row],[backers_count]],0)</f>
        <v>1</v>
      </c>
      <c r="Q173" t="str">
        <f t="shared" si="8"/>
        <v>film &amp; video</v>
      </c>
      <c r="R173" t="str">
        <f t="shared" si="9"/>
        <v>drama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+Table1[[#This Row],[pledged]]/Table1[[#This Row],[goal]]</f>
        <v>0</v>
      </c>
      <c r="P174" s="8">
        <f>IFERROR(+Table1[[#This Row],[pledged]]/Table1[[#This Row],[backers_count]],0)</f>
        <v>0</v>
      </c>
      <c r="Q174" t="str">
        <f t="shared" si="8"/>
        <v>film &amp; video</v>
      </c>
      <c r="R174" t="str">
        <f t="shared" si="9"/>
        <v>drama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+Table1[[#This Row],[pledged]]/Table1[[#This Row],[goal]]</f>
        <v>0</v>
      </c>
      <c r="P175" s="8">
        <f>IFERROR(+Table1[[#This Row],[pledged]]/Table1[[#This Row],[backers_count]],0)</f>
        <v>0</v>
      </c>
      <c r="Q175" t="str">
        <f t="shared" si="8"/>
        <v>film &amp; video</v>
      </c>
      <c r="R175" t="str">
        <f t="shared" si="9"/>
        <v>drama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+Table1[[#This Row],[pledged]]/Table1[[#This Row],[goal]]</f>
        <v>0</v>
      </c>
      <c r="P176" s="8">
        <f>IFERROR(+Table1[[#This Row],[pledged]]/Table1[[#This Row],[backers_count]],0)</f>
        <v>0</v>
      </c>
      <c r="Q176" t="str">
        <f t="shared" si="8"/>
        <v>film &amp; video</v>
      </c>
      <c r="R176" t="str">
        <f t="shared" si="9"/>
        <v>drama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+Table1[[#This Row],[pledged]]/Table1[[#This Row],[goal]]</f>
        <v>6.4850000000000005E-2</v>
      </c>
      <c r="P177" s="8">
        <f>IFERROR(+Table1[[#This Row],[pledged]]/Table1[[#This Row],[backers_count]],0)</f>
        <v>49.884615384615387</v>
      </c>
      <c r="Q177" t="str">
        <f t="shared" si="8"/>
        <v>film &amp; video</v>
      </c>
      <c r="R177" t="str">
        <f t="shared" si="9"/>
        <v>drama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+Table1[[#This Row],[pledged]]/Table1[[#This Row],[goal]]</f>
        <v>0</v>
      </c>
      <c r="P178" s="8">
        <f>IFERROR(+Table1[[#This Row],[pledged]]/Table1[[#This Row],[backers_count]],0)</f>
        <v>0</v>
      </c>
      <c r="Q178" t="str">
        <f t="shared" si="8"/>
        <v>film &amp; video</v>
      </c>
      <c r="R178" t="str">
        <f t="shared" si="9"/>
        <v>drama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+Table1[[#This Row],[pledged]]/Table1[[#This Row],[goal]]</f>
        <v>0.4</v>
      </c>
      <c r="P179" s="8">
        <f>IFERROR(+Table1[[#This Row],[pledged]]/Table1[[#This Row],[backers_count]],0)</f>
        <v>25.714285714285715</v>
      </c>
      <c r="Q179" t="str">
        <f t="shared" si="8"/>
        <v>film &amp; video</v>
      </c>
      <c r="R179" t="str">
        <f t="shared" si="9"/>
        <v>drama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+Table1[[#This Row],[pledged]]/Table1[[#This Row],[goal]]</f>
        <v>0</v>
      </c>
      <c r="P180" s="8">
        <f>IFERROR(+Table1[[#This Row],[pledged]]/Table1[[#This Row],[backers_count]],0)</f>
        <v>0</v>
      </c>
      <c r="Q180" t="str">
        <f t="shared" si="8"/>
        <v>film &amp; video</v>
      </c>
      <c r="R180" t="str">
        <f t="shared" si="9"/>
        <v>drama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+Table1[[#This Row],[pledged]]/Table1[[#This Row],[goal]]</f>
        <v>0.2</v>
      </c>
      <c r="P181" s="8">
        <f>IFERROR(+Table1[[#This Row],[pledged]]/Table1[[#This Row],[backers_count]],0)</f>
        <v>100</v>
      </c>
      <c r="Q181" t="str">
        <f t="shared" si="8"/>
        <v>film &amp; video</v>
      </c>
      <c r="R181" t="str">
        <f t="shared" si="9"/>
        <v>drama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+Table1[[#This Row],[pledged]]/Table1[[#This Row],[goal]]</f>
        <v>0.33416666666666667</v>
      </c>
      <c r="P182" s="8">
        <f>IFERROR(+Table1[[#This Row],[pledged]]/Table1[[#This Row],[backers_count]],0)</f>
        <v>30.846153846153847</v>
      </c>
      <c r="Q182" t="str">
        <f t="shared" si="8"/>
        <v>film &amp; video</v>
      </c>
      <c r="R182" t="str">
        <f t="shared" si="9"/>
        <v>drama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+Table1[[#This Row],[pledged]]/Table1[[#This Row],[goal]]</f>
        <v>0.21092608822670172</v>
      </c>
      <c r="P183" s="8">
        <f>IFERROR(+Table1[[#This Row],[pledged]]/Table1[[#This Row],[backers_count]],0)</f>
        <v>180.5</v>
      </c>
      <c r="Q183" t="str">
        <f t="shared" si="8"/>
        <v>film &amp; video</v>
      </c>
      <c r="R183" t="str">
        <f t="shared" si="9"/>
        <v>drama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+Table1[[#This Row],[pledged]]/Table1[[#This Row],[goal]]</f>
        <v>0</v>
      </c>
      <c r="P184" s="8">
        <f>IFERROR(+Table1[[#This Row],[pledged]]/Table1[[#This Row],[backers_count]],0)</f>
        <v>0</v>
      </c>
      <c r="Q184" t="str">
        <f t="shared" si="8"/>
        <v>film &amp; video</v>
      </c>
      <c r="R184" t="str">
        <f t="shared" si="9"/>
        <v>drama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+Table1[[#This Row],[pledged]]/Table1[[#This Row],[goal]]</f>
        <v>0.35855999999999999</v>
      </c>
      <c r="P185" s="8">
        <f>IFERROR(+Table1[[#This Row],[pledged]]/Table1[[#This Row],[backers_count]],0)</f>
        <v>373.5</v>
      </c>
      <c r="Q185" t="str">
        <f t="shared" si="8"/>
        <v>film &amp; video</v>
      </c>
      <c r="R185" t="str">
        <f t="shared" si="9"/>
        <v>drama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+Table1[[#This Row],[pledged]]/Table1[[#This Row],[goal]]</f>
        <v>3.4000000000000002E-2</v>
      </c>
      <c r="P186" s="8">
        <f>IFERROR(+Table1[[#This Row],[pledged]]/Table1[[#This Row],[backers_count]],0)</f>
        <v>25.5</v>
      </c>
      <c r="Q186" t="str">
        <f t="shared" si="8"/>
        <v>film &amp; video</v>
      </c>
      <c r="R186" t="str">
        <f t="shared" si="9"/>
        <v>drama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+Table1[[#This Row],[pledged]]/Table1[[#This Row],[goal]]</f>
        <v>5.5E-2</v>
      </c>
      <c r="P187" s="8">
        <f>IFERROR(+Table1[[#This Row],[pledged]]/Table1[[#This Row],[backers_count]],0)</f>
        <v>220</v>
      </c>
      <c r="Q187" t="str">
        <f t="shared" si="8"/>
        <v>film &amp; video</v>
      </c>
      <c r="R187" t="str">
        <f t="shared" si="9"/>
        <v>drama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+Table1[[#This Row],[pledged]]/Table1[[#This Row],[goal]]</f>
        <v>0</v>
      </c>
      <c r="P188" s="8">
        <f>IFERROR(+Table1[[#This Row],[pledged]]/Table1[[#This Row],[backers_count]],0)</f>
        <v>0</v>
      </c>
      <c r="Q188" t="str">
        <f t="shared" si="8"/>
        <v>film &amp; video</v>
      </c>
      <c r="R188" t="str">
        <f t="shared" si="9"/>
        <v>drama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+Table1[[#This Row],[pledged]]/Table1[[#This Row],[goal]]</f>
        <v>0.16</v>
      </c>
      <c r="P189" s="8">
        <f>IFERROR(+Table1[[#This Row],[pledged]]/Table1[[#This Row],[backers_count]],0)</f>
        <v>160</v>
      </c>
      <c r="Q189" t="str">
        <f t="shared" si="8"/>
        <v>film &amp; video</v>
      </c>
      <c r="R189" t="str">
        <f t="shared" si="9"/>
        <v>drama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+Table1[[#This Row],[pledged]]/Table1[[#This Row],[goal]]</f>
        <v>0</v>
      </c>
      <c r="P190" s="8">
        <f>IFERROR(+Table1[[#This Row],[pledged]]/Table1[[#This Row],[backers_count]],0)</f>
        <v>0</v>
      </c>
      <c r="Q190" t="str">
        <f t="shared" si="8"/>
        <v>film &amp; video</v>
      </c>
      <c r="R190" t="str">
        <f t="shared" si="9"/>
        <v>drama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+Table1[[#This Row],[pledged]]/Table1[[#This Row],[goal]]</f>
        <v>6.8999999999999997E-4</v>
      </c>
      <c r="P191" s="8">
        <f>IFERROR(+Table1[[#This Row],[pledged]]/Table1[[#This Row],[backers_count]],0)</f>
        <v>69</v>
      </c>
      <c r="Q191" t="str">
        <f t="shared" si="8"/>
        <v>film &amp; video</v>
      </c>
      <c r="R191" t="str">
        <f t="shared" si="9"/>
        <v>drama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+Table1[[#This Row],[pledged]]/Table1[[#This Row],[goal]]</f>
        <v>4.1666666666666666E-3</v>
      </c>
      <c r="P192" s="8">
        <f>IFERROR(+Table1[[#This Row],[pledged]]/Table1[[#This Row],[backers_count]],0)</f>
        <v>50</v>
      </c>
      <c r="Q192" t="str">
        <f t="shared" si="8"/>
        <v>film &amp; video</v>
      </c>
      <c r="R192" t="str">
        <f t="shared" si="9"/>
        <v>drama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+Table1[[#This Row],[pledged]]/Table1[[#This Row],[goal]]</f>
        <v>0.05</v>
      </c>
      <c r="P193" s="8">
        <f>IFERROR(+Table1[[#This Row],[pledged]]/Table1[[#This Row],[backers_count]],0)</f>
        <v>83.333333333333329</v>
      </c>
      <c r="Q193" t="str">
        <f t="shared" si="8"/>
        <v>film &amp; video</v>
      </c>
      <c r="R193" t="str">
        <f t="shared" si="9"/>
        <v>drama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+Table1[[#This Row],[pledged]]/Table1[[#This Row],[goal]]</f>
        <v>1.7E-5</v>
      </c>
      <c r="P194" s="8">
        <f>IFERROR(+Table1[[#This Row],[pledged]]/Table1[[#This Row],[backers_count]],0)</f>
        <v>5.666666666666667</v>
      </c>
      <c r="Q194" t="str">
        <f t="shared" ref="Q194:Q257" si="12">LEFT(N194,FIND("/",N194)-1)</f>
        <v>film &amp; video</v>
      </c>
      <c r="R194" t="str">
        <f t="shared" ref="R194:R257" si="13">RIGHT($N194,LEN(N194)-FIND("/",N194))</f>
        <v>drama</v>
      </c>
      <c r="S194" s="14">
        <f t="shared" ref="S194:S257" si="14">(((J194/60)/60)/24)+DATE(1970,1,1)</f>
        <v>41899.792037037041</v>
      </c>
      <c r="T194" s="14">
        <f t="shared" ref="T194:T257" si="15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+Table1[[#This Row],[pledged]]/Table1[[#This Row],[goal]]</f>
        <v>0</v>
      </c>
      <c r="P195" s="8">
        <f>IFERROR(+Table1[[#This Row],[pledged]]/Table1[[#This Row],[backers_count]],0)</f>
        <v>0</v>
      </c>
      <c r="Q195" t="str">
        <f t="shared" si="12"/>
        <v>film &amp; video</v>
      </c>
      <c r="R195" t="str">
        <f t="shared" si="13"/>
        <v>drama</v>
      </c>
      <c r="S195" s="14">
        <f t="shared" si="14"/>
        <v>41911.934791666667</v>
      </c>
      <c r="T195" s="14">
        <f t="shared" si="15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+Table1[[#This Row],[pledged]]/Table1[[#This Row],[goal]]</f>
        <v>1.1999999999999999E-3</v>
      </c>
      <c r="P196" s="8">
        <f>IFERROR(+Table1[[#This Row],[pledged]]/Table1[[#This Row],[backers_count]],0)</f>
        <v>1</v>
      </c>
      <c r="Q196" t="str">
        <f t="shared" si="12"/>
        <v>film &amp; video</v>
      </c>
      <c r="R196" t="str">
        <f t="shared" si="13"/>
        <v>drama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+Table1[[#This Row],[pledged]]/Table1[[#This Row],[goal]]</f>
        <v>0</v>
      </c>
      <c r="P197" s="8">
        <f>IFERROR(+Table1[[#This Row],[pledged]]/Table1[[#This Row],[backers_count]],0)</f>
        <v>0</v>
      </c>
      <c r="Q197" t="str">
        <f t="shared" si="12"/>
        <v>film &amp; video</v>
      </c>
      <c r="R197" t="str">
        <f t="shared" si="13"/>
        <v>drama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+Table1[[#This Row],[pledged]]/Table1[[#This Row],[goal]]</f>
        <v>0.41857142857142859</v>
      </c>
      <c r="P198" s="8">
        <f>IFERROR(+Table1[[#This Row],[pledged]]/Table1[[#This Row],[backers_count]],0)</f>
        <v>77.10526315789474</v>
      </c>
      <c r="Q198" t="str">
        <f t="shared" si="12"/>
        <v>film &amp; video</v>
      </c>
      <c r="R198" t="str">
        <f t="shared" si="13"/>
        <v>drama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+Table1[[#This Row],[pledged]]/Table1[[#This Row],[goal]]</f>
        <v>0.1048</v>
      </c>
      <c r="P199" s="8">
        <f>IFERROR(+Table1[[#This Row],[pledged]]/Table1[[#This Row],[backers_count]],0)</f>
        <v>32.75</v>
      </c>
      <c r="Q199" t="str">
        <f t="shared" si="12"/>
        <v>film &amp; video</v>
      </c>
      <c r="R199" t="str">
        <f t="shared" si="13"/>
        <v>drama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+Table1[[#This Row],[pledged]]/Table1[[#This Row],[goal]]</f>
        <v>1.116E-2</v>
      </c>
      <c r="P200" s="8">
        <f>IFERROR(+Table1[[#This Row],[pledged]]/Table1[[#This Row],[backers_count]],0)</f>
        <v>46.5</v>
      </c>
      <c r="Q200" t="str">
        <f t="shared" si="12"/>
        <v>film &amp; video</v>
      </c>
      <c r="R200" t="str">
        <f t="shared" si="13"/>
        <v>drama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+Table1[[#This Row],[pledged]]/Table1[[#This Row],[goal]]</f>
        <v>0</v>
      </c>
      <c r="P201" s="8">
        <f>IFERROR(+Table1[[#This Row],[pledged]]/Table1[[#This Row],[backers_count]],0)</f>
        <v>0</v>
      </c>
      <c r="Q201" t="str">
        <f t="shared" si="12"/>
        <v>film &amp; video</v>
      </c>
      <c r="R201" t="str">
        <f t="shared" si="13"/>
        <v>drama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+Table1[[#This Row],[pledged]]/Table1[[#This Row],[goal]]</f>
        <v>0.26192500000000002</v>
      </c>
      <c r="P202" s="8">
        <f>IFERROR(+Table1[[#This Row],[pledged]]/Table1[[#This Row],[backers_count]],0)</f>
        <v>87.308333333333337</v>
      </c>
      <c r="Q202" t="str">
        <f t="shared" si="12"/>
        <v>film &amp; video</v>
      </c>
      <c r="R202" t="str">
        <f t="shared" si="13"/>
        <v>drama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+Table1[[#This Row],[pledged]]/Table1[[#This Row],[goal]]</f>
        <v>0.58461538461538465</v>
      </c>
      <c r="P203" s="8">
        <f>IFERROR(+Table1[[#This Row],[pledged]]/Table1[[#This Row],[backers_count]],0)</f>
        <v>54.285714285714285</v>
      </c>
      <c r="Q203" t="str">
        <f t="shared" si="12"/>
        <v>film &amp; video</v>
      </c>
      <c r="R203" t="str">
        <f t="shared" si="13"/>
        <v>drama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+Table1[[#This Row],[pledged]]/Table1[[#This Row],[goal]]</f>
        <v>0</v>
      </c>
      <c r="P204" s="8">
        <f>IFERROR(+Table1[[#This Row],[pledged]]/Table1[[#This Row],[backers_count]],0)</f>
        <v>0</v>
      </c>
      <c r="Q204" t="str">
        <f t="shared" si="12"/>
        <v>film &amp; video</v>
      </c>
      <c r="R204" t="str">
        <f t="shared" si="13"/>
        <v>drama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+Table1[[#This Row],[pledged]]/Table1[[#This Row],[goal]]</f>
        <v>0.2984</v>
      </c>
      <c r="P205" s="8">
        <f>IFERROR(+Table1[[#This Row],[pledged]]/Table1[[#This Row],[backers_count]],0)</f>
        <v>93.25</v>
      </c>
      <c r="Q205" t="str">
        <f t="shared" si="12"/>
        <v>film &amp; video</v>
      </c>
      <c r="R205" t="str">
        <f t="shared" si="13"/>
        <v>drama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+Table1[[#This Row],[pledged]]/Table1[[#This Row],[goal]]</f>
        <v>0.50721666666666665</v>
      </c>
      <c r="P206" s="8">
        <f>IFERROR(+Table1[[#This Row],[pledged]]/Table1[[#This Row],[backers_count]],0)</f>
        <v>117.68368136117556</v>
      </c>
      <c r="Q206" t="str">
        <f t="shared" si="12"/>
        <v>film &amp; video</v>
      </c>
      <c r="R206" t="str">
        <f t="shared" si="13"/>
        <v>drama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+Table1[[#This Row],[pledged]]/Table1[[#This Row],[goal]]</f>
        <v>0.16250000000000001</v>
      </c>
      <c r="P207" s="8">
        <f>IFERROR(+Table1[[#This Row],[pledged]]/Table1[[#This Row],[backers_count]],0)</f>
        <v>76.470588235294116</v>
      </c>
      <c r="Q207" t="str">
        <f t="shared" si="12"/>
        <v>film &amp; video</v>
      </c>
      <c r="R207" t="str">
        <f t="shared" si="13"/>
        <v>drama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+Table1[[#This Row],[pledged]]/Table1[[#This Row],[goal]]</f>
        <v>0</v>
      </c>
      <c r="P208" s="8">
        <f>IFERROR(+Table1[[#This Row],[pledged]]/Table1[[#This Row],[backers_count]],0)</f>
        <v>0</v>
      </c>
      <c r="Q208" t="str">
        <f t="shared" si="12"/>
        <v>film &amp; video</v>
      </c>
      <c r="R208" t="str">
        <f t="shared" si="13"/>
        <v>drama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+Table1[[#This Row],[pledged]]/Table1[[#This Row],[goal]]</f>
        <v>0.15214285714285714</v>
      </c>
      <c r="P209" s="8">
        <f>IFERROR(+Table1[[#This Row],[pledged]]/Table1[[#This Row],[backers_count]],0)</f>
        <v>163.84615384615384</v>
      </c>
      <c r="Q209" t="str">
        <f t="shared" si="12"/>
        <v>film &amp; video</v>
      </c>
      <c r="R209" t="str">
        <f t="shared" si="13"/>
        <v>drama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+Table1[[#This Row],[pledged]]/Table1[[#This Row],[goal]]</f>
        <v>0</v>
      </c>
      <c r="P210" s="8">
        <f>IFERROR(+Table1[[#This Row],[pledged]]/Table1[[#This Row],[backers_count]],0)</f>
        <v>0</v>
      </c>
      <c r="Q210" t="str">
        <f t="shared" si="12"/>
        <v>film &amp; video</v>
      </c>
      <c r="R210" t="str">
        <f t="shared" si="13"/>
        <v>drama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+Table1[[#This Row],[pledged]]/Table1[[#This Row],[goal]]</f>
        <v>0</v>
      </c>
      <c r="P211" s="8">
        <f>IFERROR(+Table1[[#This Row],[pledged]]/Table1[[#This Row],[backers_count]],0)</f>
        <v>0</v>
      </c>
      <c r="Q211" t="str">
        <f t="shared" si="12"/>
        <v>film &amp; video</v>
      </c>
      <c r="R211" t="str">
        <f t="shared" si="13"/>
        <v>drama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+Table1[[#This Row],[pledged]]/Table1[[#This Row],[goal]]</f>
        <v>0.2525</v>
      </c>
      <c r="P212" s="8">
        <f>IFERROR(+Table1[[#This Row],[pledged]]/Table1[[#This Row],[backers_count]],0)</f>
        <v>91.818181818181813</v>
      </c>
      <c r="Q212" t="str">
        <f t="shared" si="12"/>
        <v>film &amp; video</v>
      </c>
      <c r="R212" t="str">
        <f t="shared" si="13"/>
        <v>drama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+Table1[[#This Row],[pledged]]/Table1[[#This Row],[goal]]</f>
        <v>0.44600000000000001</v>
      </c>
      <c r="P213" s="8">
        <f>IFERROR(+Table1[[#This Row],[pledged]]/Table1[[#This Row],[backers_count]],0)</f>
        <v>185.83333333333334</v>
      </c>
      <c r="Q213" t="str">
        <f t="shared" si="12"/>
        <v>film &amp; video</v>
      </c>
      <c r="R213" t="str">
        <f t="shared" si="13"/>
        <v>drama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+Table1[[#This Row],[pledged]]/Table1[[#This Row],[goal]]</f>
        <v>1.5873015873015873E-4</v>
      </c>
      <c r="P214" s="8">
        <f>IFERROR(+Table1[[#This Row],[pledged]]/Table1[[#This Row],[backers_count]],0)</f>
        <v>1</v>
      </c>
      <c r="Q214" t="str">
        <f t="shared" si="12"/>
        <v>film &amp; video</v>
      </c>
      <c r="R214" t="str">
        <f t="shared" si="13"/>
        <v>drama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+Table1[[#This Row],[pledged]]/Table1[[#This Row],[goal]]</f>
        <v>4.0000000000000002E-4</v>
      </c>
      <c r="P215" s="8">
        <f>IFERROR(+Table1[[#This Row],[pledged]]/Table1[[#This Row],[backers_count]],0)</f>
        <v>20</v>
      </c>
      <c r="Q215" t="str">
        <f t="shared" si="12"/>
        <v>film &amp; video</v>
      </c>
      <c r="R215" t="str">
        <f t="shared" si="13"/>
        <v>drama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+Table1[[#This Row],[pledged]]/Table1[[#This Row],[goal]]</f>
        <v>8.0000000000000007E-5</v>
      </c>
      <c r="P216" s="8">
        <f>IFERROR(+Table1[[#This Row],[pledged]]/Table1[[#This Row],[backers_count]],0)</f>
        <v>1</v>
      </c>
      <c r="Q216" t="str">
        <f t="shared" si="12"/>
        <v>film &amp; video</v>
      </c>
      <c r="R216" t="str">
        <f t="shared" si="13"/>
        <v>drama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+Table1[[#This Row],[pledged]]/Table1[[#This Row],[goal]]</f>
        <v>2.2727272727272726E-3</v>
      </c>
      <c r="P217" s="8">
        <f>IFERROR(+Table1[[#This Row],[pledged]]/Table1[[#This Row],[backers_count]],0)</f>
        <v>10</v>
      </c>
      <c r="Q217" t="str">
        <f t="shared" si="12"/>
        <v>film &amp; video</v>
      </c>
      <c r="R217" t="str">
        <f t="shared" si="13"/>
        <v>drama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+Table1[[#This Row],[pledged]]/Table1[[#This Row],[goal]]</f>
        <v>0.55698440000000005</v>
      </c>
      <c r="P218" s="8">
        <f>IFERROR(+Table1[[#This Row],[pledged]]/Table1[[#This Row],[backers_count]],0)</f>
        <v>331.53833333333336</v>
      </c>
      <c r="Q218" t="str">
        <f t="shared" si="12"/>
        <v>film &amp; video</v>
      </c>
      <c r="R218" t="str">
        <f t="shared" si="13"/>
        <v>drama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+Table1[[#This Row],[pledged]]/Table1[[#This Row],[goal]]</f>
        <v>0.11942999999999999</v>
      </c>
      <c r="P219" s="8">
        <f>IFERROR(+Table1[[#This Row],[pledged]]/Table1[[#This Row],[backers_count]],0)</f>
        <v>314.28947368421052</v>
      </c>
      <c r="Q219" t="str">
        <f t="shared" si="12"/>
        <v>film &amp; video</v>
      </c>
      <c r="R219" t="str">
        <f t="shared" si="13"/>
        <v>drama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+Table1[[#This Row],[pledged]]/Table1[[#This Row],[goal]]</f>
        <v>0.02</v>
      </c>
      <c r="P220" s="8">
        <f>IFERROR(+Table1[[#This Row],[pledged]]/Table1[[#This Row],[backers_count]],0)</f>
        <v>100</v>
      </c>
      <c r="Q220" t="str">
        <f t="shared" si="12"/>
        <v>film &amp; video</v>
      </c>
      <c r="R220" t="str">
        <f t="shared" si="13"/>
        <v>drama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+Table1[[#This Row],[pledged]]/Table1[[#This Row],[goal]]</f>
        <v>0.17630000000000001</v>
      </c>
      <c r="P221" s="8">
        <f>IFERROR(+Table1[[#This Row],[pledged]]/Table1[[#This Row],[backers_count]],0)</f>
        <v>115.98684210526316</v>
      </c>
      <c r="Q221" t="str">
        <f t="shared" si="12"/>
        <v>film &amp; video</v>
      </c>
      <c r="R221" t="str">
        <f t="shared" si="13"/>
        <v>drama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+Table1[[#This Row],[pledged]]/Table1[[#This Row],[goal]]</f>
        <v>7.1999999999999998E-3</v>
      </c>
      <c r="P222" s="8">
        <f>IFERROR(+Table1[[#This Row],[pledged]]/Table1[[#This Row],[backers_count]],0)</f>
        <v>120</v>
      </c>
      <c r="Q222" t="str">
        <f t="shared" si="12"/>
        <v>film &amp; video</v>
      </c>
      <c r="R222" t="str">
        <f t="shared" si="13"/>
        <v>drama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+Table1[[#This Row],[pledged]]/Table1[[#This Row],[goal]]</f>
        <v>0</v>
      </c>
      <c r="P223" s="8">
        <f>IFERROR(+Table1[[#This Row],[pledged]]/Table1[[#This Row],[backers_count]],0)</f>
        <v>0</v>
      </c>
      <c r="Q223" t="str">
        <f t="shared" si="12"/>
        <v>film &amp; video</v>
      </c>
      <c r="R223" t="str">
        <f t="shared" si="13"/>
        <v>drama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+Table1[[#This Row],[pledged]]/Table1[[#This Row],[goal]]</f>
        <v>0.13</v>
      </c>
      <c r="P224" s="8">
        <f>IFERROR(+Table1[[#This Row],[pledged]]/Table1[[#This Row],[backers_count]],0)</f>
        <v>65</v>
      </c>
      <c r="Q224" t="str">
        <f t="shared" si="12"/>
        <v>film &amp; video</v>
      </c>
      <c r="R224" t="str">
        <f t="shared" si="13"/>
        <v>drama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+Table1[[#This Row],[pledged]]/Table1[[#This Row],[goal]]</f>
        <v>0</v>
      </c>
      <c r="P225" s="8">
        <f>IFERROR(+Table1[[#This Row],[pledged]]/Table1[[#This Row],[backers_count]],0)</f>
        <v>0</v>
      </c>
      <c r="Q225" t="str">
        <f t="shared" si="12"/>
        <v>film &amp; video</v>
      </c>
      <c r="R225" t="str">
        <f t="shared" si="13"/>
        <v>drama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+Table1[[#This Row],[pledged]]/Table1[[#This Row],[goal]]</f>
        <v>0</v>
      </c>
      <c r="P226" s="8">
        <f>IFERROR(+Table1[[#This Row],[pledged]]/Table1[[#This Row],[backers_count]],0)</f>
        <v>0</v>
      </c>
      <c r="Q226" t="str">
        <f t="shared" si="12"/>
        <v>film &amp; video</v>
      </c>
      <c r="R226" t="str">
        <f t="shared" si="13"/>
        <v>drama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+Table1[[#This Row],[pledged]]/Table1[[#This Row],[goal]]</f>
        <v>0</v>
      </c>
      <c r="P227" s="8">
        <f>IFERROR(+Table1[[#This Row],[pledged]]/Table1[[#This Row],[backers_count]],0)</f>
        <v>0</v>
      </c>
      <c r="Q227" t="str">
        <f t="shared" si="12"/>
        <v>film &amp; video</v>
      </c>
      <c r="R227" t="str">
        <f t="shared" si="13"/>
        <v>drama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+Table1[[#This Row],[pledged]]/Table1[[#This Row],[goal]]</f>
        <v>8.6206896551724137E-3</v>
      </c>
      <c r="P228" s="8">
        <f>IFERROR(+Table1[[#This Row],[pledged]]/Table1[[#This Row],[backers_count]],0)</f>
        <v>125</v>
      </c>
      <c r="Q228" t="str">
        <f t="shared" si="12"/>
        <v>film &amp; video</v>
      </c>
      <c r="R228" t="str">
        <f t="shared" si="13"/>
        <v>drama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+Table1[[#This Row],[pledged]]/Table1[[#This Row],[goal]]</f>
        <v>0</v>
      </c>
      <c r="P229" s="8">
        <f>IFERROR(+Table1[[#This Row],[pledged]]/Table1[[#This Row],[backers_count]],0)</f>
        <v>0</v>
      </c>
      <c r="Q229" t="str">
        <f t="shared" si="12"/>
        <v>film &amp; video</v>
      </c>
      <c r="R229" t="str">
        <f t="shared" si="13"/>
        <v>drama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+Table1[[#This Row],[pledged]]/Table1[[#This Row],[goal]]</f>
        <v>0</v>
      </c>
      <c r="P230" s="8">
        <f>IFERROR(+Table1[[#This Row],[pledged]]/Table1[[#This Row],[backers_count]],0)</f>
        <v>0</v>
      </c>
      <c r="Q230" t="str">
        <f t="shared" si="12"/>
        <v>film &amp; video</v>
      </c>
      <c r="R230" t="str">
        <f t="shared" si="13"/>
        <v>drama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+Table1[[#This Row],[pledged]]/Table1[[#This Row],[goal]]</f>
        <v>0</v>
      </c>
      <c r="P231" s="8">
        <f>IFERROR(+Table1[[#This Row],[pledged]]/Table1[[#This Row],[backers_count]],0)</f>
        <v>0</v>
      </c>
      <c r="Q231" t="str">
        <f t="shared" si="12"/>
        <v>film &amp; video</v>
      </c>
      <c r="R231" t="str">
        <f t="shared" si="13"/>
        <v>drama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+Table1[[#This Row],[pledged]]/Table1[[#This Row],[goal]]</f>
        <v>4.0000000000000001E-3</v>
      </c>
      <c r="P232" s="8">
        <f>IFERROR(+Table1[[#This Row],[pledged]]/Table1[[#This Row],[backers_count]],0)</f>
        <v>30</v>
      </c>
      <c r="Q232" t="str">
        <f t="shared" si="12"/>
        <v>film &amp; video</v>
      </c>
      <c r="R232" t="str">
        <f t="shared" si="13"/>
        <v>drama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+Table1[[#This Row],[pledged]]/Table1[[#This Row],[goal]]</f>
        <v>0</v>
      </c>
      <c r="P233" s="8">
        <f>IFERROR(+Table1[[#This Row],[pledged]]/Table1[[#This Row],[backers_count]],0)</f>
        <v>0</v>
      </c>
      <c r="Q233" t="str">
        <f t="shared" si="12"/>
        <v>film &amp; video</v>
      </c>
      <c r="R233" t="str">
        <f t="shared" si="13"/>
        <v>drama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+Table1[[#This Row],[pledged]]/Table1[[#This Row],[goal]]</f>
        <v>2.75E-2</v>
      </c>
      <c r="P234" s="8">
        <f>IFERROR(+Table1[[#This Row],[pledged]]/Table1[[#This Row],[backers_count]],0)</f>
        <v>15.714285714285714</v>
      </c>
      <c r="Q234" t="str">
        <f t="shared" si="12"/>
        <v>film &amp; video</v>
      </c>
      <c r="R234" t="str">
        <f t="shared" si="13"/>
        <v>drama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+Table1[[#This Row],[pledged]]/Table1[[#This Row],[goal]]</f>
        <v>0</v>
      </c>
      <c r="P235" s="8">
        <f>IFERROR(+Table1[[#This Row],[pledged]]/Table1[[#This Row],[backers_count]],0)</f>
        <v>0</v>
      </c>
      <c r="Q235" t="str">
        <f t="shared" si="12"/>
        <v>film &amp; video</v>
      </c>
      <c r="R235" t="str">
        <f t="shared" si="13"/>
        <v>drama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+Table1[[#This Row],[pledged]]/Table1[[#This Row],[goal]]</f>
        <v>0.40100000000000002</v>
      </c>
      <c r="P236" s="8">
        <f>IFERROR(+Table1[[#This Row],[pledged]]/Table1[[#This Row],[backers_count]],0)</f>
        <v>80.2</v>
      </c>
      <c r="Q236" t="str">
        <f t="shared" si="12"/>
        <v>film &amp; video</v>
      </c>
      <c r="R236" t="str">
        <f t="shared" si="13"/>
        <v>drama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+Table1[[#This Row],[pledged]]/Table1[[#This Row],[goal]]</f>
        <v>0</v>
      </c>
      <c r="P237" s="8">
        <f>IFERROR(+Table1[[#This Row],[pledged]]/Table1[[#This Row],[backers_count]],0)</f>
        <v>0</v>
      </c>
      <c r="Q237" t="str">
        <f t="shared" si="12"/>
        <v>film &amp; video</v>
      </c>
      <c r="R237" t="str">
        <f t="shared" si="13"/>
        <v>drama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+Table1[[#This Row],[pledged]]/Table1[[#This Row],[goal]]</f>
        <v>0</v>
      </c>
      <c r="P238" s="8">
        <f>IFERROR(+Table1[[#This Row],[pledged]]/Table1[[#This Row],[backers_count]],0)</f>
        <v>0</v>
      </c>
      <c r="Q238" t="str">
        <f t="shared" si="12"/>
        <v>film &amp; video</v>
      </c>
      <c r="R238" t="str">
        <f t="shared" si="13"/>
        <v>drama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+Table1[[#This Row],[pledged]]/Table1[[#This Row],[goal]]</f>
        <v>3.3333333333333335E-3</v>
      </c>
      <c r="P239" s="8">
        <f>IFERROR(+Table1[[#This Row],[pledged]]/Table1[[#This Row],[backers_count]],0)</f>
        <v>50</v>
      </c>
      <c r="Q239" t="str">
        <f t="shared" si="12"/>
        <v>film &amp; video</v>
      </c>
      <c r="R239" t="str">
        <f t="shared" si="13"/>
        <v>drama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+Table1[[#This Row],[pledged]]/Table1[[#This Row],[goal]]</f>
        <v>0</v>
      </c>
      <c r="P240" s="8">
        <f>IFERROR(+Table1[[#This Row],[pledged]]/Table1[[#This Row],[backers_count]],0)</f>
        <v>0</v>
      </c>
      <c r="Q240" t="str">
        <f t="shared" si="12"/>
        <v>film &amp; video</v>
      </c>
      <c r="R240" t="str">
        <f t="shared" si="13"/>
        <v>drama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+Table1[[#This Row],[pledged]]/Table1[[#This Row],[goal]]</f>
        <v>0.25</v>
      </c>
      <c r="P241" s="8">
        <f>IFERROR(+Table1[[#This Row],[pledged]]/Table1[[#This Row],[backers_count]],0)</f>
        <v>50</v>
      </c>
      <c r="Q241" t="str">
        <f t="shared" si="12"/>
        <v>film &amp; video</v>
      </c>
      <c r="R241" t="str">
        <f t="shared" si="13"/>
        <v>drama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+Table1[[#This Row],[pledged]]/Table1[[#This Row],[goal]]</f>
        <v>1.0763413333333334</v>
      </c>
      <c r="P242" s="8">
        <f>IFERROR(+Table1[[#This Row],[pledged]]/Table1[[#This Row],[backers_count]],0)</f>
        <v>117.84759124087591</v>
      </c>
      <c r="Q242" t="str">
        <f t="shared" si="12"/>
        <v>film &amp; video</v>
      </c>
      <c r="R242" t="str">
        <f t="shared" si="13"/>
        <v>documentary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+Table1[[#This Row],[pledged]]/Table1[[#This Row],[goal]]</f>
        <v>1.1263736263736264</v>
      </c>
      <c r="P243" s="8">
        <f>IFERROR(+Table1[[#This Row],[pledged]]/Table1[[#This Row],[backers_count]],0)</f>
        <v>109.04255319148936</v>
      </c>
      <c r="Q243" t="str">
        <f t="shared" si="12"/>
        <v>film &amp; video</v>
      </c>
      <c r="R243" t="str">
        <f t="shared" si="13"/>
        <v>documentary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+Table1[[#This Row],[pledged]]/Table1[[#This Row],[goal]]</f>
        <v>1.1346153846153846</v>
      </c>
      <c r="P244" s="8">
        <f>IFERROR(+Table1[[#This Row],[pledged]]/Table1[[#This Row],[backers_count]],0)</f>
        <v>73.019801980198025</v>
      </c>
      <c r="Q244" t="str">
        <f t="shared" si="12"/>
        <v>film &amp; video</v>
      </c>
      <c r="R244" t="str">
        <f t="shared" si="13"/>
        <v>documentary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+Table1[[#This Row],[pledged]]/Table1[[#This Row],[goal]]</f>
        <v>1.0259199999999999</v>
      </c>
      <c r="P245" s="8">
        <f>IFERROR(+Table1[[#This Row],[pledged]]/Table1[[#This Row],[backers_count]],0)</f>
        <v>78.195121951219505</v>
      </c>
      <c r="Q245" t="str">
        <f t="shared" si="12"/>
        <v>film &amp; video</v>
      </c>
      <c r="R245" t="str">
        <f t="shared" si="13"/>
        <v>documentary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+Table1[[#This Row],[pledged]]/Table1[[#This Row],[goal]]</f>
        <v>1.1375714285714287</v>
      </c>
      <c r="P246" s="8">
        <f>IFERROR(+Table1[[#This Row],[pledged]]/Table1[[#This Row],[backers_count]],0)</f>
        <v>47.398809523809526</v>
      </c>
      <c r="Q246" t="str">
        <f t="shared" si="12"/>
        <v>film &amp; video</v>
      </c>
      <c r="R246" t="str">
        <f t="shared" si="13"/>
        <v>documentary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+Table1[[#This Row],[pledged]]/Table1[[#This Row],[goal]]</f>
        <v>1.0371999999999999</v>
      </c>
      <c r="P247" s="8">
        <f>IFERROR(+Table1[[#This Row],[pledged]]/Table1[[#This Row],[backers_count]],0)</f>
        <v>54.020833333333336</v>
      </c>
      <c r="Q247" t="str">
        <f t="shared" si="12"/>
        <v>film &amp; video</v>
      </c>
      <c r="R247" t="str">
        <f t="shared" si="13"/>
        <v>documentary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+Table1[[#This Row],[pledged]]/Table1[[#This Row],[goal]]</f>
        <v>3.0546000000000002</v>
      </c>
      <c r="P248" s="8">
        <f>IFERROR(+Table1[[#This Row],[pledged]]/Table1[[#This Row],[backers_count]],0)</f>
        <v>68.488789237668158</v>
      </c>
      <c r="Q248" t="str">
        <f t="shared" si="12"/>
        <v>film &amp; video</v>
      </c>
      <c r="R248" t="str">
        <f t="shared" si="13"/>
        <v>documentary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+Table1[[#This Row],[pledged]]/Table1[[#This Row],[goal]]</f>
        <v>1.341</v>
      </c>
      <c r="P249" s="8">
        <f>IFERROR(+Table1[[#This Row],[pledged]]/Table1[[#This Row],[backers_count]],0)</f>
        <v>108.14516129032258</v>
      </c>
      <c r="Q249" t="str">
        <f t="shared" si="12"/>
        <v>film &amp; video</v>
      </c>
      <c r="R249" t="str">
        <f t="shared" si="13"/>
        <v>documentary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+Table1[[#This Row],[pledged]]/Table1[[#This Row],[goal]]</f>
        <v>1.0133294117647058</v>
      </c>
      <c r="P250" s="8">
        <f>IFERROR(+Table1[[#This Row],[pledged]]/Table1[[#This Row],[backers_count]],0)</f>
        <v>589.95205479452056</v>
      </c>
      <c r="Q250" t="str">
        <f t="shared" si="12"/>
        <v>film &amp; video</v>
      </c>
      <c r="R250" t="str">
        <f t="shared" si="13"/>
        <v>documentary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+Table1[[#This Row],[pledged]]/Table1[[#This Row],[goal]]</f>
        <v>1.1292</v>
      </c>
      <c r="P251" s="8">
        <f>IFERROR(+Table1[[#This Row],[pledged]]/Table1[[#This Row],[backers_count]],0)</f>
        <v>48.051063829787232</v>
      </c>
      <c r="Q251" t="str">
        <f t="shared" si="12"/>
        <v>film &amp; video</v>
      </c>
      <c r="R251" t="str">
        <f t="shared" si="13"/>
        <v>documentary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+Table1[[#This Row],[pledged]]/Table1[[#This Row],[goal]]</f>
        <v>1.0558333333333334</v>
      </c>
      <c r="P252" s="8">
        <f>IFERROR(+Table1[[#This Row],[pledged]]/Table1[[#This Row],[backers_count]],0)</f>
        <v>72.482837528604122</v>
      </c>
      <c r="Q252" t="str">
        <f t="shared" si="12"/>
        <v>film &amp; video</v>
      </c>
      <c r="R252" t="str">
        <f t="shared" si="13"/>
        <v>documentary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+Table1[[#This Row],[pledged]]/Table1[[#This Row],[goal]]</f>
        <v>1.2557142857142858</v>
      </c>
      <c r="P253" s="8">
        <f>IFERROR(+Table1[[#This Row],[pledged]]/Table1[[#This Row],[backers_count]],0)</f>
        <v>57.077922077922075</v>
      </c>
      <c r="Q253" t="str">
        <f t="shared" si="12"/>
        <v>film &amp; video</v>
      </c>
      <c r="R253" t="str">
        <f t="shared" si="13"/>
        <v>documentary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+Table1[[#This Row],[pledged]]/Table1[[#This Row],[goal]]</f>
        <v>1.8455999999999999</v>
      </c>
      <c r="P254" s="8">
        <f>IFERROR(+Table1[[#This Row],[pledged]]/Table1[[#This Row],[backers_count]],0)</f>
        <v>85.444444444444443</v>
      </c>
      <c r="Q254" t="str">
        <f t="shared" si="12"/>
        <v>film &amp; video</v>
      </c>
      <c r="R254" t="str">
        <f t="shared" si="13"/>
        <v>documentary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+Table1[[#This Row],[pledged]]/Table1[[#This Row],[goal]]</f>
        <v>1.0073333333333334</v>
      </c>
      <c r="P255" s="8">
        <f>IFERROR(+Table1[[#This Row],[pledged]]/Table1[[#This Row],[backers_count]],0)</f>
        <v>215.85714285714286</v>
      </c>
      <c r="Q255" t="str">
        <f t="shared" si="12"/>
        <v>film &amp; video</v>
      </c>
      <c r="R255" t="str">
        <f t="shared" si="13"/>
        <v>documentary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+Table1[[#This Row],[pledged]]/Table1[[#This Row],[goal]]</f>
        <v>1.1694724999999999</v>
      </c>
      <c r="P256" s="8">
        <f>IFERROR(+Table1[[#This Row],[pledged]]/Table1[[#This Row],[backers_count]],0)</f>
        <v>89.38643312101911</v>
      </c>
      <c r="Q256" t="str">
        <f t="shared" si="12"/>
        <v>film &amp; video</v>
      </c>
      <c r="R256" t="str">
        <f t="shared" si="13"/>
        <v>documentary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+Table1[[#This Row],[pledged]]/Table1[[#This Row],[goal]]</f>
        <v>1.0673325</v>
      </c>
      <c r="P257" s="8">
        <f>IFERROR(+Table1[[#This Row],[pledged]]/Table1[[#This Row],[backers_count]],0)</f>
        <v>45.418404255319146</v>
      </c>
      <c r="Q257" t="str">
        <f t="shared" si="12"/>
        <v>film &amp; video</v>
      </c>
      <c r="R257" t="str">
        <f t="shared" si="13"/>
        <v>documentary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+Table1[[#This Row],[pledged]]/Table1[[#This Row],[goal]]</f>
        <v>1.391</v>
      </c>
      <c r="P258" s="8">
        <f>IFERROR(+Table1[[#This Row],[pledged]]/Table1[[#This Row],[backers_count]],0)</f>
        <v>65.756363636363631</v>
      </c>
      <c r="Q258" t="str">
        <f t="shared" ref="Q258:Q321" si="16">LEFT(N258,FIND("/",N258)-1)</f>
        <v>film &amp; video</v>
      </c>
      <c r="R258" t="str">
        <f t="shared" ref="R258:R321" si="17">RIGHT($N258,LEN(N258)-FIND("/",N258))</f>
        <v>documentary</v>
      </c>
      <c r="S258" s="14">
        <f t="shared" ref="S258:S321" si="18">(((J258/60)/60)/24)+DATE(1970,1,1)</f>
        <v>41319.769293981481</v>
      </c>
      <c r="T258" s="14">
        <f t="shared" ref="T258:T321" si="19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+Table1[[#This Row],[pledged]]/Table1[[#This Row],[goal]]</f>
        <v>1.0672648571428571</v>
      </c>
      <c r="P259" s="8">
        <f>IFERROR(+Table1[[#This Row],[pledged]]/Table1[[#This Row],[backers_count]],0)</f>
        <v>66.70405357142856</v>
      </c>
      <c r="Q259" t="str">
        <f t="shared" si="16"/>
        <v>film &amp; video</v>
      </c>
      <c r="R259" t="str">
        <f t="shared" si="17"/>
        <v>documentary</v>
      </c>
      <c r="S259" s="14">
        <f t="shared" si="18"/>
        <v>42479.626875000002</v>
      </c>
      <c r="T259" s="14">
        <f t="shared" si="1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+Table1[[#This Row],[pledged]]/Table1[[#This Row],[goal]]</f>
        <v>1.9114</v>
      </c>
      <c r="P260" s="8">
        <f>IFERROR(+Table1[[#This Row],[pledged]]/Table1[[#This Row],[backers_count]],0)</f>
        <v>83.345930232558146</v>
      </c>
      <c r="Q260" t="str">
        <f t="shared" si="16"/>
        <v>film &amp; video</v>
      </c>
      <c r="R260" t="str">
        <f t="shared" si="17"/>
        <v>documentary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+Table1[[#This Row],[pledged]]/Table1[[#This Row],[goal]]</f>
        <v>1.3193789333333332</v>
      </c>
      <c r="P261" s="8">
        <f>IFERROR(+Table1[[#This Row],[pledged]]/Table1[[#This Row],[backers_count]],0)</f>
        <v>105.04609341825902</v>
      </c>
      <c r="Q261" t="str">
        <f t="shared" si="16"/>
        <v>film &amp; video</v>
      </c>
      <c r="R261" t="str">
        <f t="shared" si="17"/>
        <v>documentary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+Table1[[#This Row],[pledged]]/Table1[[#This Row],[goal]]</f>
        <v>1.0640000000000001</v>
      </c>
      <c r="P262" s="8">
        <f>IFERROR(+Table1[[#This Row],[pledged]]/Table1[[#This Row],[backers_count]],0)</f>
        <v>120.90909090909091</v>
      </c>
      <c r="Q262" t="str">
        <f t="shared" si="16"/>
        <v>film &amp; video</v>
      </c>
      <c r="R262" t="str">
        <f t="shared" si="17"/>
        <v>documentary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+Table1[[#This Row],[pledged]]/Table1[[#This Row],[goal]]</f>
        <v>1.0740000000000001</v>
      </c>
      <c r="P263" s="8">
        <f>IFERROR(+Table1[[#This Row],[pledged]]/Table1[[#This Row],[backers_count]],0)</f>
        <v>97.63636363636364</v>
      </c>
      <c r="Q263" t="str">
        <f t="shared" si="16"/>
        <v>film &amp; video</v>
      </c>
      <c r="R263" t="str">
        <f t="shared" si="17"/>
        <v>documentary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+Table1[[#This Row],[pledged]]/Table1[[#This Row],[goal]]</f>
        <v>2.4</v>
      </c>
      <c r="P264" s="8">
        <f>IFERROR(+Table1[[#This Row],[pledged]]/Table1[[#This Row],[backers_count]],0)</f>
        <v>41.379310344827587</v>
      </c>
      <c r="Q264" t="str">
        <f t="shared" si="16"/>
        <v>film &amp; video</v>
      </c>
      <c r="R264" t="str">
        <f t="shared" si="17"/>
        <v>documentary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+Table1[[#This Row],[pledged]]/Table1[[#This Row],[goal]]</f>
        <v>1.1808107999999999</v>
      </c>
      <c r="P265" s="8">
        <f>IFERROR(+Table1[[#This Row],[pledged]]/Table1[[#This Row],[backers_count]],0)</f>
        <v>30.654485981308412</v>
      </c>
      <c r="Q265" t="str">
        <f t="shared" si="16"/>
        <v>film &amp; video</v>
      </c>
      <c r="R265" t="str">
        <f t="shared" si="17"/>
        <v>documentary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+Table1[[#This Row],[pledged]]/Table1[[#This Row],[goal]]</f>
        <v>1.1819999999999999</v>
      </c>
      <c r="P266" s="8">
        <f>IFERROR(+Table1[[#This Row],[pledged]]/Table1[[#This Row],[backers_count]],0)</f>
        <v>64.945054945054949</v>
      </c>
      <c r="Q266" t="str">
        <f t="shared" si="16"/>
        <v>film &amp; video</v>
      </c>
      <c r="R266" t="str">
        <f t="shared" si="17"/>
        <v>documentary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+Table1[[#This Row],[pledged]]/Table1[[#This Row],[goal]]</f>
        <v>1.111</v>
      </c>
      <c r="P267" s="8">
        <f>IFERROR(+Table1[[#This Row],[pledged]]/Table1[[#This Row],[backers_count]],0)</f>
        <v>95.775862068965523</v>
      </c>
      <c r="Q267" t="str">
        <f t="shared" si="16"/>
        <v>film &amp; video</v>
      </c>
      <c r="R267" t="str">
        <f t="shared" si="17"/>
        <v>documentary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+Table1[[#This Row],[pledged]]/Table1[[#This Row],[goal]]</f>
        <v>1.4550000000000001</v>
      </c>
      <c r="P268" s="8">
        <f>IFERROR(+Table1[[#This Row],[pledged]]/Table1[[#This Row],[backers_count]],0)</f>
        <v>40.416666666666664</v>
      </c>
      <c r="Q268" t="str">
        <f t="shared" si="16"/>
        <v>film &amp; video</v>
      </c>
      <c r="R268" t="str">
        <f t="shared" si="17"/>
        <v>documentary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+Table1[[#This Row],[pledged]]/Table1[[#This Row],[goal]]</f>
        <v>1.3162883248730965</v>
      </c>
      <c r="P269" s="8">
        <f>IFERROR(+Table1[[#This Row],[pledged]]/Table1[[#This Row],[backers_count]],0)</f>
        <v>78.578424242424248</v>
      </c>
      <c r="Q269" t="str">
        <f t="shared" si="16"/>
        <v>film &amp; video</v>
      </c>
      <c r="R269" t="str">
        <f t="shared" si="17"/>
        <v>documentary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+Table1[[#This Row],[pledged]]/Table1[[#This Row],[goal]]</f>
        <v>1.1140000000000001</v>
      </c>
      <c r="P270" s="8">
        <f>IFERROR(+Table1[[#This Row],[pledged]]/Table1[[#This Row],[backers_count]],0)</f>
        <v>50.18018018018018</v>
      </c>
      <c r="Q270" t="str">
        <f t="shared" si="16"/>
        <v>film &amp; video</v>
      </c>
      <c r="R270" t="str">
        <f t="shared" si="17"/>
        <v>documentary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+Table1[[#This Row],[pledged]]/Table1[[#This Row],[goal]]</f>
        <v>1.4723377</v>
      </c>
      <c r="P271" s="8">
        <f>IFERROR(+Table1[[#This Row],[pledged]]/Table1[[#This Row],[backers_count]],0)</f>
        <v>92.251735588972423</v>
      </c>
      <c r="Q271" t="str">
        <f t="shared" si="16"/>
        <v>film &amp; video</v>
      </c>
      <c r="R271" t="str">
        <f t="shared" si="17"/>
        <v>documentary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+Table1[[#This Row],[pledged]]/Table1[[#This Row],[goal]]</f>
        <v>1.5260869565217392</v>
      </c>
      <c r="P272" s="8">
        <f>IFERROR(+Table1[[#This Row],[pledged]]/Table1[[#This Row],[backers_count]],0)</f>
        <v>57.540983606557376</v>
      </c>
      <c r="Q272" t="str">
        <f t="shared" si="16"/>
        <v>film &amp; video</v>
      </c>
      <c r="R272" t="str">
        <f t="shared" si="17"/>
        <v>documentary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+Table1[[#This Row],[pledged]]/Table1[[#This Row],[goal]]</f>
        <v>1.0468</v>
      </c>
      <c r="P273" s="8">
        <f>IFERROR(+Table1[[#This Row],[pledged]]/Table1[[#This Row],[backers_count]],0)</f>
        <v>109.42160278745645</v>
      </c>
      <c r="Q273" t="str">
        <f t="shared" si="16"/>
        <v>film &amp; video</v>
      </c>
      <c r="R273" t="str">
        <f t="shared" si="17"/>
        <v>documentary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+Table1[[#This Row],[pledged]]/Table1[[#This Row],[goal]]</f>
        <v>1.7743366666666667</v>
      </c>
      <c r="P274" s="8">
        <f>IFERROR(+Table1[[#This Row],[pledged]]/Table1[[#This Row],[backers_count]],0)</f>
        <v>81.892461538461546</v>
      </c>
      <c r="Q274" t="str">
        <f t="shared" si="16"/>
        <v>film &amp; video</v>
      </c>
      <c r="R274" t="str">
        <f t="shared" si="17"/>
        <v>documentary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+Table1[[#This Row],[pledged]]/Table1[[#This Row],[goal]]</f>
        <v>1.077758</v>
      </c>
      <c r="P275" s="8">
        <f>IFERROR(+Table1[[#This Row],[pledged]]/Table1[[#This Row],[backers_count]],0)</f>
        <v>45.667711864406776</v>
      </c>
      <c r="Q275" t="str">
        <f t="shared" si="16"/>
        <v>film &amp; video</v>
      </c>
      <c r="R275" t="str">
        <f t="shared" si="17"/>
        <v>documentary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+Table1[[#This Row],[pledged]]/Table1[[#This Row],[goal]]</f>
        <v>1.56</v>
      </c>
      <c r="P276" s="8">
        <f>IFERROR(+Table1[[#This Row],[pledged]]/Table1[[#This Row],[backers_count]],0)</f>
        <v>55.221238938053098</v>
      </c>
      <c r="Q276" t="str">
        <f t="shared" si="16"/>
        <v>film &amp; video</v>
      </c>
      <c r="R276" t="str">
        <f t="shared" si="17"/>
        <v>documentary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+Table1[[#This Row],[pledged]]/Table1[[#This Row],[goal]]</f>
        <v>1.08395</v>
      </c>
      <c r="P277" s="8">
        <f>IFERROR(+Table1[[#This Row],[pledged]]/Table1[[#This Row],[backers_count]],0)</f>
        <v>65.298192771084331</v>
      </c>
      <c r="Q277" t="str">
        <f t="shared" si="16"/>
        <v>film &amp; video</v>
      </c>
      <c r="R277" t="str">
        <f t="shared" si="17"/>
        <v>documentary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+Table1[[#This Row],[pledged]]/Table1[[#This Row],[goal]]</f>
        <v>1.476</v>
      </c>
      <c r="P278" s="8">
        <f>IFERROR(+Table1[[#This Row],[pledged]]/Table1[[#This Row],[backers_count]],0)</f>
        <v>95.225806451612897</v>
      </c>
      <c r="Q278" t="str">
        <f t="shared" si="16"/>
        <v>film &amp; video</v>
      </c>
      <c r="R278" t="str">
        <f t="shared" si="17"/>
        <v>documentary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+Table1[[#This Row],[pledged]]/Table1[[#This Row],[goal]]</f>
        <v>1.1038153846153846</v>
      </c>
      <c r="P279" s="8">
        <f>IFERROR(+Table1[[#This Row],[pledged]]/Table1[[#This Row],[backers_count]],0)</f>
        <v>75.444794952681391</v>
      </c>
      <c r="Q279" t="str">
        <f t="shared" si="16"/>
        <v>film &amp; video</v>
      </c>
      <c r="R279" t="str">
        <f t="shared" si="17"/>
        <v>documentary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+Table1[[#This Row],[pledged]]/Table1[[#This Row],[goal]]</f>
        <v>1.5034814814814814</v>
      </c>
      <c r="P280" s="8">
        <f>IFERROR(+Table1[[#This Row],[pledged]]/Table1[[#This Row],[backers_count]],0)</f>
        <v>97.816867469879512</v>
      </c>
      <c r="Q280" t="str">
        <f t="shared" si="16"/>
        <v>film &amp; video</v>
      </c>
      <c r="R280" t="str">
        <f t="shared" si="17"/>
        <v>documentary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+Table1[[#This Row],[pledged]]/Table1[[#This Row],[goal]]</f>
        <v>1.5731829411764706</v>
      </c>
      <c r="P281" s="8">
        <f>IFERROR(+Table1[[#This Row],[pledged]]/Table1[[#This Row],[backers_count]],0)</f>
        <v>87.685606557377056</v>
      </c>
      <c r="Q281" t="str">
        <f t="shared" si="16"/>
        <v>film &amp; video</v>
      </c>
      <c r="R281" t="str">
        <f t="shared" si="17"/>
        <v>documentary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+Table1[[#This Row],[pledged]]/Table1[[#This Row],[goal]]</f>
        <v>1.5614399999999999</v>
      </c>
      <c r="P282" s="8">
        <f>IFERROR(+Table1[[#This Row],[pledged]]/Table1[[#This Row],[backers_count]],0)</f>
        <v>54.748948106591868</v>
      </c>
      <c r="Q282" t="str">
        <f t="shared" si="16"/>
        <v>film &amp; video</v>
      </c>
      <c r="R282" t="str">
        <f t="shared" si="17"/>
        <v>documentary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+Table1[[#This Row],[pledged]]/Table1[[#This Row],[goal]]</f>
        <v>1.2058763636363636</v>
      </c>
      <c r="P283" s="8">
        <f>IFERROR(+Table1[[#This Row],[pledged]]/Table1[[#This Row],[backers_count]],0)</f>
        <v>83.953417721518989</v>
      </c>
      <c r="Q283" t="str">
        <f t="shared" si="16"/>
        <v>film &amp; video</v>
      </c>
      <c r="R283" t="str">
        <f t="shared" si="17"/>
        <v>documentary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+Table1[[#This Row],[pledged]]/Table1[[#This Row],[goal]]</f>
        <v>1.0118888888888888</v>
      </c>
      <c r="P284" s="8">
        <f>IFERROR(+Table1[[#This Row],[pledged]]/Table1[[#This Row],[backers_count]],0)</f>
        <v>254.38547486033519</v>
      </c>
      <c r="Q284" t="str">
        <f t="shared" si="16"/>
        <v>film &amp; video</v>
      </c>
      <c r="R284" t="str">
        <f t="shared" si="17"/>
        <v>documentary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+Table1[[#This Row],[pledged]]/Table1[[#This Row],[goal]]</f>
        <v>1.142725</v>
      </c>
      <c r="P285" s="8">
        <f>IFERROR(+Table1[[#This Row],[pledged]]/Table1[[#This Row],[backers_count]],0)</f>
        <v>101.8269801980198</v>
      </c>
      <c r="Q285" t="str">
        <f t="shared" si="16"/>
        <v>film &amp; video</v>
      </c>
      <c r="R285" t="str">
        <f t="shared" si="17"/>
        <v>documentary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+Table1[[#This Row],[pledged]]/Table1[[#This Row],[goal]]</f>
        <v>1.0462615</v>
      </c>
      <c r="P286" s="8">
        <f>IFERROR(+Table1[[#This Row],[pledged]]/Table1[[#This Row],[backers_count]],0)</f>
        <v>55.066394736842106</v>
      </c>
      <c r="Q286" t="str">
        <f t="shared" si="16"/>
        <v>film &amp; video</v>
      </c>
      <c r="R286" t="str">
        <f t="shared" si="17"/>
        <v>documentary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+Table1[[#This Row],[pledged]]/Table1[[#This Row],[goal]]</f>
        <v>2.2882507142857142</v>
      </c>
      <c r="P287" s="8">
        <f>IFERROR(+Table1[[#This Row],[pledged]]/Table1[[#This Row],[backers_count]],0)</f>
        <v>56.901438721136763</v>
      </c>
      <c r="Q287" t="str">
        <f t="shared" si="16"/>
        <v>film &amp; video</v>
      </c>
      <c r="R287" t="str">
        <f t="shared" si="17"/>
        <v>documentary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+Table1[[#This Row],[pledged]]/Table1[[#This Row],[goal]]</f>
        <v>1.0915333333333332</v>
      </c>
      <c r="P288" s="8">
        <f>IFERROR(+Table1[[#This Row],[pledged]]/Table1[[#This Row],[backers_count]],0)</f>
        <v>121.28148148148148</v>
      </c>
      <c r="Q288" t="str">
        <f t="shared" si="16"/>
        <v>film &amp; video</v>
      </c>
      <c r="R288" t="str">
        <f t="shared" si="17"/>
        <v>documentary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+Table1[[#This Row],[pledged]]/Table1[[#This Row],[goal]]</f>
        <v>1.7629999999999999</v>
      </c>
      <c r="P289" s="8">
        <f>IFERROR(+Table1[[#This Row],[pledged]]/Table1[[#This Row],[backers_count]],0)</f>
        <v>91.189655172413794</v>
      </c>
      <c r="Q289" t="str">
        <f t="shared" si="16"/>
        <v>film &amp; video</v>
      </c>
      <c r="R289" t="str">
        <f t="shared" si="17"/>
        <v>documentary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+Table1[[#This Row],[pledged]]/Table1[[#This Row],[goal]]</f>
        <v>1.0321061999999999</v>
      </c>
      <c r="P290" s="8">
        <f>IFERROR(+Table1[[#This Row],[pledged]]/Table1[[#This Row],[backers_count]],0)</f>
        <v>115.44812080536913</v>
      </c>
      <c r="Q290" t="str">
        <f t="shared" si="16"/>
        <v>film &amp; video</v>
      </c>
      <c r="R290" t="str">
        <f t="shared" si="17"/>
        <v>documentary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+Table1[[#This Row],[pledged]]/Table1[[#This Row],[goal]]</f>
        <v>1.0482</v>
      </c>
      <c r="P291" s="8">
        <f>IFERROR(+Table1[[#This Row],[pledged]]/Table1[[#This Row],[backers_count]],0)</f>
        <v>67.771551724137936</v>
      </c>
      <c r="Q291" t="str">
        <f t="shared" si="16"/>
        <v>film &amp; video</v>
      </c>
      <c r="R291" t="str">
        <f t="shared" si="17"/>
        <v>documentary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+Table1[[#This Row],[pledged]]/Table1[[#This Row],[goal]]</f>
        <v>1.0668444444444445</v>
      </c>
      <c r="P292" s="8">
        <f>IFERROR(+Table1[[#This Row],[pledged]]/Table1[[#This Row],[backers_count]],0)</f>
        <v>28.576190476190476</v>
      </c>
      <c r="Q292" t="str">
        <f t="shared" si="16"/>
        <v>film &amp; video</v>
      </c>
      <c r="R292" t="str">
        <f t="shared" si="17"/>
        <v>documentary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+Table1[[#This Row],[pledged]]/Table1[[#This Row],[goal]]</f>
        <v>1.2001999999999999</v>
      </c>
      <c r="P293" s="8">
        <f>IFERROR(+Table1[[#This Row],[pledged]]/Table1[[#This Row],[backers_count]],0)</f>
        <v>46.8828125</v>
      </c>
      <c r="Q293" t="str">
        <f t="shared" si="16"/>
        <v>film &amp; video</v>
      </c>
      <c r="R293" t="str">
        <f t="shared" si="17"/>
        <v>documentary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+Table1[[#This Row],[pledged]]/Table1[[#This Row],[goal]]</f>
        <v>1.0150693333333334</v>
      </c>
      <c r="P294" s="8">
        <f>IFERROR(+Table1[[#This Row],[pledged]]/Table1[[#This Row],[backers_count]],0)</f>
        <v>154.42231237322514</v>
      </c>
      <c r="Q294" t="str">
        <f t="shared" si="16"/>
        <v>film &amp; video</v>
      </c>
      <c r="R294" t="str">
        <f t="shared" si="17"/>
        <v>documentary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+Table1[[#This Row],[pledged]]/Table1[[#This Row],[goal]]</f>
        <v>1.0138461538461538</v>
      </c>
      <c r="P295" s="8">
        <f>IFERROR(+Table1[[#This Row],[pledged]]/Table1[[#This Row],[backers_count]],0)</f>
        <v>201.22137404580153</v>
      </c>
      <c r="Q295" t="str">
        <f t="shared" si="16"/>
        <v>film &amp; video</v>
      </c>
      <c r="R295" t="str">
        <f t="shared" si="17"/>
        <v>documentary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+Table1[[#This Row],[pledged]]/Table1[[#This Row],[goal]]</f>
        <v>1</v>
      </c>
      <c r="P296" s="8">
        <f>IFERROR(+Table1[[#This Row],[pledged]]/Table1[[#This Row],[backers_count]],0)</f>
        <v>100</v>
      </c>
      <c r="Q296" t="str">
        <f t="shared" si="16"/>
        <v>film &amp; video</v>
      </c>
      <c r="R296" t="str">
        <f t="shared" si="17"/>
        <v>documentary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+Table1[[#This Row],[pledged]]/Table1[[#This Row],[goal]]</f>
        <v>1.3310911999999999</v>
      </c>
      <c r="P297" s="8">
        <f>IFERROR(+Table1[[#This Row],[pledged]]/Table1[[#This Row],[backers_count]],0)</f>
        <v>100.08204511278196</v>
      </c>
      <c r="Q297" t="str">
        <f t="shared" si="16"/>
        <v>film &amp; video</v>
      </c>
      <c r="R297" t="str">
        <f t="shared" si="17"/>
        <v>documentary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+Table1[[#This Row],[pledged]]/Table1[[#This Row],[goal]]</f>
        <v>1.187262</v>
      </c>
      <c r="P298" s="8">
        <f>IFERROR(+Table1[[#This Row],[pledged]]/Table1[[#This Row],[backers_count]],0)</f>
        <v>230.08953488372092</v>
      </c>
      <c r="Q298" t="str">
        <f t="shared" si="16"/>
        <v>film &amp; video</v>
      </c>
      <c r="R298" t="str">
        <f t="shared" si="17"/>
        <v>documentary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+Table1[[#This Row],[pledged]]/Table1[[#This Row],[goal]]</f>
        <v>1.0064</v>
      </c>
      <c r="P299" s="8">
        <f>IFERROR(+Table1[[#This Row],[pledged]]/Table1[[#This Row],[backers_count]],0)</f>
        <v>141.74647887323943</v>
      </c>
      <c r="Q299" t="str">
        <f t="shared" si="16"/>
        <v>film &amp; video</v>
      </c>
      <c r="R299" t="str">
        <f t="shared" si="17"/>
        <v>documentary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+Table1[[#This Row],[pledged]]/Table1[[#This Row],[goal]]</f>
        <v>1.089324126984127</v>
      </c>
      <c r="P300" s="8">
        <f>IFERROR(+Table1[[#This Row],[pledged]]/Table1[[#This Row],[backers_count]],0)</f>
        <v>56.344351395730705</v>
      </c>
      <c r="Q300" t="str">
        <f t="shared" si="16"/>
        <v>film &amp; video</v>
      </c>
      <c r="R300" t="str">
        <f t="shared" si="17"/>
        <v>documentary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+Table1[[#This Row],[pledged]]/Table1[[#This Row],[goal]]</f>
        <v>1.789525</v>
      </c>
      <c r="P301" s="8">
        <f>IFERROR(+Table1[[#This Row],[pledged]]/Table1[[#This Row],[backers_count]],0)</f>
        <v>73.341188524590166</v>
      </c>
      <c r="Q301" t="str">
        <f t="shared" si="16"/>
        <v>film &amp; video</v>
      </c>
      <c r="R301" t="str">
        <f t="shared" si="17"/>
        <v>documentary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+Table1[[#This Row],[pledged]]/Table1[[#This Row],[goal]]</f>
        <v>1.0172264</v>
      </c>
      <c r="P302" s="8">
        <f>IFERROR(+Table1[[#This Row],[pledged]]/Table1[[#This Row],[backers_count]],0)</f>
        <v>85.337785234899329</v>
      </c>
      <c r="Q302" t="str">
        <f t="shared" si="16"/>
        <v>film &amp; video</v>
      </c>
      <c r="R302" t="str">
        <f t="shared" si="17"/>
        <v>documentary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+Table1[[#This Row],[pledged]]/Table1[[#This Row],[goal]]</f>
        <v>1.1873499999999999</v>
      </c>
      <c r="P303" s="8">
        <f>IFERROR(+Table1[[#This Row],[pledged]]/Table1[[#This Row],[backers_count]],0)</f>
        <v>61.496215139442228</v>
      </c>
      <c r="Q303" t="str">
        <f t="shared" si="16"/>
        <v>film &amp; video</v>
      </c>
      <c r="R303" t="str">
        <f t="shared" si="17"/>
        <v>documentary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+Table1[[#This Row],[pledged]]/Table1[[#This Row],[goal]]</f>
        <v>1.0045999999999999</v>
      </c>
      <c r="P304" s="8">
        <f>IFERROR(+Table1[[#This Row],[pledged]]/Table1[[#This Row],[backers_count]],0)</f>
        <v>93.018518518518519</v>
      </c>
      <c r="Q304" t="str">
        <f t="shared" si="16"/>
        <v>film &amp; video</v>
      </c>
      <c r="R304" t="str">
        <f t="shared" si="17"/>
        <v>documentary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+Table1[[#This Row],[pledged]]/Table1[[#This Row],[goal]]</f>
        <v>1.3746666666666667</v>
      </c>
      <c r="P305" s="8">
        <f>IFERROR(+Table1[[#This Row],[pledged]]/Table1[[#This Row],[backers_count]],0)</f>
        <v>50.292682926829265</v>
      </c>
      <c r="Q305" t="str">
        <f t="shared" si="16"/>
        <v>film &amp; video</v>
      </c>
      <c r="R305" t="str">
        <f t="shared" si="17"/>
        <v>documentary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+Table1[[#This Row],[pledged]]/Table1[[#This Row],[goal]]</f>
        <v>2.3164705882352941</v>
      </c>
      <c r="P306" s="8">
        <f>IFERROR(+Table1[[#This Row],[pledged]]/Table1[[#This Row],[backers_count]],0)</f>
        <v>106.43243243243244</v>
      </c>
      <c r="Q306" t="str">
        <f t="shared" si="16"/>
        <v>film &amp; video</v>
      </c>
      <c r="R306" t="str">
        <f t="shared" si="17"/>
        <v>documentary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+Table1[[#This Row],[pledged]]/Table1[[#This Row],[goal]]</f>
        <v>1.3033333333333332</v>
      </c>
      <c r="P307" s="8">
        <f>IFERROR(+Table1[[#This Row],[pledged]]/Table1[[#This Row],[backers_count]],0)</f>
        <v>51.719576719576722</v>
      </c>
      <c r="Q307" t="str">
        <f t="shared" si="16"/>
        <v>film &amp; video</v>
      </c>
      <c r="R307" t="str">
        <f t="shared" si="17"/>
        <v>documentary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+Table1[[#This Row],[pledged]]/Table1[[#This Row],[goal]]</f>
        <v>2.9289999999999998</v>
      </c>
      <c r="P308" s="8">
        <f>IFERROR(+Table1[[#This Row],[pledged]]/Table1[[#This Row],[backers_count]],0)</f>
        <v>36.612499999999997</v>
      </c>
      <c r="Q308" t="str">
        <f t="shared" si="16"/>
        <v>film &amp; video</v>
      </c>
      <c r="R308" t="str">
        <f t="shared" si="17"/>
        <v>documentary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+Table1[[#This Row],[pledged]]/Table1[[#This Row],[goal]]</f>
        <v>1.1131818181818183</v>
      </c>
      <c r="P309" s="8">
        <f>IFERROR(+Table1[[#This Row],[pledged]]/Table1[[#This Row],[backers_count]],0)</f>
        <v>42.517361111111114</v>
      </c>
      <c r="Q309" t="str">
        <f t="shared" si="16"/>
        <v>film &amp; video</v>
      </c>
      <c r="R309" t="str">
        <f t="shared" si="17"/>
        <v>documentary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+Table1[[#This Row],[pledged]]/Table1[[#This Row],[goal]]</f>
        <v>1.0556666666666668</v>
      </c>
      <c r="P310" s="8">
        <f>IFERROR(+Table1[[#This Row],[pledged]]/Table1[[#This Row],[backers_count]],0)</f>
        <v>62.712871287128714</v>
      </c>
      <c r="Q310" t="str">
        <f t="shared" si="16"/>
        <v>film &amp; video</v>
      </c>
      <c r="R310" t="str">
        <f t="shared" si="17"/>
        <v>documentary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+Table1[[#This Row],[pledged]]/Table1[[#This Row],[goal]]</f>
        <v>1.1894444444444445</v>
      </c>
      <c r="P311" s="8">
        <f>IFERROR(+Table1[[#This Row],[pledged]]/Table1[[#This Row],[backers_count]],0)</f>
        <v>89.957983193277315</v>
      </c>
      <c r="Q311" t="str">
        <f t="shared" si="16"/>
        <v>film &amp; video</v>
      </c>
      <c r="R311" t="str">
        <f t="shared" si="17"/>
        <v>documentary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+Table1[[#This Row],[pledged]]/Table1[[#This Row],[goal]]</f>
        <v>1.04129</v>
      </c>
      <c r="P312" s="8">
        <f>IFERROR(+Table1[[#This Row],[pledged]]/Table1[[#This Row],[backers_count]],0)</f>
        <v>28.924722222222222</v>
      </c>
      <c r="Q312" t="str">
        <f t="shared" si="16"/>
        <v>film &amp; video</v>
      </c>
      <c r="R312" t="str">
        <f t="shared" si="17"/>
        <v>documentary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+Table1[[#This Row],[pledged]]/Table1[[#This Row],[goal]]</f>
        <v>1.0410165</v>
      </c>
      <c r="P313" s="8">
        <f>IFERROR(+Table1[[#This Row],[pledged]]/Table1[[#This Row],[backers_count]],0)</f>
        <v>138.8022</v>
      </c>
      <c r="Q313" t="str">
        <f t="shared" si="16"/>
        <v>film &amp; video</v>
      </c>
      <c r="R313" t="str">
        <f t="shared" si="17"/>
        <v>documentary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+Table1[[#This Row],[pledged]]/Table1[[#This Row],[goal]]</f>
        <v>1.1187499999999999</v>
      </c>
      <c r="P314" s="8">
        <f>IFERROR(+Table1[[#This Row],[pledged]]/Table1[[#This Row],[backers_count]],0)</f>
        <v>61.301369863013697</v>
      </c>
      <c r="Q314" t="str">
        <f t="shared" si="16"/>
        <v>film &amp; video</v>
      </c>
      <c r="R314" t="str">
        <f t="shared" si="17"/>
        <v>documentary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+Table1[[#This Row],[pledged]]/Table1[[#This Row],[goal]]</f>
        <v>1.0473529411764706</v>
      </c>
      <c r="P315" s="8">
        <f>IFERROR(+Table1[[#This Row],[pledged]]/Table1[[#This Row],[backers_count]],0)</f>
        <v>80.202702702702709</v>
      </c>
      <c r="Q315" t="str">
        <f t="shared" si="16"/>
        <v>film &amp; video</v>
      </c>
      <c r="R315" t="str">
        <f t="shared" si="17"/>
        <v>documentary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+Table1[[#This Row],[pledged]]/Table1[[#This Row],[goal]]</f>
        <v>3.8515000000000001</v>
      </c>
      <c r="P316" s="8">
        <f>IFERROR(+Table1[[#This Row],[pledged]]/Table1[[#This Row],[backers_count]],0)</f>
        <v>32.095833333333331</v>
      </c>
      <c r="Q316" t="str">
        <f t="shared" si="16"/>
        <v>film &amp; video</v>
      </c>
      <c r="R316" t="str">
        <f t="shared" si="17"/>
        <v>documentary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+Table1[[#This Row],[pledged]]/Table1[[#This Row],[goal]]</f>
        <v>1.01248</v>
      </c>
      <c r="P317" s="8">
        <f>IFERROR(+Table1[[#This Row],[pledged]]/Table1[[#This Row],[backers_count]],0)</f>
        <v>200.88888888888889</v>
      </c>
      <c r="Q317" t="str">
        <f t="shared" si="16"/>
        <v>film &amp; video</v>
      </c>
      <c r="R317" t="str">
        <f t="shared" si="17"/>
        <v>documentary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+Table1[[#This Row],[pledged]]/Table1[[#This Row],[goal]]</f>
        <v>1.1377333333333333</v>
      </c>
      <c r="P318" s="8">
        <f>IFERROR(+Table1[[#This Row],[pledged]]/Table1[[#This Row],[backers_count]],0)</f>
        <v>108.01265822784811</v>
      </c>
      <c r="Q318" t="str">
        <f t="shared" si="16"/>
        <v>film &amp; video</v>
      </c>
      <c r="R318" t="str">
        <f t="shared" si="17"/>
        <v>documentary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+Table1[[#This Row],[pledged]]/Table1[[#This Row],[goal]]</f>
        <v>1.0080333333333333</v>
      </c>
      <c r="P319" s="8">
        <f>IFERROR(+Table1[[#This Row],[pledged]]/Table1[[#This Row],[backers_count]],0)</f>
        <v>95.699367088607602</v>
      </c>
      <c r="Q319" t="str">
        <f t="shared" si="16"/>
        <v>film &amp; video</v>
      </c>
      <c r="R319" t="str">
        <f t="shared" si="17"/>
        <v>documentary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+Table1[[#This Row],[pledged]]/Table1[[#This Row],[goal]]</f>
        <v>2.8332000000000002</v>
      </c>
      <c r="P320" s="8">
        <f>IFERROR(+Table1[[#This Row],[pledged]]/Table1[[#This Row],[backers_count]],0)</f>
        <v>49.880281690140848</v>
      </c>
      <c r="Q320" t="str">
        <f t="shared" si="16"/>
        <v>film &amp; video</v>
      </c>
      <c r="R320" t="str">
        <f t="shared" si="17"/>
        <v>documentary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+Table1[[#This Row],[pledged]]/Table1[[#This Row],[goal]]</f>
        <v>1.1268</v>
      </c>
      <c r="P321" s="8">
        <f>IFERROR(+Table1[[#This Row],[pledged]]/Table1[[#This Row],[backers_count]],0)</f>
        <v>110.47058823529412</v>
      </c>
      <c r="Q321" t="str">
        <f t="shared" si="16"/>
        <v>film &amp; video</v>
      </c>
      <c r="R321" t="str">
        <f t="shared" si="17"/>
        <v>documentary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+Table1[[#This Row],[pledged]]/Table1[[#This Row],[goal]]</f>
        <v>1.0658000000000001</v>
      </c>
      <c r="P322" s="8">
        <f>IFERROR(+Table1[[#This Row],[pledged]]/Table1[[#This Row],[backers_count]],0)</f>
        <v>134.91139240506328</v>
      </c>
      <c r="Q322" t="str">
        <f t="shared" ref="Q322:Q385" si="20">LEFT(N322,FIND("/",N322)-1)</f>
        <v>film &amp; video</v>
      </c>
      <c r="R322" t="str">
        <f t="shared" ref="R322:R385" si="21">RIGHT($N322,LEN(N322)-FIND("/",N322))</f>
        <v>documentary</v>
      </c>
      <c r="S322" s="14">
        <f t="shared" ref="S322:S385" si="22">(((J322/60)/60)/24)+DATE(1970,1,1)</f>
        <v>42331.551307870366</v>
      </c>
      <c r="T322" s="14">
        <f t="shared" ref="T322:T385" si="23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+Table1[[#This Row],[pledged]]/Table1[[#This Row],[goal]]</f>
        <v>1.0266285714285714</v>
      </c>
      <c r="P323" s="8">
        <f>IFERROR(+Table1[[#This Row],[pledged]]/Table1[[#This Row],[backers_count]],0)</f>
        <v>106.62314540059347</v>
      </c>
      <c r="Q323" t="str">
        <f t="shared" si="20"/>
        <v>film &amp; video</v>
      </c>
      <c r="R323" t="str">
        <f t="shared" si="21"/>
        <v>documentary</v>
      </c>
      <c r="S323" s="14">
        <f t="shared" si="22"/>
        <v>42647.446597222224</v>
      </c>
      <c r="T323" s="14">
        <f t="shared" si="23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+Table1[[#This Row],[pledged]]/Table1[[#This Row],[goal]]</f>
        <v>1.0791200000000001</v>
      </c>
      <c r="P324" s="8">
        <f>IFERROR(+Table1[[#This Row],[pledged]]/Table1[[#This Row],[backers_count]],0)</f>
        <v>145.04301075268816</v>
      </c>
      <c r="Q324" t="str">
        <f t="shared" si="20"/>
        <v>film &amp; video</v>
      </c>
      <c r="R324" t="str">
        <f t="shared" si="21"/>
        <v>documentary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+Table1[[#This Row],[pledged]]/Table1[[#This Row],[goal]]</f>
        <v>1.2307407407407407</v>
      </c>
      <c r="P325" s="8">
        <f>IFERROR(+Table1[[#This Row],[pledged]]/Table1[[#This Row],[backers_count]],0)</f>
        <v>114.58620689655173</v>
      </c>
      <c r="Q325" t="str">
        <f t="shared" si="20"/>
        <v>film &amp; video</v>
      </c>
      <c r="R325" t="str">
        <f t="shared" si="21"/>
        <v>documentary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+Table1[[#This Row],[pledged]]/Table1[[#This Row],[goal]]</f>
        <v>1.016</v>
      </c>
      <c r="P326" s="8">
        <f>IFERROR(+Table1[[#This Row],[pledged]]/Table1[[#This Row],[backers_count]],0)</f>
        <v>105.3170731707317</v>
      </c>
      <c r="Q326" t="str">
        <f t="shared" si="20"/>
        <v>film &amp; video</v>
      </c>
      <c r="R326" t="str">
        <f t="shared" si="21"/>
        <v>documentary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+Table1[[#This Row],[pledged]]/Table1[[#This Row],[goal]]</f>
        <v>1.04396</v>
      </c>
      <c r="P327" s="8">
        <f>IFERROR(+Table1[[#This Row],[pledged]]/Table1[[#This Row],[backers_count]],0)</f>
        <v>70.921195652173907</v>
      </c>
      <c r="Q327" t="str">
        <f t="shared" si="20"/>
        <v>film &amp; video</v>
      </c>
      <c r="R327" t="str">
        <f t="shared" si="21"/>
        <v>documentary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+Table1[[#This Row],[pledged]]/Table1[[#This Row],[goal]]</f>
        <v>1.1292973333333334</v>
      </c>
      <c r="P328" s="8">
        <f>IFERROR(+Table1[[#This Row],[pledged]]/Table1[[#This Row],[backers_count]],0)</f>
        <v>147.17167680278018</v>
      </c>
      <c r="Q328" t="str">
        <f t="shared" si="20"/>
        <v>film &amp; video</v>
      </c>
      <c r="R328" t="str">
        <f t="shared" si="21"/>
        <v>documentary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+Table1[[#This Row],[pledged]]/Table1[[#This Row],[goal]]</f>
        <v>1.3640000000000001</v>
      </c>
      <c r="P329" s="8">
        <f>IFERROR(+Table1[[#This Row],[pledged]]/Table1[[#This Row],[backers_count]],0)</f>
        <v>160.47058823529412</v>
      </c>
      <c r="Q329" t="str">
        <f t="shared" si="20"/>
        <v>film &amp; video</v>
      </c>
      <c r="R329" t="str">
        <f t="shared" si="21"/>
        <v>documentary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+Table1[[#This Row],[pledged]]/Table1[[#This Row],[goal]]</f>
        <v>1.036144</v>
      </c>
      <c r="P330" s="8">
        <f>IFERROR(+Table1[[#This Row],[pledged]]/Table1[[#This Row],[backers_count]],0)</f>
        <v>156.04578313253012</v>
      </c>
      <c r="Q330" t="str">
        <f t="shared" si="20"/>
        <v>film &amp; video</v>
      </c>
      <c r="R330" t="str">
        <f t="shared" si="21"/>
        <v>documentary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+Table1[[#This Row],[pledged]]/Table1[[#This Row],[goal]]</f>
        <v>1.0549999999999999</v>
      </c>
      <c r="P331" s="8">
        <f>IFERROR(+Table1[[#This Row],[pledged]]/Table1[[#This Row],[backers_count]],0)</f>
        <v>63.17365269461078</v>
      </c>
      <c r="Q331" t="str">
        <f t="shared" si="20"/>
        <v>film &amp; video</v>
      </c>
      <c r="R331" t="str">
        <f t="shared" si="21"/>
        <v>documentary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+Table1[[#This Row],[pledged]]/Table1[[#This Row],[goal]]</f>
        <v>1.0182857142857142</v>
      </c>
      <c r="P332" s="8">
        <f>IFERROR(+Table1[[#This Row],[pledged]]/Table1[[#This Row],[backers_count]],0)</f>
        <v>104.82352941176471</v>
      </c>
      <c r="Q332" t="str">
        <f t="shared" si="20"/>
        <v>film &amp; video</v>
      </c>
      <c r="R332" t="str">
        <f t="shared" si="21"/>
        <v>documentary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+Table1[[#This Row],[pledged]]/Table1[[#This Row],[goal]]</f>
        <v>1.0660499999999999</v>
      </c>
      <c r="P333" s="8">
        <f>IFERROR(+Table1[[#This Row],[pledged]]/Table1[[#This Row],[backers_count]],0)</f>
        <v>97.356164383561648</v>
      </c>
      <c r="Q333" t="str">
        <f t="shared" si="20"/>
        <v>film &amp; video</v>
      </c>
      <c r="R333" t="str">
        <f t="shared" si="21"/>
        <v>documentary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+Table1[[#This Row],[pledged]]/Table1[[#This Row],[goal]]</f>
        <v>1.13015</v>
      </c>
      <c r="P334" s="8">
        <f>IFERROR(+Table1[[#This Row],[pledged]]/Table1[[#This Row],[backers_count]],0)</f>
        <v>203.63063063063063</v>
      </c>
      <c r="Q334" t="str">
        <f t="shared" si="20"/>
        <v>film &amp; video</v>
      </c>
      <c r="R334" t="str">
        <f t="shared" si="21"/>
        <v>documentary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+Table1[[#This Row],[pledged]]/Table1[[#This Row],[goal]]</f>
        <v>1.252275</v>
      </c>
      <c r="P335" s="8">
        <f>IFERROR(+Table1[[#This Row],[pledged]]/Table1[[#This Row],[backers_count]],0)</f>
        <v>188.31203007518798</v>
      </c>
      <c r="Q335" t="str">
        <f t="shared" si="20"/>
        <v>film &amp; video</v>
      </c>
      <c r="R335" t="str">
        <f t="shared" si="21"/>
        <v>documentary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+Table1[[#This Row],[pledged]]/Table1[[#This Row],[goal]]</f>
        <v>1.0119</v>
      </c>
      <c r="P336" s="8">
        <f>IFERROR(+Table1[[#This Row],[pledged]]/Table1[[#This Row],[backers_count]],0)</f>
        <v>146.65217391304347</v>
      </c>
      <c r="Q336" t="str">
        <f t="shared" si="20"/>
        <v>film &amp; video</v>
      </c>
      <c r="R336" t="str">
        <f t="shared" si="21"/>
        <v>documentary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+Table1[[#This Row],[pledged]]/Table1[[#This Row],[goal]]</f>
        <v>1.0276470588235294</v>
      </c>
      <c r="P337" s="8">
        <f>IFERROR(+Table1[[#This Row],[pledged]]/Table1[[#This Row],[backers_count]],0)</f>
        <v>109.1875</v>
      </c>
      <c r="Q337" t="str">
        <f t="shared" si="20"/>
        <v>film &amp; video</v>
      </c>
      <c r="R337" t="str">
        <f t="shared" si="21"/>
        <v>documentary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+Table1[[#This Row],[pledged]]/Table1[[#This Row],[goal]]</f>
        <v>1.1683911999999999</v>
      </c>
      <c r="P338" s="8">
        <f>IFERROR(+Table1[[#This Row],[pledged]]/Table1[[#This Row],[backers_count]],0)</f>
        <v>59.249046653144013</v>
      </c>
      <c r="Q338" t="str">
        <f t="shared" si="20"/>
        <v>film &amp; video</v>
      </c>
      <c r="R338" t="str">
        <f t="shared" si="21"/>
        <v>documentary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+Table1[[#This Row],[pledged]]/Table1[[#This Row],[goal]]</f>
        <v>1.0116833333333335</v>
      </c>
      <c r="P339" s="8">
        <f>IFERROR(+Table1[[#This Row],[pledged]]/Table1[[#This Row],[backers_count]],0)</f>
        <v>97.904838709677421</v>
      </c>
      <c r="Q339" t="str">
        <f t="shared" si="20"/>
        <v>film &amp; video</v>
      </c>
      <c r="R339" t="str">
        <f t="shared" si="21"/>
        <v>documentary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+Table1[[#This Row],[pledged]]/Table1[[#This Row],[goal]]</f>
        <v>1.1013360000000001</v>
      </c>
      <c r="P340" s="8">
        <f>IFERROR(+Table1[[#This Row],[pledged]]/Table1[[#This Row],[backers_count]],0)</f>
        <v>70.000169491525426</v>
      </c>
      <c r="Q340" t="str">
        <f t="shared" si="20"/>
        <v>film &amp; video</v>
      </c>
      <c r="R340" t="str">
        <f t="shared" si="21"/>
        <v>documentary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+Table1[[#This Row],[pledged]]/Table1[[#This Row],[goal]]</f>
        <v>1.0808333333333333</v>
      </c>
      <c r="P341" s="8">
        <f>IFERROR(+Table1[[#This Row],[pledged]]/Table1[[#This Row],[backers_count]],0)</f>
        <v>72.865168539325836</v>
      </c>
      <c r="Q341" t="str">
        <f t="shared" si="20"/>
        <v>film &amp; video</v>
      </c>
      <c r="R341" t="str">
        <f t="shared" si="21"/>
        <v>documentary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+Table1[[#This Row],[pledged]]/Table1[[#This Row],[goal]]</f>
        <v>1.2502285714285715</v>
      </c>
      <c r="P342" s="8">
        <f>IFERROR(+Table1[[#This Row],[pledged]]/Table1[[#This Row],[backers_count]],0)</f>
        <v>146.34782608695653</v>
      </c>
      <c r="Q342" t="str">
        <f t="shared" si="20"/>
        <v>film &amp; video</v>
      </c>
      <c r="R342" t="str">
        <f t="shared" si="21"/>
        <v>documentary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+Table1[[#This Row],[pledged]]/Table1[[#This Row],[goal]]</f>
        <v>1.0671428571428572</v>
      </c>
      <c r="P343" s="8">
        <f>IFERROR(+Table1[[#This Row],[pledged]]/Table1[[#This Row],[backers_count]],0)</f>
        <v>67.909090909090907</v>
      </c>
      <c r="Q343" t="str">
        <f t="shared" si="20"/>
        <v>film &amp; video</v>
      </c>
      <c r="R343" t="str">
        <f t="shared" si="21"/>
        <v>documentary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+Table1[[#This Row],[pledged]]/Table1[[#This Row],[goal]]</f>
        <v>1.0036639999999999</v>
      </c>
      <c r="P344" s="8">
        <f>IFERROR(+Table1[[#This Row],[pledged]]/Table1[[#This Row],[backers_count]],0)</f>
        <v>169.85083076923075</v>
      </c>
      <c r="Q344" t="str">
        <f t="shared" si="20"/>
        <v>film &amp; video</v>
      </c>
      <c r="R344" t="str">
        <f t="shared" si="21"/>
        <v>documentary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+Table1[[#This Row],[pledged]]/Table1[[#This Row],[goal]]</f>
        <v>1.0202863333333334</v>
      </c>
      <c r="P345" s="8">
        <f>IFERROR(+Table1[[#This Row],[pledged]]/Table1[[#This Row],[backers_count]],0)</f>
        <v>58.413339694656486</v>
      </c>
      <c r="Q345" t="str">
        <f t="shared" si="20"/>
        <v>film &amp; video</v>
      </c>
      <c r="R345" t="str">
        <f t="shared" si="21"/>
        <v>documentary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+Table1[[#This Row],[pledged]]/Table1[[#This Row],[goal]]</f>
        <v>1.0208358208955224</v>
      </c>
      <c r="P346" s="8">
        <f>IFERROR(+Table1[[#This Row],[pledged]]/Table1[[#This Row],[backers_count]],0)</f>
        <v>119.99298245614035</v>
      </c>
      <c r="Q346" t="str">
        <f t="shared" si="20"/>
        <v>film &amp; video</v>
      </c>
      <c r="R346" t="str">
        <f t="shared" si="21"/>
        <v>documentary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+Table1[[#This Row],[pledged]]/Table1[[#This Row],[goal]]</f>
        <v>1.2327586206896552</v>
      </c>
      <c r="P347" s="8">
        <f>IFERROR(+Table1[[#This Row],[pledged]]/Table1[[#This Row],[backers_count]],0)</f>
        <v>99.860335195530723</v>
      </c>
      <c r="Q347" t="str">
        <f t="shared" si="20"/>
        <v>film &amp; video</v>
      </c>
      <c r="R347" t="str">
        <f t="shared" si="21"/>
        <v>documentary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+Table1[[#This Row],[pledged]]/Table1[[#This Row],[goal]]</f>
        <v>1.7028880000000002</v>
      </c>
      <c r="P348" s="8">
        <f>IFERROR(+Table1[[#This Row],[pledged]]/Table1[[#This Row],[backers_count]],0)</f>
        <v>90.579148936170213</v>
      </c>
      <c r="Q348" t="str">
        <f t="shared" si="20"/>
        <v>film &amp; video</v>
      </c>
      <c r="R348" t="str">
        <f t="shared" si="21"/>
        <v>documentary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+Table1[[#This Row],[pledged]]/Table1[[#This Row],[goal]]</f>
        <v>1.1159049999999999</v>
      </c>
      <c r="P349" s="8">
        <f>IFERROR(+Table1[[#This Row],[pledged]]/Table1[[#This Row],[backers_count]],0)</f>
        <v>117.77361477572559</v>
      </c>
      <c r="Q349" t="str">
        <f t="shared" si="20"/>
        <v>film &amp; video</v>
      </c>
      <c r="R349" t="str">
        <f t="shared" si="21"/>
        <v>documentary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+Table1[[#This Row],[pledged]]/Table1[[#This Row],[goal]]</f>
        <v>1.03</v>
      </c>
      <c r="P350" s="8">
        <f>IFERROR(+Table1[[#This Row],[pledged]]/Table1[[#This Row],[backers_count]],0)</f>
        <v>86.554621848739501</v>
      </c>
      <c r="Q350" t="str">
        <f t="shared" si="20"/>
        <v>film &amp; video</v>
      </c>
      <c r="R350" t="str">
        <f t="shared" si="21"/>
        <v>documentary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+Table1[[#This Row],[pledged]]/Table1[[#This Row],[goal]]</f>
        <v>1.0663570159857905</v>
      </c>
      <c r="P351" s="8">
        <f>IFERROR(+Table1[[#This Row],[pledged]]/Table1[[#This Row],[backers_count]],0)</f>
        <v>71.899281437125751</v>
      </c>
      <c r="Q351" t="str">
        <f t="shared" si="20"/>
        <v>film &amp; video</v>
      </c>
      <c r="R351" t="str">
        <f t="shared" si="21"/>
        <v>documentary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+Table1[[#This Row],[pledged]]/Table1[[#This Row],[goal]]</f>
        <v>1.1476</v>
      </c>
      <c r="P352" s="8">
        <f>IFERROR(+Table1[[#This Row],[pledged]]/Table1[[#This Row],[backers_count]],0)</f>
        <v>129.81900452488688</v>
      </c>
      <c r="Q352" t="str">
        <f t="shared" si="20"/>
        <v>film &amp; video</v>
      </c>
      <c r="R352" t="str">
        <f t="shared" si="21"/>
        <v>documentary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+Table1[[#This Row],[pledged]]/Table1[[#This Row],[goal]]</f>
        <v>1.2734117647058822</v>
      </c>
      <c r="P353" s="8">
        <f>IFERROR(+Table1[[#This Row],[pledged]]/Table1[[#This Row],[backers_count]],0)</f>
        <v>44.912863070539416</v>
      </c>
      <c r="Q353" t="str">
        <f t="shared" si="20"/>
        <v>film &amp; video</v>
      </c>
      <c r="R353" t="str">
        <f t="shared" si="21"/>
        <v>documentary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+Table1[[#This Row],[pledged]]/Table1[[#This Row],[goal]]</f>
        <v>1.1656</v>
      </c>
      <c r="P354" s="8">
        <f>IFERROR(+Table1[[#This Row],[pledged]]/Table1[[#This Row],[backers_count]],0)</f>
        <v>40.755244755244753</v>
      </c>
      <c r="Q354" t="str">
        <f t="shared" si="20"/>
        <v>film &amp; video</v>
      </c>
      <c r="R354" t="str">
        <f t="shared" si="21"/>
        <v>documentary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+Table1[[#This Row],[pledged]]/Table1[[#This Row],[goal]]</f>
        <v>1.0861819426615318</v>
      </c>
      <c r="P355" s="8">
        <f>IFERROR(+Table1[[#This Row],[pledged]]/Table1[[#This Row],[backers_count]],0)</f>
        <v>103.52394779771615</v>
      </c>
      <c r="Q355" t="str">
        <f t="shared" si="20"/>
        <v>film &amp; video</v>
      </c>
      <c r="R355" t="str">
        <f t="shared" si="21"/>
        <v>documentary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+Table1[[#This Row],[pledged]]/Table1[[#This Row],[goal]]</f>
        <v>1.0394285714285714</v>
      </c>
      <c r="P356" s="8">
        <f>IFERROR(+Table1[[#This Row],[pledged]]/Table1[[#This Row],[backers_count]],0)</f>
        <v>125.44827586206897</v>
      </c>
      <c r="Q356" t="str">
        <f t="shared" si="20"/>
        <v>film &amp; video</v>
      </c>
      <c r="R356" t="str">
        <f t="shared" si="21"/>
        <v>documentary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+Table1[[#This Row],[pledged]]/Table1[[#This Row],[goal]]</f>
        <v>1.1625714285714286</v>
      </c>
      <c r="P357" s="8">
        <f>IFERROR(+Table1[[#This Row],[pledged]]/Table1[[#This Row],[backers_count]],0)</f>
        <v>246.60606060606059</v>
      </c>
      <c r="Q357" t="str">
        <f t="shared" si="20"/>
        <v>film &amp; video</v>
      </c>
      <c r="R357" t="str">
        <f t="shared" si="21"/>
        <v>documentary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+Table1[[#This Row],[pledged]]/Table1[[#This Row],[goal]]</f>
        <v>1.0269239999999999</v>
      </c>
      <c r="P358" s="8">
        <f>IFERROR(+Table1[[#This Row],[pledged]]/Table1[[#This Row],[backers_count]],0)</f>
        <v>79.401340206185566</v>
      </c>
      <c r="Q358" t="str">
        <f t="shared" si="20"/>
        <v>film &amp; video</v>
      </c>
      <c r="R358" t="str">
        <f t="shared" si="21"/>
        <v>documentary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+Table1[[#This Row],[pledged]]/Table1[[#This Row],[goal]]</f>
        <v>1.74</v>
      </c>
      <c r="P359" s="8">
        <f>IFERROR(+Table1[[#This Row],[pledged]]/Table1[[#This Row],[backers_count]],0)</f>
        <v>86.138613861386133</v>
      </c>
      <c r="Q359" t="str">
        <f t="shared" si="20"/>
        <v>film &amp; video</v>
      </c>
      <c r="R359" t="str">
        <f t="shared" si="21"/>
        <v>documentary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+Table1[[#This Row],[pledged]]/Table1[[#This Row],[goal]]</f>
        <v>1.03088</v>
      </c>
      <c r="P360" s="8">
        <f>IFERROR(+Table1[[#This Row],[pledged]]/Table1[[#This Row],[backers_count]],0)</f>
        <v>193.04868913857678</v>
      </c>
      <c r="Q360" t="str">
        <f t="shared" si="20"/>
        <v>film &amp; video</v>
      </c>
      <c r="R360" t="str">
        <f t="shared" si="21"/>
        <v>documentary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+Table1[[#This Row],[pledged]]/Table1[[#This Row],[goal]]</f>
        <v>1.0485537190082646</v>
      </c>
      <c r="P361" s="8">
        <f>IFERROR(+Table1[[#This Row],[pledged]]/Table1[[#This Row],[backers_count]],0)</f>
        <v>84.023178807947019</v>
      </c>
      <c r="Q361" t="str">
        <f t="shared" si="20"/>
        <v>film &amp; video</v>
      </c>
      <c r="R361" t="str">
        <f t="shared" si="21"/>
        <v>documentary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+Table1[[#This Row],[pledged]]/Table1[[#This Row],[goal]]</f>
        <v>1.0137499999999999</v>
      </c>
      <c r="P362" s="8">
        <f>IFERROR(+Table1[[#This Row],[pledged]]/Table1[[#This Row],[backers_count]],0)</f>
        <v>139.82758620689654</v>
      </c>
      <c r="Q362" t="str">
        <f t="shared" si="20"/>
        <v>film &amp; video</v>
      </c>
      <c r="R362" t="str">
        <f t="shared" si="21"/>
        <v>documentary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+Table1[[#This Row],[pledged]]/Table1[[#This Row],[goal]]</f>
        <v>1.1107699999999998</v>
      </c>
      <c r="P363" s="8">
        <f>IFERROR(+Table1[[#This Row],[pledged]]/Table1[[#This Row],[backers_count]],0)</f>
        <v>109.82189265536722</v>
      </c>
      <c r="Q363" t="str">
        <f t="shared" si="20"/>
        <v>film &amp; video</v>
      </c>
      <c r="R363" t="str">
        <f t="shared" si="21"/>
        <v>documentary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+Table1[[#This Row],[pledged]]/Table1[[#This Row],[goal]]</f>
        <v>1.2415933781686497</v>
      </c>
      <c r="P364" s="8">
        <f>IFERROR(+Table1[[#This Row],[pledged]]/Table1[[#This Row],[backers_count]],0)</f>
        <v>139.53488372093022</v>
      </c>
      <c r="Q364" t="str">
        <f t="shared" si="20"/>
        <v>film &amp; video</v>
      </c>
      <c r="R364" t="str">
        <f t="shared" si="21"/>
        <v>documentary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+Table1[[#This Row],[pledged]]/Table1[[#This Row],[goal]]</f>
        <v>1.0133333333333334</v>
      </c>
      <c r="P365" s="8">
        <f>IFERROR(+Table1[[#This Row],[pledged]]/Table1[[#This Row],[backers_count]],0)</f>
        <v>347.84615384615387</v>
      </c>
      <c r="Q365" t="str">
        <f t="shared" si="20"/>
        <v>film &amp; video</v>
      </c>
      <c r="R365" t="str">
        <f t="shared" si="21"/>
        <v>documentary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+Table1[[#This Row],[pledged]]/Table1[[#This Row],[goal]]</f>
        <v>1.1016142857142857</v>
      </c>
      <c r="P366" s="8">
        <f>IFERROR(+Table1[[#This Row],[pledged]]/Table1[[#This Row],[backers_count]],0)</f>
        <v>68.24159292035398</v>
      </c>
      <c r="Q366" t="str">
        <f t="shared" si="20"/>
        <v>film &amp; video</v>
      </c>
      <c r="R366" t="str">
        <f t="shared" si="21"/>
        <v>documentary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+Table1[[#This Row],[pledged]]/Table1[[#This Row],[goal]]</f>
        <v>1.0397333333333334</v>
      </c>
      <c r="P367" s="8">
        <f>IFERROR(+Table1[[#This Row],[pledged]]/Table1[[#This Row],[backers_count]],0)</f>
        <v>239.93846153846152</v>
      </c>
      <c r="Q367" t="str">
        <f t="shared" si="20"/>
        <v>film &amp; video</v>
      </c>
      <c r="R367" t="str">
        <f t="shared" si="21"/>
        <v>documentary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+Table1[[#This Row],[pledged]]/Table1[[#This Row],[goal]]</f>
        <v>1.013157894736842</v>
      </c>
      <c r="P368" s="8">
        <f>IFERROR(+Table1[[#This Row],[pledged]]/Table1[[#This Row],[backers_count]],0)</f>
        <v>287.31343283582089</v>
      </c>
      <c r="Q368" t="str">
        <f t="shared" si="20"/>
        <v>film &amp; video</v>
      </c>
      <c r="R368" t="str">
        <f t="shared" si="21"/>
        <v>documentary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+Table1[[#This Row],[pledged]]/Table1[[#This Row],[goal]]</f>
        <v>1.033501</v>
      </c>
      <c r="P369" s="8">
        <f>IFERROR(+Table1[[#This Row],[pledged]]/Table1[[#This Row],[backers_count]],0)</f>
        <v>86.84882352941176</v>
      </c>
      <c r="Q369" t="str">
        <f t="shared" si="20"/>
        <v>film &amp; video</v>
      </c>
      <c r="R369" t="str">
        <f t="shared" si="21"/>
        <v>documentary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+Table1[[#This Row],[pledged]]/Table1[[#This Row],[goal]]</f>
        <v>1.04112</v>
      </c>
      <c r="P370" s="8">
        <f>IFERROR(+Table1[[#This Row],[pledged]]/Table1[[#This Row],[backers_count]],0)</f>
        <v>81.84905660377359</v>
      </c>
      <c r="Q370" t="str">
        <f t="shared" si="20"/>
        <v>film &amp; video</v>
      </c>
      <c r="R370" t="str">
        <f t="shared" si="21"/>
        <v>documentary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+Table1[[#This Row],[pledged]]/Table1[[#This Row],[goal]]</f>
        <v>1.1015569230769231</v>
      </c>
      <c r="P371" s="8">
        <f>IFERROR(+Table1[[#This Row],[pledged]]/Table1[[#This Row],[backers_count]],0)</f>
        <v>42.874970059880241</v>
      </c>
      <c r="Q371" t="str">
        <f t="shared" si="20"/>
        <v>film &amp; video</v>
      </c>
      <c r="R371" t="str">
        <f t="shared" si="21"/>
        <v>documentary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+Table1[[#This Row],[pledged]]/Table1[[#This Row],[goal]]</f>
        <v>1.2202</v>
      </c>
      <c r="P372" s="8">
        <f>IFERROR(+Table1[[#This Row],[pledged]]/Table1[[#This Row],[backers_count]],0)</f>
        <v>709.41860465116281</v>
      </c>
      <c r="Q372" t="str">
        <f t="shared" si="20"/>
        <v>film &amp; video</v>
      </c>
      <c r="R372" t="str">
        <f t="shared" si="21"/>
        <v>documentary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+Table1[[#This Row],[pledged]]/Table1[[#This Row],[goal]]</f>
        <v>1.1416866666666667</v>
      </c>
      <c r="P373" s="8">
        <f>IFERROR(+Table1[[#This Row],[pledged]]/Table1[[#This Row],[backers_count]],0)</f>
        <v>161.25517890772127</v>
      </c>
      <c r="Q373" t="str">
        <f t="shared" si="20"/>
        <v>film &amp; video</v>
      </c>
      <c r="R373" t="str">
        <f t="shared" si="21"/>
        <v>documentary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+Table1[[#This Row],[pledged]]/Table1[[#This Row],[goal]]</f>
        <v>1.2533333333333334</v>
      </c>
      <c r="P374" s="8">
        <f>IFERROR(+Table1[[#This Row],[pledged]]/Table1[[#This Row],[backers_count]],0)</f>
        <v>41.777777777777779</v>
      </c>
      <c r="Q374" t="str">
        <f t="shared" si="20"/>
        <v>film &amp; video</v>
      </c>
      <c r="R374" t="str">
        <f t="shared" si="21"/>
        <v>documentary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+Table1[[#This Row],[pledged]]/Table1[[#This Row],[goal]]</f>
        <v>1.0666666666666667</v>
      </c>
      <c r="P375" s="8">
        <f>IFERROR(+Table1[[#This Row],[pledged]]/Table1[[#This Row],[backers_count]],0)</f>
        <v>89.887640449438209</v>
      </c>
      <c r="Q375" t="str">
        <f t="shared" si="20"/>
        <v>film &amp; video</v>
      </c>
      <c r="R375" t="str">
        <f t="shared" si="21"/>
        <v>documentary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+Table1[[#This Row],[pledged]]/Table1[[#This Row],[goal]]</f>
        <v>1.3065</v>
      </c>
      <c r="P376" s="8">
        <f>IFERROR(+Table1[[#This Row],[pledged]]/Table1[[#This Row],[backers_count]],0)</f>
        <v>45.051724137931032</v>
      </c>
      <c r="Q376" t="str">
        <f t="shared" si="20"/>
        <v>film &amp; video</v>
      </c>
      <c r="R376" t="str">
        <f t="shared" si="21"/>
        <v>documentary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+Table1[[#This Row],[pledged]]/Table1[[#This Row],[goal]]</f>
        <v>1.2</v>
      </c>
      <c r="P377" s="8">
        <f>IFERROR(+Table1[[#This Row],[pledged]]/Table1[[#This Row],[backers_count]],0)</f>
        <v>42.857142857142854</v>
      </c>
      <c r="Q377" t="str">
        <f t="shared" si="20"/>
        <v>film &amp; video</v>
      </c>
      <c r="R377" t="str">
        <f t="shared" si="21"/>
        <v>documentary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+Table1[[#This Row],[pledged]]/Table1[[#This Row],[goal]]</f>
        <v>1.0595918367346939</v>
      </c>
      <c r="P378" s="8">
        <f>IFERROR(+Table1[[#This Row],[pledged]]/Table1[[#This Row],[backers_count]],0)</f>
        <v>54.083333333333336</v>
      </c>
      <c r="Q378" t="str">
        <f t="shared" si="20"/>
        <v>film &amp; video</v>
      </c>
      <c r="R378" t="str">
        <f t="shared" si="21"/>
        <v>documentary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+Table1[[#This Row],[pledged]]/Table1[[#This Row],[goal]]</f>
        <v>1.1439999999999999</v>
      </c>
      <c r="P379" s="8">
        <f>IFERROR(+Table1[[#This Row],[pledged]]/Table1[[#This Row],[backers_count]],0)</f>
        <v>103.21804511278195</v>
      </c>
      <c r="Q379" t="str">
        <f t="shared" si="20"/>
        <v>film &amp; video</v>
      </c>
      <c r="R379" t="str">
        <f t="shared" si="21"/>
        <v>documentary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+Table1[[#This Row],[pledged]]/Table1[[#This Row],[goal]]</f>
        <v>1.1176666666666666</v>
      </c>
      <c r="P380" s="8">
        <f>IFERROR(+Table1[[#This Row],[pledged]]/Table1[[#This Row],[backers_count]],0)</f>
        <v>40.397590361445786</v>
      </c>
      <c r="Q380" t="str">
        <f t="shared" si="20"/>
        <v>film &amp; video</v>
      </c>
      <c r="R380" t="str">
        <f t="shared" si="21"/>
        <v>documentary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+Table1[[#This Row],[pledged]]/Table1[[#This Row],[goal]]</f>
        <v>1.1608000000000001</v>
      </c>
      <c r="P381" s="8">
        <f>IFERROR(+Table1[[#This Row],[pledged]]/Table1[[#This Row],[backers_count]],0)</f>
        <v>116.85906040268456</v>
      </c>
      <c r="Q381" t="str">
        <f t="shared" si="20"/>
        <v>film &amp; video</v>
      </c>
      <c r="R381" t="str">
        <f t="shared" si="21"/>
        <v>documentary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+Table1[[#This Row],[pledged]]/Table1[[#This Row],[goal]]</f>
        <v>1.415</v>
      </c>
      <c r="P382" s="8">
        <f>IFERROR(+Table1[[#This Row],[pledged]]/Table1[[#This Row],[backers_count]],0)</f>
        <v>115.51020408163265</v>
      </c>
      <c r="Q382" t="str">
        <f t="shared" si="20"/>
        <v>film &amp; video</v>
      </c>
      <c r="R382" t="str">
        <f t="shared" si="21"/>
        <v>documentary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+Table1[[#This Row],[pledged]]/Table1[[#This Row],[goal]]</f>
        <v>1.0472999999999999</v>
      </c>
      <c r="P383" s="8">
        <f>IFERROR(+Table1[[#This Row],[pledged]]/Table1[[#This Row],[backers_count]],0)</f>
        <v>104.31274900398407</v>
      </c>
      <c r="Q383" t="str">
        <f t="shared" si="20"/>
        <v>film &amp; video</v>
      </c>
      <c r="R383" t="str">
        <f t="shared" si="21"/>
        <v>documentary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+Table1[[#This Row],[pledged]]/Table1[[#This Row],[goal]]</f>
        <v>2.5583333333333331</v>
      </c>
      <c r="P384" s="8">
        <f>IFERROR(+Table1[[#This Row],[pledged]]/Table1[[#This Row],[backers_count]],0)</f>
        <v>69.772727272727266</v>
      </c>
      <c r="Q384" t="str">
        <f t="shared" si="20"/>
        <v>film &amp; video</v>
      </c>
      <c r="R384" t="str">
        <f t="shared" si="21"/>
        <v>documentary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+Table1[[#This Row],[pledged]]/Table1[[#This Row],[goal]]</f>
        <v>2.0670670670670672</v>
      </c>
      <c r="P385" s="8">
        <f>IFERROR(+Table1[[#This Row],[pledged]]/Table1[[#This Row],[backers_count]],0)</f>
        <v>43.020833333333336</v>
      </c>
      <c r="Q385" t="str">
        <f t="shared" si="20"/>
        <v>film &amp; video</v>
      </c>
      <c r="R385" t="str">
        <f t="shared" si="21"/>
        <v>documentary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+Table1[[#This Row],[pledged]]/Table1[[#This Row],[goal]]</f>
        <v>1.1210500000000001</v>
      </c>
      <c r="P386" s="8">
        <f>IFERROR(+Table1[[#This Row],[pledged]]/Table1[[#This Row],[backers_count]],0)</f>
        <v>58.540469973890339</v>
      </c>
      <c r="Q386" t="str">
        <f t="shared" ref="Q386:Q449" si="24">LEFT(N386,FIND("/",N386)-1)</f>
        <v>film &amp; video</v>
      </c>
      <c r="R386" t="str">
        <f t="shared" ref="R386:R449" si="25">RIGHT($N386,LEN(N386)-FIND("/",N386))</f>
        <v>documentary</v>
      </c>
      <c r="S386" s="14">
        <f t="shared" ref="S386:S449" si="26">(((J386/60)/60)/24)+DATE(1970,1,1)</f>
        <v>41980.781793981485</v>
      </c>
      <c r="T386" s="14">
        <f t="shared" ref="T386:T449" si="27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+Table1[[#This Row],[pledged]]/Table1[[#This Row],[goal]]</f>
        <v>1.05982</v>
      </c>
      <c r="P387" s="8">
        <f>IFERROR(+Table1[[#This Row],[pledged]]/Table1[[#This Row],[backers_count]],0)</f>
        <v>111.79535864978902</v>
      </c>
      <c r="Q387" t="str">
        <f t="shared" si="24"/>
        <v>film &amp; video</v>
      </c>
      <c r="R387" t="str">
        <f t="shared" si="25"/>
        <v>documentary</v>
      </c>
      <c r="S387" s="14">
        <f t="shared" si="26"/>
        <v>41934.584502314814</v>
      </c>
      <c r="T387" s="14">
        <f t="shared" si="27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+Table1[[#This Row],[pledged]]/Table1[[#This Row],[goal]]</f>
        <v>1.0016666666666667</v>
      </c>
      <c r="P388" s="8">
        <f>IFERROR(+Table1[[#This Row],[pledged]]/Table1[[#This Row],[backers_count]],0)</f>
        <v>46.230769230769234</v>
      </c>
      <c r="Q388" t="str">
        <f t="shared" si="24"/>
        <v>film &amp; video</v>
      </c>
      <c r="R388" t="str">
        <f t="shared" si="25"/>
        <v>documentary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+Table1[[#This Row],[pledged]]/Table1[[#This Row],[goal]]</f>
        <v>2.1398947368421051</v>
      </c>
      <c r="P389" s="8">
        <f>IFERROR(+Table1[[#This Row],[pledged]]/Table1[[#This Row],[backers_count]],0)</f>
        <v>144.69039145907473</v>
      </c>
      <c r="Q389" t="str">
        <f t="shared" si="24"/>
        <v>film &amp; video</v>
      </c>
      <c r="R389" t="str">
        <f t="shared" si="25"/>
        <v>documentary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+Table1[[#This Row],[pledged]]/Table1[[#This Row],[goal]]</f>
        <v>1.2616000000000001</v>
      </c>
      <c r="P390" s="8">
        <f>IFERROR(+Table1[[#This Row],[pledged]]/Table1[[#This Row],[backers_count]],0)</f>
        <v>88.845070422535215</v>
      </c>
      <c r="Q390" t="str">
        <f t="shared" si="24"/>
        <v>film &amp; video</v>
      </c>
      <c r="R390" t="str">
        <f t="shared" si="25"/>
        <v>documentary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+Table1[[#This Row],[pledged]]/Table1[[#This Row],[goal]]</f>
        <v>1.8153547058823529</v>
      </c>
      <c r="P391" s="8">
        <f>IFERROR(+Table1[[#This Row],[pledged]]/Table1[[#This Row],[backers_count]],0)</f>
        <v>81.75107284768211</v>
      </c>
      <c r="Q391" t="str">
        <f t="shared" si="24"/>
        <v>film &amp; video</v>
      </c>
      <c r="R391" t="str">
        <f t="shared" si="25"/>
        <v>documentary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+Table1[[#This Row],[pledged]]/Table1[[#This Row],[goal]]</f>
        <v>1</v>
      </c>
      <c r="P392" s="8">
        <f>IFERROR(+Table1[[#This Row],[pledged]]/Table1[[#This Row],[backers_count]],0)</f>
        <v>71.428571428571431</v>
      </c>
      <c r="Q392" t="str">
        <f t="shared" si="24"/>
        <v>film &amp; video</v>
      </c>
      <c r="R392" t="str">
        <f t="shared" si="25"/>
        <v>documentary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+Table1[[#This Row],[pledged]]/Table1[[#This Row],[goal]]</f>
        <v>1.0061</v>
      </c>
      <c r="P393" s="8">
        <f>IFERROR(+Table1[[#This Row],[pledged]]/Table1[[#This Row],[backers_count]],0)</f>
        <v>104.25906735751295</v>
      </c>
      <c r="Q393" t="str">
        <f t="shared" si="24"/>
        <v>film &amp; video</v>
      </c>
      <c r="R393" t="str">
        <f t="shared" si="25"/>
        <v>documentary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+Table1[[#This Row],[pledged]]/Table1[[#This Row],[goal]]</f>
        <v>1.009027027027027</v>
      </c>
      <c r="P394" s="8">
        <f>IFERROR(+Table1[[#This Row],[pledged]]/Table1[[#This Row],[backers_count]],0)</f>
        <v>90.616504854368927</v>
      </c>
      <c r="Q394" t="str">
        <f t="shared" si="24"/>
        <v>film &amp; video</v>
      </c>
      <c r="R394" t="str">
        <f t="shared" si="25"/>
        <v>documentary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+Table1[[#This Row],[pledged]]/Table1[[#This Row],[goal]]</f>
        <v>1.10446</v>
      </c>
      <c r="P395" s="8">
        <f>IFERROR(+Table1[[#This Row],[pledged]]/Table1[[#This Row],[backers_count]],0)</f>
        <v>157.33048433048432</v>
      </c>
      <c r="Q395" t="str">
        <f t="shared" si="24"/>
        <v>film &amp; video</v>
      </c>
      <c r="R395" t="str">
        <f t="shared" si="25"/>
        <v>documentary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+Table1[[#This Row],[pledged]]/Table1[[#This Row],[goal]]</f>
        <v>1.118936170212766</v>
      </c>
      <c r="P396" s="8">
        <f>IFERROR(+Table1[[#This Row],[pledged]]/Table1[[#This Row],[backers_count]],0)</f>
        <v>105.18</v>
      </c>
      <c r="Q396" t="str">
        <f t="shared" si="24"/>
        <v>film &amp; video</v>
      </c>
      <c r="R396" t="str">
        <f t="shared" si="25"/>
        <v>documentary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+Table1[[#This Row],[pledged]]/Table1[[#This Row],[goal]]</f>
        <v>1.0804450000000001</v>
      </c>
      <c r="P397" s="8">
        <f>IFERROR(+Table1[[#This Row],[pledged]]/Table1[[#This Row],[backers_count]],0)</f>
        <v>58.719836956521746</v>
      </c>
      <c r="Q397" t="str">
        <f t="shared" si="24"/>
        <v>film &amp; video</v>
      </c>
      <c r="R397" t="str">
        <f t="shared" si="25"/>
        <v>documentary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+Table1[[#This Row],[pledged]]/Table1[[#This Row],[goal]]</f>
        <v>1.0666666666666667</v>
      </c>
      <c r="P398" s="8">
        <f>IFERROR(+Table1[[#This Row],[pledged]]/Table1[[#This Row],[backers_count]],0)</f>
        <v>81.632653061224488</v>
      </c>
      <c r="Q398" t="str">
        <f t="shared" si="24"/>
        <v>film &amp; video</v>
      </c>
      <c r="R398" t="str">
        <f t="shared" si="25"/>
        <v>documentary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+Table1[[#This Row],[pledged]]/Table1[[#This Row],[goal]]</f>
        <v>1.0390027322404372</v>
      </c>
      <c r="P399" s="8">
        <f>IFERROR(+Table1[[#This Row],[pledged]]/Table1[[#This Row],[backers_count]],0)</f>
        <v>56.460043668122275</v>
      </c>
      <c r="Q399" t="str">
        <f t="shared" si="24"/>
        <v>film &amp; video</v>
      </c>
      <c r="R399" t="str">
        <f t="shared" si="25"/>
        <v>documentary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+Table1[[#This Row],[pledged]]/Table1[[#This Row],[goal]]</f>
        <v>1.2516</v>
      </c>
      <c r="P400" s="8">
        <f>IFERROR(+Table1[[#This Row],[pledged]]/Table1[[#This Row],[backers_count]],0)</f>
        <v>140.1044776119403</v>
      </c>
      <c r="Q400" t="str">
        <f t="shared" si="24"/>
        <v>film &amp; video</v>
      </c>
      <c r="R400" t="str">
        <f t="shared" si="25"/>
        <v>documentary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+Table1[[#This Row],[pledged]]/Table1[[#This Row],[goal]]</f>
        <v>1.0680499999999999</v>
      </c>
      <c r="P401" s="8">
        <f>IFERROR(+Table1[[#This Row],[pledged]]/Table1[[#This Row],[backers_count]],0)</f>
        <v>224.85263157894738</v>
      </c>
      <c r="Q401" t="str">
        <f t="shared" si="24"/>
        <v>film &amp; video</v>
      </c>
      <c r="R401" t="str">
        <f t="shared" si="25"/>
        <v>documentary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+Table1[[#This Row],[pledged]]/Table1[[#This Row],[goal]]</f>
        <v>1.1230249999999999</v>
      </c>
      <c r="P402" s="8">
        <f>IFERROR(+Table1[[#This Row],[pledged]]/Table1[[#This Row],[backers_count]],0)</f>
        <v>181.13306451612902</v>
      </c>
      <c r="Q402" t="str">
        <f t="shared" si="24"/>
        <v>film &amp; video</v>
      </c>
      <c r="R402" t="str">
        <f t="shared" si="25"/>
        <v>documentary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+Table1[[#This Row],[pledged]]/Table1[[#This Row],[goal]]</f>
        <v>1.0381199999999999</v>
      </c>
      <c r="P403" s="8">
        <f>IFERROR(+Table1[[#This Row],[pledged]]/Table1[[#This Row],[backers_count]],0)</f>
        <v>711.04109589041093</v>
      </c>
      <c r="Q403" t="str">
        <f t="shared" si="24"/>
        <v>film &amp; video</v>
      </c>
      <c r="R403" t="str">
        <f t="shared" si="25"/>
        <v>documentary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+Table1[[#This Row],[pledged]]/Table1[[#This Row],[goal]]</f>
        <v>1.4165000000000001</v>
      </c>
      <c r="P404" s="8">
        <f>IFERROR(+Table1[[#This Row],[pledged]]/Table1[[#This Row],[backers_count]],0)</f>
        <v>65.883720930232556</v>
      </c>
      <c r="Q404" t="str">
        <f t="shared" si="24"/>
        <v>film &amp; video</v>
      </c>
      <c r="R404" t="str">
        <f t="shared" si="25"/>
        <v>documentary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+Table1[[#This Row],[pledged]]/Table1[[#This Row],[goal]]</f>
        <v>1.0526</v>
      </c>
      <c r="P405" s="8">
        <f>IFERROR(+Table1[[#This Row],[pledged]]/Table1[[#This Row],[backers_count]],0)</f>
        <v>75.185714285714283</v>
      </c>
      <c r="Q405" t="str">
        <f t="shared" si="24"/>
        <v>film &amp; video</v>
      </c>
      <c r="R405" t="str">
        <f t="shared" si="25"/>
        <v>documentary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+Table1[[#This Row],[pledged]]/Table1[[#This Row],[goal]]</f>
        <v>1.0309142857142857</v>
      </c>
      <c r="P406" s="8">
        <f>IFERROR(+Table1[[#This Row],[pledged]]/Table1[[#This Row],[backers_count]],0)</f>
        <v>133.14391143911439</v>
      </c>
      <c r="Q406" t="str">
        <f t="shared" si="24"/>
        <v>film &amp; video</v>
      </c>
      <c r="R406" t="str">
        <f t="shared" si="25"/>
        <v>documentary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+Table1[[#This Row],[pledged]]/Table1[[#This Row],[goal]]</f>
        <v>1.0765957446808512</v>
      </c>
      <c r="P407" s="8">
        <f>IFERROR(+Table1[[#This Row],[pledged]]/Table1[[#This Row],[backers_count]],0)</f>
        <v>55.2</v>
      </c>
      <c r="Q407" t="str">
        <f t="shared" si="24"/>
        <v>film &amp; video</v>
      </c>
      <c r="R407" t="str">
        <f t="shared" si="25"/>
        <v>documentary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+Table1[[#This Row],[pledged]]/Table1[[#This Row],[goal]]</f>
        <v>1.0770464285714285</v>
      </c>
      <c r="P408" s="8">
        <f>IFERROR(+Table1[[#This Row],[pledged]]/Table1[[#This Row],[backers_count]],0)</f>
        <v>86.163714285714292</v>
      </c>
      <c r="Q408" t="str">
        <f t="shared" si="24"/>
        <v>film &amp; video</v>
      </c>
      <c r="R408" t="str">
        <f t="shared" si="25"/>
        <v>documentary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+Table1[[#This Row],[pledged]]/Table1[[#This Row],[goal]]</f>
        <v>1.0155000000000001</v>
      </c>
      <c r="P409" s="8">
        <f>IFERROR(+Table1[[#This Row],[pledged]]/Table1[[#This Row],[backers_count]],0)</f>
        <v>92.318181818181813</v>
      </c>
      <c r="Q409" t="str">
        <f t="shared" si="24"/>
        <v>film &amp; video</v>
      </c>
      <c r="R409" t="str">
        <f t="shared" si="25"/>
        <v>documentary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+Table1[[#This Row],[pledged]]/Table1[[#This Row],[goal]]</f>
        <v>1.0143766666666667</v>
      </c>
      <c r="P410" s="8">
        <f>IFERROR(+Table1[[#This Row],[pledged]]/Table1[[#This Row],[backers_count]],0)</f>
        <v>160.16473684210527</v>
      </c>
      <c r="Q410" t="str">
        <f t="shared" si="24"/>
        <v>film &amp; video</v>
      </c>
      <c r="R410" t="str">
        <f t="shared" si="25"/>
        <v>documentary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+Table1[[#This Row],[pledged]]/Table1[[#This Row],[goal]]</f>
        <v>1.3680000000000001</v>
      </c>
      <c r="P411" s="8">
        <f>IFERROR(+Table1[[#This Row],[pledged]]/Table1[[#This Row],[backers_count]],0)</f>
        <v>45.6</v>
      </c>
      <c r="Q411" t="str">
        <f t="shared" si="24"/>
        <v>film &amp; video</v>
      </c>
      <c r="R411" t="str">
        <f t="shared" si="25"/>
        <v>documentary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+Table1[[#This Row],[pledged]]/Table1[[#This Row],[goal]]</f>
        <v>1.2829999999999999</v>
      </c>
      <c r="P412" s="8">
        <f>IFERROR(+Table1[[#This Row],[pledged]]/Table1[[#This Row],[backers_count]],0)</f>
        <v>183.28571428571428</v>
      </c>
      <c r="Q412" t="str">
        <f t="shared" si="24"/>
        <v>film &amp; video</v>
      </c>
      <c r="R412" t="str">
        <f t="shared" si="25"/>
        <v>documentary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+Table1[[#This Row],[pledged]]/Table1[[#This Row],[goal]]</f>
        <v>1.0105</v>
      </c>
      <c r="P413" s="8">
        <f>IFERROR(+Table1[[#This Row],[pledged]]/Table1[[#This Row],[backers_count]],0)</f>
        <v>125.78838174273859</v>
      </c>
      <c r="Q413" t="str">
        <f t="shared" si="24"/>
        <v>film &amp; video</v>
      </c>
      <c r="R413" t="str">
        <f t="shared" si="25"/>
        <v>documentary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+Table1[[#This Row],[pledged]]/Table1[[#This Row],[goal]]</f>
        <v>1.2684</v>
      </c>
      <c r="P414" s="8">
        <f>IFERROR(+Table1[[#This Row],[pledged]]/Table1[[#This Row],[backers_count]],0)</f>
        <v>57.654545454545456</v>
      </c>
      <c r="Q414" t="str">
        <f t="shared" si="24"/>
        <v>film &amp; video</v>
      </c>
      <c r="R414" t="str">
        <f t="shared" si="25"/>
        <v>documentary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+Table1[[#This Row],[pledged]]/Table1[[#This Row],[goal]]</f>
        <v>1.0508593749999999</v>
      </c>
      <c r="P415" s="8">
        <f>IFERROR(+Table1[[#This Row],[pledged]]/Table1[[#This Row],[backers_count]],0)</f>
        <v>78.660818713450297</v>
      </c>
      <c r="Q415" t="str">
        <f t="shared" si="24"/>
        <v>film &amp; video</v>
      </c>
      <c r="R415" t="str">
        <f t="shared" si="25"/>
        <v>documentary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+Table1[[#This Row],[pledged]]/Table1[[#This Row],[goal]]</f>
        <v>1.0285405405405406</v>
      </c>
      <c r="P416" s="8">
        <f>IFERROR(+Table1[[#This Row],[pledged]]/Table1[[#This Row],[backers_count]],0)</f>
        <v>91.480769230769226</v>
      </c>
      <c r="Q416" t="str">
        <f t="shared" si="24"/>
        <v>film &amp; video</v>
      </c>
      <c r="R416" t="str">
        <f t="shared" si="25"/>
        <v>documentary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+Table1[[#This Row],[pledged]]/Table1[[#This Row],[goal]]</f>
        <v>1.0214714285714286</v>
      </c>
      <c r="P417" s="8">
        <f>IFERROR(+Table1[[#This Row],[pledged]]/Table1[[#This Row],[backers_count]],0)</f>
        <v>68.09809523809524</v>
      </c>
      <c r="Q417" t="str">
        <f t="shared" si="24"/>
        <v>film &amp; video</v>
      </c>
      <c r="R417" t="str">
        <f t="shared" si="25"/>
        <v>documentary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+Table1[[#This Row],[pledged]]/Table1[[#This Row],[goal]]</f>
        <v>1.2021700000000002</v>
      </c>
      <c r="P418" s="8">
        <f>IFERROR(+Table1[[#This Row],[pledged]]/Table1[[#This Row],[backers_count]],0)</f>
        <v>48.086800000000004</v>
      </c>
      <c r="Q418" t="str">
        <f t="shared" si="24"/>
        <v>film &amp; video</v>
      </c>
      <c r="R418" t="str">
        <f t="shared" si="25"/>
        <v>documentary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+Table1[[#This Row],[pledged]]/Table1[[#This Row],[goal]]</f>
        <v>1.0024761904761905</v>
      </c>
      <c r="P419" s="8">
        <f>IFERROR(+Table1[[#This Row],[pledged]]/Table1[[#This Row],[backers_count]],0)</f>
        <v>202.42307692307693</v>
      </c>
      <c r="Q419" t="str">
        <f t="shared" si="24"/>
        <v>film &amp; video</v>
      </c>
      <c r="R419" t="str">
        <f t="shared" si="25"/>
        <v>documentary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+Table1[[#This Row],[pledged]]/Table1[[#This Row],[goal]]</f>
        <v>1.0063392857142857</v>
      </c>
      <c r="P420" s="8">
        <f>IFERROR(+Table1[[#This Row],[pledged]]/Table1[[#This Row],[backers_count]],0)</f>
        <v>216.75</v>
      </c>
      <c r="Q420" t="str">
        <f t="shared" si="24"/>
        <v>film &amp; video</v>
      </c>
      <c r="R420" t="str">
        <f t="shared" si="25"/>
        <v>documentary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+Table1[[#This Row],[pledged]]/Table1[[#This Row],[goal]]</f>
        <v>1.004375</v>
      </c>
      <c r="P421" s="8">
        <f>IFERROR(+Table1[[#This Row],[pledged]]/Table1[[#This Row],[backers_count]],0)</f>
        <v>110.06849315068493</v>
      </c>
      <c r="Q421" t="str">
        <f t="shared" si="24"/>
        <v>film &amp; video</v>
      </c>
      <c r="R421" t="str">
        <f t="shared" si="25"/>
        <v>documentary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+Table1[[#This Row],[pledged]]/Table1[[#This Row],[goal]]</f>
        <v>4.3939393939393936E-3</v>
      </c>
      <c r="P422" s="8">
        <f>IFERROR(+Table1[[#This Row],[pledged]]/Table1[[#This Row],[backers_count]],0)</f>
        <v>4.833333333333333</v>
      </c>
      <c r="Q422" t="str">
        <f t="shared" si="24"/>
        <v>film &amp; video</v>
      </c>
      <c r="R422" t="str">
        <f t="shared" si="25"/>
        <v>animation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+Table1[[#This Row],[pledged]]/Table1[[#This Row],[goal]]</f>
        <v>2.0066666666666667E-2</v>
      </c>
      <c r="P423" s="8">
        <f>IFERROR(+Table1[[#This Row],[pledged]]/Table1[[#This Row],[backers_count]],0)</f>
        <v>50.166666666666664</v>
      </c>
      <c r="Q423" t="str">
        <f t="shared" si="24"/>
        <v>film &amp; video</v>
      </c>
      <c r="R423" t="str">
        <f t="shared" si="25"/>
        <v>animation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+Table1[[#This Row],[pledged]]/Table1[[#This Row],[goal]]</f>
        <v>1.0749999999999999E-2</v>
      </c>
      <c r="P424" s="8">
        <f>IFERROR(+Table1[[#This Row],[pledged]]/Table1[[#This Row],[backers_count]],0)</f>
        <v>35.833333333333336</v>
      </c>
      <c r="Q424" t="str">
        <f t="shared" si="24"/>
        <v>film &amp; video</v>
      </c>
      <c r="R424" t="str">
        <f t="shared" si="25"/>
        <v>animation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+Table1[[#This Row],[pledged]]/Table1[[#This Row],[goal]]</f>
        <v>7.6499999999999997E-3</v>
      </c>
      <c r="P425" s="8">
        <f>IFERROR(+Table1[[#This Row],[pledged]]/Table1[[#This Row],[backers_count]],0)</f>
        <v>11.76923076923077</v>
      </c>
      <c r="Q425" t="str">
        <f t="shared" si="24"/>
        <v>film &amp; video</v>
      </c>
      <c r="R425" t="str">
        <f t="shared" si="25"/>
        <v>animation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+Table1[[#This Row],[pledged]]/Table1[[#This Row],[goal]]</f>
        <v>6.7966666666666675E-2</v>
      </c>
      <c r="P426" s="8">
        <f>IFERROR(+Table1[[#This Row],[pledged]]/Table1[[#This Row],[backers_count]],0)</f>
        <v>40.78</v>
      </c>
      <c r="Q426" t="str">
        <f t="shared" si="24"/>
        <v>film &amp; video</v>
      </c>
      <c r="R426" t="str">
        <f t="shared" si="25"/>
        <v>animation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+Table1[[#This Row],[pledged]]/Table1[[#This Row],[goal]]</f>
        <v>1.2E-4</v>
      </c>
      <c r="P427" s="8">
        <f>IFERROR(+Table1[[#This Row],[pledged]]/Table1[[#This Row],[backers_count]],0)</f>
        <v>3</v>
      </c>
      <c r="Q427" t="str">
        <f t="shared" si="24"/>
        <v>film &amp; video</v>
      </c>
      <c r="R427" t="str">
        <f t="shared" si="25"/>
        <v>animation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+Table1[[#This Row],[pledged]]/Table1[[#This Row],[goal]]</f>
        <v>1.3299999999999999E-2</v>
      </c>
      <c r="P428" s="8">
        <f>IFERROR(+Table1[[#This Row],[pledged]]/Table1[[#This Row],[backers_count]],0)</f>
        <v>16.625</v>
      </c>
      <c r="Q428" t="str">
        <f t="shared" si="24"/>
        <v>film &amp; video</v>
      </c>
      <c r="R428" t="str">
        <f t="shared" si="25"/>
        <v>animation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+Table1[[#This Row],[pledged]]/Table1[[#This Row],[goal]]</f>
        <v>0</v>
      </c>
      <c r="P429" s="8">
        <f>IFERROR(+Table1[[#This Row],[pledged]]/Table1[[#This Row],[backers_count]],0)</f>
        <v>0</v>
      </c>
      <c r="Q429" t="str">
        <f t="shared" si="24"/>
        <v>film &amp; video</v>
      </c>
      <c r="R429" t="str">
        <f t="shared" si="25"/>
        <v>animation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+Table1[[#This Row],[pledged]]/Table1[[#This Row],[goal]]</f>
        <v>5.6333333333333332E-2</v>
      </c>
      <c r="P430" s="8">
        <f>IFERROR(+Table1[[#This Row],[pledged]]/Table1[[#This Row],[backers_count]],0)</f>
        <v>52</v>
      </c>
      <c r="Q430" t="str">
        <f t="shared" si="24"/>
        <v>film &amp; video</v>
      </c>
      <c r="R430" t="str">
        <f t="shared" si="25"/>
        <v>animation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+Table1[[#This Row],[pledged]]/Table1[[#This Row],[goal]]</f>
        <v>0</v>
      </c>
      <c r="P431" s="8">
        <f>IFERROR(+Table1[[#This Row],[pledged]]/Table1[[#This Row],[backers_count]],0)</f>
        <v>0</v>
      </c>
      <c r="Q431" t="str">
        <f t="shared" si="24"/>
        <v>film &amp; video</v>
      </c>
      <c r="R431" t="str">
        <f t="shared" si="25"/>
        <v>animation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+Table1[[#This Row],[pledged]]/Table1[[#This Row],[goal]]</f>
        <v>2.4E-2</v>
      </c>
      <c r="P432" s="8">
        <f>IFERROR(+Table1[[#This Row],[pledged]]/Table1[[#This Row],[backers_count]],0)</f>
        <v>4.8</v>
      </c>
      <c r="Q432" t="str">
        <f t="shared" si="24"/>
        <v>film &amp; video</v>
      </c>
      <c r="R432" t="str">
        <f t="shared" si="25"/>
        <v>animation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+Table1[[#This Row],[pledged]]/Table1[[#This Row],[goal]]</f>
        <v>0.13833333333333334</v>
      </c>
      <c r="P433" s="8">
        <f>IFERROR(+Table1[[#This Row],[pledged]]/Table1[[#This Row],[backers_count]],0)</f>
        <v>51.875</v>
      </c>
      <c r="Q433" t="str">
        <f t="shared" si="24"/>
        <v>film &amp; video</v>
      </c>
      <c r="R433" t="str">
        <f t="shared" si="25"/>
        <v>animation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+Table1[[#This Row],[pledged]]/Table1[[#This Row],[goal]]</f>
        <v>9.5000000000000001E-2</v>
      </c>
      <c r="P434" s="8">
        <f>IFERROR(+Table1[[#This Row],[pledged]]/Table1[[#This Row],[backers_count]],0)</f>
        <v>71.25</v>
      </c>
      <c r="Q434" t="str">
        <f t="shared" si="24"/>
        <v>film &amp; video</v>
      </c>
      <c r="R434" t="str">
        <f t="shared" si="25"/>
        <v>animation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+Table1[[#This Row],[pledged]]/Table1[[#This Row],[goal]]</f>
        <v>0</v>
      </c>
      <c r="P435" s="8">
        <f>IFERROR(+Table1[[#This Row],[pledged]]/Table1[[#This Row],[backers_count]],0)</f>
        <v>0</v>
      </c>
      <c r="Q435" t="str">
        <f t="shared" si="24"/>
        <v>film &amp; video</v>
      </c>
      <c r="R435" t="str">
        <f t="shared" si="25"/>
        <v>animation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+Table1[[#This Row],[pledged]]/Table1[[#This Row],[goal]]</f>
        <v>0.05</v>
      </c>
      <c r="P436" s="8">
        <f>IFERROR(+Table1[[#This Row],[pledged]]/Table1[[#This Row],[backers_count]],0)</f>
        <v>62.5</v>
      </c>
      <c r="Q436" t="str">
        <f t="shared" si="24"/>
        <v>film &amp; video</v>
      </c>
      <c r="R436" t="str">
        <f t="shared" si="25"/>
        <v>animation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+Table1[[#This Row],[pledged]]/Table1[[#This Row],[goal]]</f>
        <v>2.7272727272727273E-5</v>
      </c>
      <c r="P437" s="8">
        <f>IFERROR(+Table1[[#This Row],[pledged]]/Table1[[#This Row],[backers_count]],0)</f>
        <v>1</v>
      </c>
      <c r="Q437" t="str">
        <f t="shared" si="24"/>
        <v>film &amp; video</v>
      </c>
      <c r="R437" t="str">
        <f t="shared" si="25"/>
        <v>animation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+Table1[[#This Row],[pledged]]/Table1[[#This Row],[goal]]</f>
        <v>0</v>
      </c>
      <c r="P438" s="8">
        <f>IFERROR(+Table1[[#This Row],[pledged]]/Table1[[#This Row],[backers_count]],0)</f>
        <v>0</v>
      </c>
      <c r="Q438" t="str">
        <f t="shared" si="24"/>
        <v>film &amp; video</v>
      </c>
      <c r="R438" t="str">
        <f t="shared" si="25"/>
        <v>animation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+Table1[[#This Row],[pledged]]/Table1[[#This Row],[goal]]</f>
        <v>0</v>
      </c>
      <c r="P439" s="8">
        <f>IFERROR(+Table1[[#This Row],[pledged]]/Table1[[#This Row],[backers_count]],0)</f>
        <v>0</v>
      </c>
      <c r="Q439" t="str">
        <f t="shared" si="24"/>
        <v>film &amp; video</v>
      </c>
      <c r="R439" t="str">
        <f t="shared" si="25"/>
        <v>animation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+Table1[[#This Row],[pledged]]/Table1[[#This Row],[goal]]</f>
        <v>9.3799999999999994E-2</v>
      </c>
      <c r="P440" s="8">
        <f>IFERROR(+Table1[[#This Row],[pledged]]/Table1[[#This Row],[backers_count]],0)</f>
        <v>170.54545454545453</v>
      </c>
      <c r="Q440" t="str">
        <f t="shared" si="24"/>
        <v>film &amp; video</v>
      </c>
      <c r="R440" t="str">
        <f t="shared" si="25"/>
        <v>animation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+Table1[[#This Row],[pledged]]/Table1[[#This Row],[goal]]</f>
        <v>0</v>
      </c>
      <c r="P441" s="8">
        <f>IFERROR(+Table1[[#This Row],[pledged]]/Table1[[#This Row],[backers_count]],0)</f>
        <v>0</v>
      </c>
      <c r="Q441" t="str">
        <f t="shared" si="24"/>
        <v>film &amp; video</v>
      </c>
      <c r="R441" t="str">
        <f t="shared" si="25"/>
        <v>animation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+Table1[[#This Row],[pledged]]/Table1[[#This Row],[goal]]</f>
        <v>1E-3</v>
      </c>
      <c r="P442" s="8">
        <f>IFERROR(+Table1[[#This Row],[pledged]]/Table1[[#This Row],[backers_count]],0)</f>
        <v>5</v>
      </c>
      <c r="Q442" t="str">
        <f t="shared" si="24"/>
        <v>film &amp; video</v>
      </c>
      <c r="R442" t="str">
        <f t="shared" si="25"/>
        <v>animation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+Table1[[#This Row],[pledged]]/Table1[[#This Row],[goal]]</f>
        <v>0</v>
      </c>
      <c r="P443" s="8">
        <f>IFERROR(+Table1[[#This Row],[pledged]]/Table1[[#This Row],[backers_count]],0)</f>
        <v>0</v>
      </c>
      <c r="Q443" t="str">
        <f t="shared" si="24"/>
        <v>film &amp; video</v>
      </c>
      <c r="R443" t="str">
        <f t="shared" si="25"/>
        <v>animation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+Table1[[#This Row],[pledged]]/Table1[[#This Row],[goal]]</f>
        <v>0.39358823529411763</v>
      </c>
      <c r="P444" s="8">
        <f>IFERROR(+Table1[[#This Row],[pledged]]/Table1[[#This Row],[backers_count]],0)</f>
        <v>393.58823529411762</v>
      </c>
      <c r="Q444" t="str">
        <f t="shared" si="24"/>
        <v>film &amp; video</v>
      </c>
      <c r="R444" t="str">
        <f t="shared" si="25"/>
        <v>animation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+Table1[[#This Row],[pledged]]/Table1[[#This Row],[goal]]</f>
        <v>1E-3</v>
      </c>
      <c r="P445" s="8">
        <f>IFERROR(+Table1[[#This Row],[pledged]]/Table1[[#This Row],[backers_count]],0)</f>
        <v>5</v>
      </c>
      <c r="Q445" t="str">
        <f t="shared" si="24"/>
        <v>film &amp; video</v>
      </c>
      <c r="R445" t="str">
        <f t="shared" si="25"/>
        <v>animation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+Table1[[#This Row],[pledged]]/Table1[[#This Row],[goal]]</f>
        <v>0.05</v>
      </c>
      <c r="P446" s="8">
        <f>IFERROR(+Table1[[#This Row],[pledged]]/Table1[[#This Row],[backers_count]],0)</f>
        <v>50</v>
      </c>
      <c r="Q446" t="str">
        <f t="shared" si="24"/>
        <v>film &amp; video</v>
      </c>
      <c r="R446" t="str">
        <f t="shared" si="25"/>
        <v>animation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+Table1[[#This Row],[pledged]]/Table1[[#This Row],[goal]]</f>
        <v>3.3333333333333335E-5</v>
      </c>
      <c r="P447" s="8">
        <f>IFERROR(+Table1[[#This Row],[pledged]]/Table1[[#This Row],[backers_count]],0)</f>
        <v>1</v>
      </c>
      <c r="Q447" t="str">
        <f t="shared" si="24"/>
        <v>film &amp; video</v>
      </c>
      <c r="R447" t="str">
        <f t="shared" si="25"/>
        <v>animation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+Table1[[#This Row],[pledged]]/Table1[[#This Row],[goal]]</f>
        <v>7.2952380952380949E-2</v>
      </c>
      <c r="P448" s="8">
        <f>IFERROR(+Table1[[#This Row],[pledged]]/Table1[[#This Row],[backers_count]],0)</f>
        <v>47.875</v>
      </c>
      <c r="Q448" t="str">
        <f t="shared" si="24"/>
        <v>film &amp; video</v>
      </c>
      <c r="R448" t="str">
        <f t="shared" si="25"/>
        <v>animation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+Table1[[#This Row],[pledged]]/Table1[[#This Row],[goal]]</f>
        <v>1.6666666666666666E-4</v>
      </c>
      <c r="P449" s="8">
        <f>IFERROR(+Table1[[#This Row],[pledged]]/Table1[[#This Row],[backers_count]],0)</f>
        <v>5</v>
      </c>
      <c r="Q449" t="str">
        <f t="shared" si="24"/>
        <v>film &amp; video</v>
      </c>
      <c r="R449" t="str">
        <f t="shared" si="25"/>
        <v>animation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+Table1[[#This Row],[pledged]]/Table1[[#This Row],[goal]]</f>
        <v>3.2804E-2</v>
      </c>
      <c r="P450" s="8">
        <f>IFERROR(+Table1[[#This Row],[pledged]]/Table1[[#This Row],[backers_count]],0)</f>
        <v>20.502500000000001</v>
      </c>
      <c r="Q450" t="str">
        <f t="shared" ref="Q450:Q513" si="28">LEFT(N450,FIND("/",N450)-1)</f>
        <v>film &amp; video</v>
      </c>
      <c r="R450" t="str">
        <f t="shared" ref="R450:R513" si="29">RIGHT($N450,LEN(N450)-FIND("/",N450))</f>
        <v>animation</v>
      </c>
      <c r="S450" s="14">
        <f t="shared" ref="S450:S513" si="30">(((J450/60)/60)/24)+DATE(1970,1,1)</f>
        <v>41753.758043981477</v>
      </c>
      <c r="T450" s="14">
        <f t="shared" ref="T450:T513" si="31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+Table1[[#This Row],[pledged]]/Table1[[#This Row],[goal]]</f>
        <v>2.2499999999999999E-2</v>
      </c>
      <c r="P451" s="8">
        <f>IFERROR(+Table1[[#This Row],[pledged]]/Table1[[#This Row],[backers_count]],0)</f>
        <v>9</v>
      </c>
      <c r="Q451" t="str">
        <f t="shared" si="28"/>
        <v>film &amp; video</v>
      </c>
      <c r="R451" t="str">
        <f t="shared" si="29"/>
        <v>animation</v>
      </c>
      <c r="S451" s="14">
        <f t="shared" si="30"/>
        <v>41534.568113425928</v>
      </c>
      <c r="T451" s="14">
        <f t="shared" si="31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+Table1[[#This Row],[pledged]]/Table1[[#This Row],[goal]]</f>
        <v>7.92E-3</v>
      </c>
      <c r="P452" s="8">
        <f>IFERROR(+Table1[[#This Row],[pledged]]/Table1[[#This Row],[backers_count]],0)</f>
        <v>56.571428571428569</v>
      </c>
      <c r="Q452" t="str">
        <f t="shared" si="28"/>
        <v>film &amp; video</v>
      </c>
      <c r="R452" t="str">
        <f t="shared" si="29"/>
        <v>animation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+Table1[[#This Row],[pledged]]/Table1[[#This Row],[goal]]</f>
        <v>0</v>
      </c>
      <c r="P453" s="8">
        <f>IFERROR(+Table1[[#This Row],[pledged]]/Table1[[#This Row],[backers_count]],0)</f>
        <v>0</v>
      </c>
      <c r="Q453" t="str">
        <f t="shared" si="28"/>
        <v>film &amp; video</v>
      </c>
      <c r="R453" t="str">
        <f t="shared" si="29"/>
        <v>animation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+Table1[[#This Row],[pledged]]/Table1[[#This Row],[goal]]</f>
        <v>0.64</v>
      </c>
      <c r="P454" s="8">
        <f>IFERROR(+Table1[[#This Row],[pledged]]/Table1[[#This Row],[backers_count]],0)</f>
        <v>40</v>
      </c>
      <c r="Q454" t="str">
        <f t="shared" si="28"/>
        <v>film &amp; video</v>
      </c>
      <c r="R454" t="str">
        <f t="shared" si="29"/>
        <v>animation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+Table1[[#This Row],[pledged]]/Table1[[#This Row],[goal]]</f>
        <v>2.740447957839262E-4</v>
      </c>
      <c r="P455" s="8">
        <f>IFERROR(+Table1[[#This Row],[pledged]]/Table1[[#This Row],[backers_count]],0)</f>
        <v>13</v>
      </c>
      <c r="Q455" t="str">
        <f t="shared" si="28"/>
        <v>film &amp; video</v>
      </c>
      <c r="R455" t="str">
        <f t="shared" si="29"/>
        <v>animation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+Table1[[#This Row],[pledged]]/Table1[[#This Row],[goal]]</f>
        <v>8.2000000000000007E-3</v>
      </c>
      <c r="P456" s="8">
        <f>IFERROR(+Table1[[#This Row],[pledged]]/Table1[[#This Row],[backers_count]],0)</f>
        <v>16.399999999999999</v>
      </c>
      <c r="Q456" t="str">
        <f t="shared" si="28"/>
        <v>film &amp; video</v>
      </c>
      <c r="R456" t="str">
        <f t="shared" si="29"/>
        <v>animation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+Table1[[#This Row],[pledged]]/Table1[[#This Row],[goal]]</f>
        <v>6.9230769230769226E-4</v>
      </c>
      <c r="P457" s="8">
        <f>IFERROR(+Table1[[#This Row],[pledged]]/Table1[[#This Row],[backers_count]],0)</f>
        <v>22.5</v>
      </c>
      <c r="Q457" t="str">
        <f t="shared" si="28"/>
        <v>film &amp; video</v>
      </c>
      <c r="R457" t="str">
        <f t="shared" si="29"/>
        <v>animation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+Table1[[#This Row],[pledged]]/Table1[[#This Row],[goal]]</f>
        <v>6.8631863186318634E-3</v>
      </c>
      <c r="P458" s="8">
        <f>IFERROR(+Table1[[#This Row],[pledged]]/Table1[[#This Row],[backers_count]],0)</f>
        <v>20.333333333333332</v>
      </c>
      <c r="Q458" t="str">
        <f t="shared" si="28"/>
        <v>film &amp; video</v>
      </c>
      <c r="R458" t="str">
        <f t="shared" si="29"/>
        <v>animation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+Table1[[#This Row],[pledged]]/Table1[[#This Row],[goal]]</f>
        <v>0</v>
      </c>
      <c r="P459" s="8">
        <f>IFERROR(+Table1[[#This Row],[pledged]]/Table1[[#This Row],[backers_count]],0)</f>
        <v>0</v>
      </c>
      <c r="Q459" t="str">
        <f t="shared" si="28"/>
        <v>film &amp; video</v>
      </c>
      <c r="R459" t="str">
        <f t="shared" si="29"/>
        <v>animation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+Table1[[#This Row],[pledged]]/Table1[[#This Row],[goal]]</f>
        <v>8.2100000000000006E-2</v>
      </c>
      <c r="P460" s="8">
        <f>IFERROR(+Table1[[#This Row],[pledged]]/Table1[[#This Row],[backers_count]],0)</f>
        <v>16.755102040816325</v>
      </c>
      <c r="Q460" t="str">
        <f t="shared" si="28"/>
        <v>film &amp; video</v>
      </c>
      <c r="R460" t="str">
        <f t="shared" si="29"/>
        <v>animation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+Table1[[#This Row],[pledged]]/Table1[[#This Row],[goal]]</f>
        <v>6.4102564102564103E-4</v>
      </c>
      <c r="P461" s="8">
        <f>IFERROR(+Table1[[#This Row],[pledged]]/Table1[[#This Row],[backers_count]],0)</f>
        <v>25</v>
      </c>
      <c r="Q461" t="str">
        <f t="shared" si="28"/>
        <v>film &amp; video</v>
      </c>
      <c r="R461" t="str">
        <f t="shared" si="29"/>
        <v>animation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+Table1[[#This Row],[pledged]]/Table1[[#This Row],[goal]]</f>
        <v>2.9411764705882353E-3</v>
      </c>
      <c r="P462" s="8">
        <f>IFERROR(+Table1[[#This Row],[pledged]]/Table1[[#This Row],[backers_count]],0)</f>
        <v>12.5</v>
      </c>
      <c r="Q462" t="str">
        <f t="shared" si="28"/>
        <v>film &amp; video</v>
      </c>
      <c r="R462" t="str">
        <f t="shared" si="29"/>
        <v>animation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+Table1[[#This Row],[pledged]]/Table1[[#This Row],[goal]]</f>
        <v>0</v>
      </c>
      <c r="P463" s="8">
        <f>IFERROR(+Table1[[#This Row],[pledged]]/Table1[[#This Row],[backers_count]],0)</f>
        <v>0</v>
      </c>
      <c r="Q463" t="str">
        <f t="shared" si="28"/>
        <v>film &amp; video</v>
      </c>
      <c r="R463" t="str">
        <f t="shared" si="29"/>
        <v>animation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+Table1[[#This Row],[pledged]]/Table1[[#This Row],[goal]]</f>
        <v>0</v>
      </c>
      <c r="P464" s="8">
        <f>IFERROR(+Table1[[#This Row],[pledged]]/Table1[[#This Row],[backers_count]],0)</f>
        <v>0</v>
      </c>
      <c r="Q464" t="str">
        <f t="shared" si="28"/>
        <v>film &amp; video</v>
      </c>
      <c r="R464" t="str">
        <f t="shared" si="29"/>
        <v>animation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+Table1[[#This Row],[pledged]]/Table1[[#This Row],[goal]]</f>
        <v>2.2727272727272728E-2</v>
      </c>
      <c r="P465" s="8">
        <f>IFERROR(+Table1[[#This Row],[pledged]]/Table1[[#This Row],[backers_count]],0)</f>
        <v>113.63636363636364</v>
      </c>
      <c r="Q465" t="str">
        <f t="shared" si="28"/>
        <v>film &amp; video</v>
      </c>
      <c r="R465" t="str">
        <f t="shared" si="29"/>
        <v>animation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+Table1[[#This Row],[pledged]]/Table1[[#This Row],[goal]]</f>
        <v>9.9009900990099011E-4</v>
      </c>
      <c r="P466" s="8">
        <f>IFERROR(+Table1[[#This Row],[pledged]]/Table1[[#This Row],[backers_count]],0)</f>
        <v>1</v>
      </c>
      <c r="Q466" t="str">
        <f t="shared" si="28"/>
        <v>film &amp; video</v>
      </c>
      <c r="R466" t="str">
        <f t="shared" si="29"/>
        <v>animation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+Table1[[#This Row],[pledged]]/Table1[[#This Row],[goal]]</f>
        <v>0.26953125</v>
      </c>
      <c r="P467" s="8">
        <f>IFERROR(+Table1[[#This Row],[pledged]]/Table1[[#This Row],[backers_count]],0)</f>
        <v>17.25</v>
      </c>
      <c r="Q467" t="str">
        <f t="shared" si="28"/>
        <v>film &amp; video</v>
      </c>
      <c r="R467" t="str">
        <f t="shared" si="29"/>
        <v>animation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+Table1[[#This Row],[pledged]]/Table1[[#This Row],[goal]]</f>
        <v>7.6E-3</v>
      </c>
      <c r="P468" s="8">
        <f>IFERROR(+Table1[[#This Row],[pledged]]/Table1[[#This Row],[backers_count]],0)</f>
        <v>15.2</v>
      </c>
      <c r="Q468" t="str">
        <f t="shared" si="28"/>
        <v>film &amp; video</v>
      </c>
      <c r="R468" t="str">
        <f t="shared" si="29"/>
        <v>animation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+Table1[[#This Row],[pledged]]/Table1[[#This Row],[goal]]</f>
        <v>0.21575</v>
      </c>
      <c r="P469" s="8">
        <f>IFERROR(+Table1[[#This Row],[pledged]]/Table1[[#This Row],[backers_count]],0)</f>
        <v>110.64102564102564</v>
      </c>
      <c r="Q469" t="str">
        <f t="shared" si="28"/>
        <v>film &amp; video</v>
      </c>
      <c r="R469" t="str">
        <f t="shared" si="29"/>
        <v>animation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+Table1[[#This Row],[pledged]]/Table1[[#This Row],[goal]]</f>
        <v>0</v>
      </c>
      <c r="P470" s="8">
        <f>IFERROR(+Table1[[#This Row],[pledged]]/Table1[[#This Row],[backers_count]],0)</f>
        <v>0</v>
      </c>
      <c r="Q470" t="str">
        <f t="shared" si="28"/>
        <v>film &amp; video</v>
      </c>
      <c r="R470" t="str">
        <f t="shared" si="29"/>
        <v>animation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+Table1[[#This Row],[pledged]]/Table1[[#This Row],[goal]]</f>
        <v>0</v>
      </c>
      <c r="P471" s="8">
        <f>IFERROR(+Table1[[#This Row],[pledged]]/Table1[[#This Row],[backers_count]],0)</f>
        <v>0</v>
      </c>
      <c r="Q471" t="str">
        <f t="shared" si="28"/>
        <v>film &amp; video</v>
      </c>
      <c r="R471" t="str">
        <f t="shared" si="29"/>
        <v>animation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+Table1[[#This Row],[pledged]]/Table1[[#This Row],[goal]]</f>
        <v>1.0200000000000001E-2</v>
      </c>
      <c r="P472" s="8">
        <f>IFERROR(+Table1[[#This Row],[pledged]]/Table1[[#This Row],[backers_count]],0)</f>
        <v>25.5</v>
      </c>
      <c r="Q472" t="str">
        <f t="shared" si="28"/>
        <v>film &amp; video</v>
      </c>
      <c r="R472" t="str">
        <f t="shared" si="29"/>
        <v>animation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+Table1[[#This Row],[pledged]]/Table1[[#This Row],[goal]]</f>
        <v>0.11892727272727273</v>
      </c>
      <c r="P473" s="8">
        <f>IFERROR(+Table1[[#This Row],[pledged]]/Table1[[#This Row],[backers_count]],0)</f>
        <v>38.476470588235294</v>
      </c>
      <c r="Q473" t="str">
        <f t="shared" si="28"/>
        <v>film &amp; video</v>
      </c>
      <c r="R473" t="str">
        <f t="shared" si="29"/>
        <v>animation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+Table1[[#This Row],[pledged]]/Table1[[#This Row],[goal]]</f>
        <v>0.17624999999999999</v>
      </c>
      <c r="P474" s="8">
        <f>IFERROR(+Table1[[#This Row],[pledged]]/Table1[[#This Row],[backers_count]],0)</f>
        <v>28.2</v>
      </c>
      <c r="Q474" t="str">
        <f t="shared" si="28"/>
        <v>film &amp; video</v>
      </c>
      <c r="R474" t="str">
        <f t="shared" si="29"/>
        <v>animation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+Table1[[#This Row],[pledged]]/Table1[[#This Row],[goal]]</f>
        <v>2.87E-2</v>
      </c>
      <c r="P475" s="8">
        <f>IFERROR(+Table1[[#This Row],[pledged]]/Table1[[#This Row],[backers_count]],0)</f>
        <v>61.5</v>
      </c>
      <c r="Q475" t="str">
        <f t="shared" si="28"/>
        <v>film &amp; video</v>
      </c>
      <c r="R475" t="str">
        <f t="shared" si="29"/>
        <v>animation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+Table1[[#This Row],[pledged]]/Table1[[#This Row],[goal]]</f>
        <v>3.0303030303030303E-4</v>
      </c>
      <c r="P476" s="8">
        <f>IFERROR(+Table1[[#This Row],[pledged]]/Table1[[#This Row],[backers_count]],0)</f>
        <v>1</v>
      </c>
      <c r="Q476" t="str">
        <f t="shared" si="28"/>
        <v>film &amp; video</v>
      </c>
      <c r="R476" t="str">
        <f t="shared" si="29"/>
        <v>animation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+Table1[[#This Row],[pledged]]/Table1[[#This Row],[goal]]</f>
        <v>0</v>
      </c>
      <c r="P477" s="8">
        <f>IFERROR(+Table1[[#This Row],[pledged]]/Table1[[#This Row],[backers_count]],0)</f>
        <v>0</v>
      </c>
      <c r="Q477" t="str">
        <f t="shared" si="28"/>
        <v>film &amp; video</v>
      </c>
      <c r="R477" t="str">
        <f t="shared" si="29"/>
        <v>animation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+Table1[[#This Row],[pledged]]/Table1[[#This Row],[goal]]</f>
        <v>2.2302681818181819E-2</v>
      </c>
      <c r="P478" s="8">
        <f>IFERROR(+Table1[[#This Row],[pledged]]/Table1[[#This Row],[backers_count]],0)</f>
        <v>39.569274193548388</v>
      </c>
      <c r="Q478" t="str">
        <f t="shared" si="28"/>
        <v>film &amp; video</v>
      </c>
      <c r="R478" t="str">
        <f t="shared" si="29"/>
        <v>animation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+Table1[[#This Row],[pledged]]/Table1[[#This Row],[goal]]</f>
        <v>0</v>
      </c>
      <c r="P479" s="8">
        <f>IFERROR(+Table1[[#This Row],[pledged]]/Table1[[#This Row],[backers_count]],0)</f>
        <v>0</v>
      </c>
      <c r="Q479" t="str">
        <f t="shared" si="28"/>
        <v>film &amp; video</v>
      </c>
      <c r="R479" t="str">
        <f t="shared" si="29"/>
        <v>animation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+Table1[[#This Row],[pledged]]/Table1[[#This Row],[goal]]</f>
        <v>0</v>
      </c>
      <c r="P480" s="8">
        <f>IFERROR(+Table1[[#This Row],[pledged]]/Table1[[#This Row],[backers_count]],0)</f>
        <v>0</v>
      </c>
      <c r="Q480" t="str">
        <f t="shared" si="28"/>
        <v>film &amp; video</v>
      </c>
      <c r="R480" t="str">
        <f t="shared" si="29"/>
        <v>animation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+Table1[[#This Row],[pledged]]/Table1[[#This Row],[goal]]</f>
        <v>0.3256</v>
      </c>
      <c r="P481" s="8">
        <f>IFERROR(+Table1[[#This Row],[pledged]]/Table1[[#This Row],[backers_count]],0)</f>
        <v>88.8</v>
      </c>
      <c r="Q481" t="str">
        <f t="shared" si="28"/>
        <v>film &amp; video</v>
      </c>
      <c r="R481" t="str">
        <f t="shared" si="29"/>
        <v>animation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+Table1[[#This Row],[pledged]]/Table1[[#This Row],[goal]]</f>
        <v>0.19409999999999999</v>
      </c>
      <c r="P482" s="8">
        <f>IFERROR(+Table1[[#This Row],[pledged]]/Table1[[#This Row],[backers_count]],0)</f>
        <v>55.457142857142856</v>
      </c>
      <c r="Q482" t="str">
        <f t="shared" si="28"/>
        <v>film &amp; video</v>
      </c>
      <c r="R482" t="str">
        <f t="shared" si="29"/>
        <v>animation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+Table1[[#This Row],[pledged]]/Table1[[#This Row],[goal]]</f>
        <v>6.0999999999999999E-2</v>
      </c>
      <c r="P483" s="8">
        <f>IFERROR(+Table1[[#This Row],[pledged]]/Table1[[#This Row],[backers_count]],0)</f>
        <v>87.142857142857139</v>
      </c>
      <c r="Q483" t="str">
        <f t="shared" si="28"/>
        <v>film &amp; video</v>
      </c>
      <c r="R483" t="str">
        <f t="shared" si="29"/>
        <v>animation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+Table1[[#This Row],[pledged]]/Table1[[#This Row],[goal]]</f>
        <v>1E-3</v>
      </c>
      <c r="P484" s="8">
        <f>IFERROR(+Table1[[#This Row],[pledged]]/Table1[[#This Row],[backers_count]],0)</f>
        <v>10</v>
      </c>
      <c r="Q484" t="str">
        <f t="shared" si="28"/>
        <v>film &amp; video</v>
      </c>
      <c r="R484" t="str">
        <f t="shared" si="29"/>
        <v>animation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+Table1[[#This Row],[pledged]]/Table1[[#This Row],[goal]]</f>
        <v>0.502</v>
      </c>
      <c r="P485" s="8">
        <f>IFERROR(+Table1[[#This Row],[pledged]]/Table1[[#This Row],[backers_count]],0)</f>
        <v>51.224489795918366</v>
      </c>
      <c r="Q485" t="str">
        <f t="shared" si="28"/>
        <v>film &amp; video</v>
      </c>
      <c r="R485" t="str">
        <f t="shared" si="29"/>
        <v>animation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+Table1[[#This Row],[pledged]]/Table1[[#This Row],[goal]]</f>
        <v>1.8625E-3</v>
      </c>
      <c r="P486" s="8">
        <f>IFERROR(+Table1[[#This Row],[pledged]]/Table1[[#This Row],[backers_count]],0)</f>
        <v>13.545454545454545</v>
      </c>
      <c r="Q486" t="str">
        <f t="shared" si="28"/>
        <v>film &amp; video</v>
      </c>
      <c r="R486" t="str">
        <f t="shared" si="29"/>
        <v>animation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+Table1[[#This Row],[pledged]]/Table1[[#This Row],[goal]]</f>
        <v>0.21906971229845085</v>
      </c>
      <c r="P487" s="8">
        <f>IFERROR(+Table1[[#This Row],[pledged]]/Table1[[#This Row],[backers_count]],0)</f>
        <v>66.520080000000007</v>
      </c>
      <c r="Q487" t="str">
        <f t="shared" si="28"/>
        <v>film &amp; video</v>
      </c>
      <c r="R487" t="str">
        <f t="shared" si="29"/>
        <v>animation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+Table1[[#This Row],[pledged]]/Table1[[#This Row],[goal]]</f>
        <v>9.0909090909090904E-5</v>
      </c>
      <c r="P488" s="8">
        <f>IFERROR(+Table1[[#This Row],[pledged]]/Table1[[#This Row],[backers_count]],0)</f>
        <v>50</v>
      </c>
      <c r="Q488" t="str">
        <f t="shared" si="28"/>
        <v>film &amp; video</v>
      </c>
      <c r="R488" t="str">
        <f t="shared" si="29"/>
        <v>animation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+Table1[[#This Row],[pledged]]/Table1[[#This Row],[goal]]</f>
        <v>0</v>
      </c>
      <c r="P489" s="8">
        <f>IFERROR(+Table1[[#This Row],[pledged]]/Table1[[#This Row],[backers_count]],0)</f>
        <v>0</v>
      </c>
      <c r="Q489" t="str">
        <f t="shared" si="28"/>
        <v>film &amp; video</v>
      </c>
      <c r="R489" t="str">
        <f t="shared" si="29"/>
        <v>animation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+Table1[[#This Row],[pledged]]/Table1[[#This Row],[goal]]</f>
        <v>0</v>
      </c>
      <c r="P490" s="8">
        <f>IFERROR(+Table1[[#This Row],[pledged]]/Table1[[#This Row],[backers_count]],0)</f>
        <v>0</v>
      </c>
      <c r="Q490" t="str">
        <f t="shared" si="28"/>
        <v>film &amp; video</v>
      </c>
      <c r="R490" t="str">
        <f t="shared" si="29"/>
        <v>animation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+Table1[[#This Row],[pledged]]/Table1[[#This Row],[goal]]</f>
        <v>2.8667813379201833E-3</v>
      </c>
      <c r="P491" s="8">
        <f>IFERROR(+Table1[[#This Row],[pledged]]/Table1[[#This Row],[backers_count]],0)</f>
        <v>71.666666666666671</v>
      </c>
      <c r="Q491" t="str">
        <f t="shared" si="28"/>
        <v>film &amp; video</v>
      </c>
      <c r="R491" t="str">
        <f t="shared" si="29"/>
        <v>animation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+Table1[[#This Row],[pledged]]/Table1[[#This Row],[goal]]</f>
        <v>0</v>
      </c>
      <c r="P492" s="8">
        <f>IFERROR(+Table1[[#This Row],[pledged]]/Table1[[#This Row],[backers_count]],0)</f>
        <v>0</v>
      </c>
      <c r="Q492" t="str">
        <f t="shared" si="28"/>
        <v>film &amp; video</v>
      </c>
      <c r="R492" t="str">
        <f t="shared" si="29"/>
        <v>animation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+Table1[[#This Row],[pledged]]/Table1[[#This Row],[goal]]</f>
        <v>0</v>
      </c>
      <c r="P493" s="8">
        <f>IFERROR(+Table1[[#This Row],[pledged]]/Table1[[#This Row],[backers_count]],0)</f>
        <v>0</v>
      </c>
      <c r="Q493" t="str">
        <f t="shared" si="28"/>
        <v>film &amp; video</v>
      </c>
      <c r="R493" t="str">
        <f t="shared" si="29"/>
        <v>animation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+Table1[[#This Row],[pledged]]/Table1[[#This Row],[goal]]</f>
        <v>0</v>
      </c>
      <c r="P494" s="8">
        <f>IFERROR(+Table1[[#This Row],[pledged]]/Table1[[#This Row],[backers_count]],0)</f>
        <v>0</v>
      </c>
      <c r="Q494" t="str">
        <f t="shared" si="28"/>
        <v>film &amp; video</v>
      </c>
      <c r="R494" t="str">
        <f t="shared" si="29"/>
        <v>animation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+Table1[[#This Row],[pledged]]/Table1[[#This Row],[goal]]</f>
        <v>0</v>
      </c>
      <c r="P495" s="8">
        <f>IFERROR(+Table1[[#This Row],[pledged]]/Table1[[#This Row],[backers_count]],0)</f>
        <v>0</v>
      </c>
      <c r="Q495" t="str">
        <f t="shared" si="28"/>
        <v>film &amp; video</v>
      </c>
      <c r="R495" t="str">
        <f t="shared" si="29"/>
        <v>animation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+Table1[[#This Row],[pledged]]/Table1[[#This Row],[goal]]</f>
        <v>1.5499999999999999E-3</v>
      </c>
      <c r="P496" s="8">
        <f>IFERROR(+Table1[[#This Row],[pledged]]/Table1[[#This Row],[backers_count]],0)</f>
        <v>10.333333333333334</v>
      </c>
      <c r="Q496" t="str">
        <f t="shared" si="28"/>
        <v>film &amp; video</v>
      </c>
      <c r="R496" t="str">
        <f t="shared" si="29"/>
        <v>animation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+Table1[[#This Row],[pledged]]/Table1[[#This Row],[goal]]</f>
        <v>0</v>
      </c>
      <c r="P497" s="8">
        <f>IFERROR(+Table1[[#This Row],[pledged]]/Table1[[#This Row],[backers_count]],0)</f>
        <v>0</v>
      </c>
      <c r="Q497" t="str">
        <f t="shared" si="28"/>
        <v>film &amp; video</v>
      </c>
      <c r="R497" t="str">
        <f t="shared" si="29"/>
        <v>animation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+Table1[[#This Row],[pledged]]/Table1[[#This Row],[goal]]</f>
        <v>1.6666666666666667E-5</v>
      </c>
      <c r="P498" s="8">
        <f>IFERROR(+Table1[[#This Row],[pledged]]/Table1[[#This Row],[backers_count]],0)</f>
        <v>1</v>
      </c>
      <c r="Q498" t="str">
        <f t="shared" si="28"/>
        <v>film &amp; video</v>
      </c>
      <c r="R498" t="str">
        <f t="shared" si="29"/>
        <v>animation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+Table1[[#This Row],[pledged]]/Table1[[#This Row],[goal]]</f>
        <v>6.6964285714285711E-3</v>
      </c>
      <c r="P499" s="8">
        <f>IFERROR(+Table1[[#This Row],[pledged]]/Table1[[#This Row],[backers_count]],0)</f>
        <v>10</v>
      </c>
      <c r="Q499" t="str">
        <f t="shared" si="28"/>
        <v>film &amp; video</v>
      </c>
      <c r="R499" t="str">
        <f t="shared" si="29"/>
        <v>animation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+Table1[[#This Row],[pledged]]/Table1[[#This Row],[goal]]</f>
        <v>4.5985132395404561E-2</v>
      </c>
      <c r="P500" s="8">
        <f>IFERROR(+Table1[[#This Row],[pledged]]/Table1[[#This Row],[backers_count]],0)</f>
        <v>136.09090909090909</v>
      </c>
      <c r="Q500" t="str">
        <f t="shared" si="28"/>
        <v>film &amp; video</v>
      </c>
      <c r="R500" t="str">
        <f t="shared" si="29"/>
        <v>animation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+Table1[[#This Row],[pledged]]/Table1[[#This Row],[goal]]</f>
        <v>9.5500000000000002E-2</v>
      </c>
      <c r="P501" s="8">
        <f>IFERROR(+Table1[[#This Row],[pledged]]/Table1[[#This Row],[backers_count]],0)</f>
        <v>73.461538461538467</v>
      </c>
      <c r="Q501" t="str">
        <f t="shared" si="28"/>
        <v>film &amp; video</v>
      </c>
      <c r="R501" t="str">
        <f t="shared" si="29"/>
        <v>animation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+Table1[[#This Row],[pledged]]/Table1[[#This Row],[goal]]</f>
        <v>3.307692307692308E-2</v>
      </c>
      <c r="P502" s="8">
        <f>IFERROR(+Table1[[#This Row],[pledged]]/Table1[[#This Row],[backers_count]],0)</f>
        <v>53.75</v>
      </c>
      <c r="Q502" t="str">
        <f t="shared" si="28"/>
        <v>film &amp; video</v>
      </c>
      <c r="R502" t="str">
        <f t="shared" si="29"/>
        <v>animation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+Table1[[#This Row],[pledged]]/Table1[[#This Row],[goal]]</f>
        <v>0</v>
      </c>
      <c r="P503" s="8">
        <f>IFERROR(+Table1[[#This Row],[pledged]]/Table1[[#This Row],[backers_count]],0)</f>
        <v>0</v>
      </c>
      <c r="Q503" t="str">
        <f t="shared" si="28"/>
        <v>film &amp; video</v>
      </c>
      <c r="R503" t="str">
        <f t="shared" si="29"/>
        <v>animation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+Table1[[#This Row],[pledged]]/Table1[[#This Row],[goal]]</f>
        <v>1.15E-2</v>
      </c>
      <c r="P504" s="8">
        <f>IFERROR(+Table1[[#This Row],[pledged]]/Table1[[#This Row],[backers_count]],0)</f>
        <v>57.5</v>
      </c>
      <c r="Q504" t="str">
        <f t="shared" si="28"/>
        <v>film &amp; video</v>
      </c>
      <c r="R504" t="str">
        <f t="shared" si="29"/>
        <v>animation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+Table1[[#This Row],[pledged]]/Table1[[#This Row],[goal]]</f>
        <v>1.7538461538461537E-2</v>
      </c>
      <c r="P505" s="8">
        <f>IFERROR(+Table1[[#This Row],[pledged]]/Table1[[#This Row],[backers_count]],0)</f>
        <v>12.666666666666666</v>
      </c>
      <c r="Q505" t="str">
        <f t="shared" si="28"/>
        <v>film &amp; video</v>
      </c>
      <c r="R505" t="str">
        <f t="shared" si="29"/>
        <v>animation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+Table1[[#This Row],[pledged]]/Table1[[#This Row],[goal]]</f>
        <v>1.3673469387755101E-2</v>
      </c>
      <c r="P506" s="8">
        <f>IFERROR(+Table1[[#This Row],[pledged]]/Table1[[#This Row],[backers_count]],0)</f>
        <v>67</v>
      </c>
      <c r="Q506" t="str">
        <f t="shared" si="28"/>
        <v>film &amp; video</v>
      </c>
      <c r="R506" t="str">
        <f t="shared" si="29"/>
        <v>animation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+Table1[[#This Row],[pledged]]/Table1[[#This Row],[goal]]</f>
        <v>4.3333333333333331E-3</v>
      </c>
      <c r="P507" s="8">
        <f>IFERROR(+Table1[[#This Row],[pledged]]/Table1[[#This Row],[backers_count]],0)</f>
        <v>3.7142857142857144</v>
      </c>
      <c r="Q507" t="str">
        <f t="shared" si="28"/>
        <v>film &amp; video</v>
      </c>
      <c r="R507" t="str">
        <f t="shared" si="29"/>
        <v>animation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+Table1[[#This Row],[pledged]]/Table1[[#This Row],[goal]]</f>
        <v>1.25E-3</v>
      </c>
      <c r="P508" s="8">
        <f>IFERROR(+Table1[[#This Row],[pledged]]/Table1[[#This Row],[backers_count]],0)</f>
        <v>250</v>
      </c>
      <c r="Q508" t="str">
        <f t="shared" si="28"/>
        <v>film &amp; video</v>
      </c>
      <c r="R508" t="str">
        <f t="shared" si="29"/>
        <v>animation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+Table1[[#This Row],[pledged]]/Table1[[#This Row],[goal]]</f>
        <v>3.2000000000000001E-2</v>
      </c>
      <c r="P509" s="8">
        <f>IFERROR(+Table1[[#This Row],[pledged]]/Table1[[#This Row],[backers_count]],0)</f>
        <v>64</v>
      </c>
      <c r="Q509" t="str">
        <f t="shared" si="28"/>
        <v>film &amp; video</v>
      </c>
      <c r="R509" t="str">
        <f t="shared" si="29"/>
        <v>animation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+Table1[[#This Row],[pledged]]/Table1[[#This Row],[goal]]</f>
        <v>8.0000000000000002E-3</v>
      </c>
      <c r="P510" s="8">
        <f>IFERROR(+Table1[[#This Row],[pledged]]/Table1[[#This Row],[backers_count]],0)</f>
        <v>133.33333333333334</v>
      </c>
      <c r="Q510" t="str">
        <f t="shared" si="28"/>
        <v>film &amp; video</v>
      </c>
      <c r="R510" t="str">
        <f t="shared" si="29"/>
        <v>animation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+Table1[[#This Row],[pledged]]/Table1[[#This Row],[goal]]</f>
        <v>2E-3</v>
      </c>
      <c r="P511" s="8">
        <f>IFERROR(+Table1[[#This Row],[pledged]]/Table1[[#This Row],[backers_count]],0)</f>
        <v>10</v>
      </c>
      <c r="Q511" t="str">
        <f t="shared" si="28"/>
        <v>film &amp; video</v>
      </c>
      <c r="R511" t="str">
        <f t="shared" si="29"/>
        <v>animation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+Table1[[#This Row],[pledged]]/Table1[[#This Row],[goal]]</f>
        <v>0</v>
      </c>
      <c r="P512" s="8">
        <f>IFERROR(+Table1[[#This Row],[pledged]]/Table1[[#This Row],[backers_count]],0)</f>
        <v>0</v>
      </c>
      <c r="Q512" t="str">
        <f t="shared" si="28"/>
        <v>film &amp; video</v>
      </c>
      <c r="R512" t="str">
        <f t="shared" si="29"/>
        <v>animation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+Table1[[#This Row],[pledged]]/Table1[[#This Row],[goal]]</f>
        <v>0.03</v>
      </c>
      <c r="P513" s="8">
        <f>IFERROR(+Table1[[#This Row],[pledged]]/Table1[[#This Row],[backers_count]],0)</f>
        <v>30</v>
      </c>
      <c r="Q513" t="str">
        <f t="shared" si="28"/>
        <v>film &amp; video</v>
      </c>
      <c r="R513" t="str">
        <f t="shared" si="29"/>
        <v>animation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+Table1[[#This Row],[pledged]]/Table1[[#This Row],[goal]]</f>
        <v>1.3749999999999999E-3</v>
      </c>
      <c r="P514" s="8">
        <f>IFERROR(+Table1[[#This Row],[pledged]]/Table1[[#This Row],[backers_count]],0)</f>
        <v>5.5</v>
      </c>
      <c r="Q514" t="str">
        <f t="shared" ref="Q514:Q577" si="32">LEFT(N514,FIND("/",N514)-1)</f>
        <v>film &amp; video</v>
      </c>
      <c r="R514" t="str">
        <f t="shared" ref="R514:R577" si="33">RIGHT($N514,LEN(N514)-FIND("/",N514))</f>
        <v>animation</v>
      </c>
      <c r="S514" s="14">
        <f t="shared" ref="S514:S577" si="34">(((J514/60)/60)/24)+DATE(1970,1,1)</f>
        <v>42649.742210648154</v>
      </c>
      <c r="T514" s="14">
        <f t="shared" ref="T514:T577" si="35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+Table1[[#This Row],[pledged]]/Table1[[#This Row],[goal]]</f>
        <v>0.13924</v>
      </c>
      <c r="P515" s="8">
        <f>IFERROR(+Table1[[#This Row],[pledged]]/Table1[[#This Row],[backers_count]],0)</f>
        <v>102.38235294117646</v>
      </c>
      <c r="Q515" t="str">
        <f t="shared" si="32"/>
        <v>film &amp; video</v>
      </c>
      <c r="R515" t="str">
        <f t="shared" si="33"/>
        <v>animation</v>
      </c>
      <c r="S515" s="14">
        <f t="shared" si="34"/>
        <v>42552.653993055559</v>
      </c>
      <c r="T515" s="14">
        <f t="shared" si="35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+Table1[[#This Row],[pledged]]/Table1[[#This Row],[goal]]</f>
        <v>3.3333333333333333E-2</v>
      </c>
      <c r="P516" s="8">
        <f>IFERROR(+Table1[[#This Row],[pledged]]/Table1[[#This Row],[backers_count]],0)</f>
        <v>16.666666666666668</v>
      </c>
      <c r="Q516" t="str">
        <f t="shared" si="32"/>
        <v>film &amp; video</v>
      </c>
      <c r="R516" t="str">
        <f t="shared" si="33"/>
        <v>animation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+Table1[[#This Row],[pledged]]/Table1[[#This Row],[goal]]</f>
        <v>0.25413402061855672</v>
      </c>
      <c r="P517" s="8">
        <f>IFERROR(+Table1[[#This Row],[pledged]]/Table1[[#This Row],[backers_count]],0)</f>
        <v>725.02941176470586</v>
      </c>
      <c r="Q517" t="str">
        <f t="shared" si="32"/>
        <v>film &amp; video</v>
      </c>
      <c r="R517" t="str">
        <f t="shared" si="33"/>
        <v>animation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+Table1[[#This Row],[pledged]]/Table1[[#This Row],[goal]]</f>
        <v>0</v>
      </c>
      <c r="P518" s="8">
        <f>IFERROR(+Table1[[#This Row],[pledged]]/Table1[[#This Row],[backers_count]],0)</f>
        <v>0</v>
      </c>
      <c r="Q518" t="str">
        <f t="shared" si="32"/>
        <v>film &amp; video</v>
      </c>
      <c r="R518" t="str">
        <f t="shared" si="33"/>
        <v>animation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+Table1[[#This Row],[pledged]]/Table1[[#This Row],[goal]]</f>
        <v>1.3666666666666667E-2</v>
      </c>
      <c r="P519" s="8">
        <f>IFERROR(+Table1[[#This Row],[pledged]]/Table1[[#This Row],[backers_count]],0)</f>
        <v>68.333333333333329</v>
      </c>
      <c r="Q519" t="str">
        <f t="shared" si="32"/>
        <v>film &amp; video</v>
      </c>
      <c r="R519" t="str">
        <f t="shared" si="33"/>
        <v>animation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+Table1[[#This Row],[pledged]]/Table1[[#This Row],[goal]]</f>
        <v>0</v>
      </c>
      <c r="P520" s="8">
        <f>IFERROR(+Table1[[#This Row],[pledged]]/Table1[[#This Row],[backers_count]],0)</f>
        <v>0</v>
      </c>
      <c r="Q520" t="str">
        <f t="shared" si="32"/>
        <v>film &amp; video</v>
      </c>
      <c r="R520" t="str">
        <f t="shared" si="33"/>
        <v>animation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+Table1[[#This Row],[pledged]]/Table1[[#This Row],[goal]]</f>
        <v>0.22881426547787684</v>
      </c>
      <c r="P521" s="8">
        <f>IFERROR(+Table1[[#This Row],[pledged]]/Table1[[#This Row],[backers_count]],0)</f>
        <v>39.228571428571428</v>
      </c>
      <c r="Q521" t="str">
        <f t="shared" si="32"/>
        <v>film &amp; video</v>
      </c>
      <c r="R521" t="str">
        <f t="shared" si="33"/>
        <v>animation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+Table1[[#This Row],[pledged]]/Table1[[#This Row],[goal]]</f>
        <v>1.0209999999999999</v>
      </c>
      <c r="P522" s="8">
        <f>IFERROR(+Table1[[#This Row],[pledged]]/Table1[[#This Row],[backers_count]],0)</f>
        <v>150.14705882352942</v>
      </c>
      <c r="Q522" t="str">
        <f t="shared" si="32"/>
        <v>theater</v>
      </c>
      <c r="R522" t="str">
        <f t="shared" si="33"/>
        <v>plays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+Table1[[#This Row],[pledged]]/Table1[[#This Row],[goal]]</f>
        <v>1.0464</v>
      </c>
      <c r="P523" s="8">
        <f>IFERROR(+Table1[[#This Row],[pledged]]/Table1[[#This Row],[backers_count]],0)</f>
        <v>93.428571428571431</v>
      </c>
      <c r="Q523" t="str">
        <f t="shared" si="32"/>
        <v>theater</v>
      </c>
      <c r="R523" t="str">
        <f t="shared" si="33"/>
        <v>plays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+Table1[[#This Row],[pledged]]/Table1[[#This Row],[goal]]</f>
        <v>1.1466666666666667</v>
      </c>
      <c r="P524" s="8">
        <f>IFERROR(+Table1[[#This Row],[pledged]]/Table1[[#This Row],[backers_count]],0)</f>
        <v>110.96774193548387</v>
      </c>
      <c r="Q524" t="str">
        <f t="shared" si="32"/>
        <v>theater</v>
      </c>
      <c r="R524" t="str">
        <f t="shared" si="33"/>
        <v>plays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+Table1[[#This Row],[pledged]]/Table1[[#This Row],[goal]]</f>
        <v>1.206</v>
      </c>
      <c r="P525" s="8">
        <f>IFERROR(+Table1[[#This Row],[pledged]]/Table1[[#This Row],[backers_count]],0)</f>
        <v>71.785714285714292</v>
      </c>
      <c r="Q525" t="str">
        <f t="shared" si="32"/>
        <v>theater</v>
      </c>
      <c r="R525" t="str">
        <f t="shared" si="33"/>
        <v>plays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+Table1[[#This Row],[pledged]]/Table1[[#This Row],[goal]]</f>
        <v>1.0867285714285715</v>
      </c>
      <c r="P526" s="8">
        <f>IFERROR(+Table1[[#This Row],[pledged]]/Table1[[#This Row],[backers_count]],0)</f>
        <v>29.258076923076924</v>
      </c>
      <c r="Q526" t="str">
        <f t="shared" si="32"/>
        <v>theater</v>
      </c>
      <c r="R526" t="str">
        <f t="shared" si="33"/>
        <v>plays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+Table1[[#This Row],[pledged]]/Table1[[#This Row],[goal]]</f>
        <v>1</v>
      </c>
      <c r="P527" s="8">
        <f>IFERROR(+Table1[[#This Row],[pledged]]/Table1[[#This Row],[backers_count]],0)</f>
        <v>1000</v>
      </c>
      <c r="Q527" t="str">
        <f t="shared" si="32"/>
        <v>theater</v>
      </c>
      <c r="R527" t="str">
        <f t="shared" si="33"/>
        <v>plays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+Table1[[#This Row],[pledged]]/Table1[[#This Row],[goal]]</f>
        <v>1.1399999999999999</v>
      </c>
      <c r="P528" s="8">
        <f>IFERROR(+Table1[[#This Row],[pledged]]/Table1[[#This Row],[backers_count]],0)</f>
        <v>74.347826086956516</v>
      </c>
      <c r="Q528" t="str">
        <f t="shared" si="32"/>
        <v>theater</v>
      </c>
      <c r="R528" t="str">
        <f t="shared" si="33"/>
        <v>plays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+Table1[[#This Row],[pledged]]/Table1[[#This Row],[goal]]</f>
        <v>1.0085</v>
      </c>
      <c r="P529" s="8">
        <f>IFERROR(+Table1[[#This Row],[pledged]]/Table1[[#This Row],[backers_count]],0)</f>
        <v>63.829113924050631</v>
      </c>
      <c r="Q529" t="str">
        <f t="shared" si="32"/>
        <v>theater</v>
      </c>
      <c r="R529" t="str">
        <f t="shared" si="33"/>
        <v>plays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+Table1[[#This Row],[pledged]]/Table1[[#This Row],[goal]]</f>
        <v>1.1565217391304348</v>
      </c>
      <c r="P530" s="8">
        <f>IFERROR(+Table1[[#This Row],[pledged]]/Table1[[#This Row],[backers_count]],0)</f>
        <v>44.333333333333336</v>
      </c>
      <c r="Q530" t="str">
        <f t="shared" si="32"/>
        <v>theater</v>
      </c>
      <c r="R530" t="str">
        <f t="shared" si="33"/>
        <v>plays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+Table1[[#This Row],[pledged]]/Table1[[#This Row],[goal]]</f>
        <v>1.3041666666666667</v>
      </c>
      <c r="P531" s="8">
        <f>IFERROR(+Table1[[#This Row],[pledged]]/Table1[[#This Row],[backers_count]],0)</f>
        <v>86.944444444444443</v>
      </c>
      <c r="Q531" t="str">
        <f t="shared" si="32"/>
        <v>theater</v>
      </c>
      <c r="R531" t="str">
        <f t="shared" si="33"/>
        <v>plays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+Table1[[#This Row],[pledged]]/Table1[[#This Row],[goal]]</f>
        <v>1.0778267254038179</v>
      </c>
      <c r="P532" s="8">
        <f>IFERROR(+Table1[[#This Row],[pledged]]/Table1[[#This Row],[backers_count]],0)</f>
        <v>126.55172413793103</v>
      </c>
      <c r="Q532" t="str">
        <f t="shared" si="32"/>
        <v>theater</v>
      </c>
      <c r="R532" t="str">
        <f t="shared" si="33"/>
        <v>plays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+Table1[[#This Row],[pledged]]/Table1[[#This Row],[goal]]</f>
        <v>1</v>
      </c>
      <c r="P533" s="8">
        <f>IFERROR(+Table1[[#This Row],[pledged]]/Table1[[#This Row],[backers_count]],0)</f>
        <v>129.03225806451613</v>
      </c>
      <c r="Q533" t="str">
        <f t="shared" si="32"/>
        <v>theater</v>
      </c>
      <c r="R533" t="str">
        <f t="shared" si="33"/>
        <v>plays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+Table1[[#This Row],[pledged]]/Table1[[#This Row],[goal]]</f>
        <v>1.2324999999999999</v>
      </c>
      <c r="P534" s="8">
        <f>IFERROR(+Table1[[#This Row],[pledged]]/Table1[[#This Row],[backers_count]],0)</f>
        <v>71.242774566473983</v>
      </c>
      <c r="Q534" t="str">
        <f t="shared" si="32"/>
        <v>theater</v>
      </c>
      <c r="R534" t="str">
        <f t="shared" si="33"/>
        <v>plays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+Table1[[#This Row],[pledged]]/Table1[[#This Row],[goal]]</f>
        <v>1.002</v>
      </c>
      <c r="P535" s="8">
        <f>IFERROR(+Table1[[#This Row],[pledged]]/Table1[[#This Row],[backers_count]],0)</f>
        <v>117.88235294117646</v>
      </c>
      <c r="Q535" t="str">
        <f t="shared" si="32"/>
        <v>theater</v>
      </c>
      <c r="R535" t="str">
        <f t="shared" si="33"/>
        <v>plays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+Table1[[#This Row],[pledged]]/Table1[[#This Row],[goal]]</f>
        <v>1.0466666666666666</v>
      </c>
      <c r="P536" s="8">
        <f>IFERROR(+Table1[[#This Row],[pledged]]/Table1[[#This Row],[backers_count]],0)</f>
        <v>327.08333333333331</v>
      </c>
      <c r="Q536" t="str">
        <f t="shared" si="32"/>
        <v>theater</v>
      </c>
      <c r="R536" t="str">
        <f t="shared" si="33"/>
        <v>plays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+Table1[[#This Row],[pledged]]/Table1[[#This Row],[goal]]</f>
        <v>1.0249999999999999</v>
      </c>
      <c r="P537" s="8">
        <f>IFERROR(+Table1[[#This Row],[pledged]]/Table1[[#This Row],[backers_count]],0)</f>
        <v>34.745762711864408</v>
      </c>
      <c r="Q537" t="str">
        <f t="shared" si="32"/>
        <v>theater</v>
      </c>
      <c r="R537" t="str">
        <f t="shared" si="33"/>
        <v>plays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+Table1[[#This Row],[pledged]]/Table1[[#This Row],[goal]]</f>
        <v>1.1825757575757576</v>
      </c>
      <c r="P538" s="8">
        <f>IFERROR(+Table1[[#This Row],[pledged]]/Table1[[#This Row],[backers_count]],0)</f>
        <v>100.06410256410257</v>
      </c>
      <c r="Q538" t="str">
        <f t="shared" si="32"/>
        <v>theater</v>
      </c>
      <c r="R538" t="str">
        <f t="shared" si="33"/>
        <v>plays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+Table1[[#This Row],[pledged]]/Table1[[#This Row],[goal]]</f>
        <v>1.2050000000000001</v>
      </c>
      <c r="P539" s="8">
        <f>IFERROR(+Table1[[#This Row],[pledged]]/Table1[[#This Row],[backers_count]],0)</f>
        <v>40.847457627118644</v>
      </c>
      <c r="Q539" t="str">
        <f t="shared" si="32"/>
        <v>theater</v>
      </c>
      <c r="R539" t="str">
        <f t="shared" si="33"/>
        <v>plays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+Table1[[#This Row],[pledged]]/Table1[[#This Row],[goal]]</f>
        <v>3.0242</v>
      </c>
      <c r="P540" s="8">
        <f>IFERROR(+Table1[[#This Row],[pledged]]/Table1[[#This Row],[backers_count]],0)</f>
        <v>252.01666666666668</v>
      </c>
      <c r="Q540" t="str">
        <f t="shared" si="32"/>
        <v>theater</v>
      </c>
      <c r="R540" t="str">
        <f t="shared" si="33"/>
        <v>plays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+Table1[[#This Row],[pledged]]/Table1[[#This Row],[goal]]</f>
        <v>1.00644</v>
      </c>
      <c r="P541" s="8">
        <f>IFERROR(+Table1[[#This Row],[pledged]]/Table1[[#This Row],[backers_count]],0)</f>
        <v>25.161000000000001</v>
      </c>
      <c r="Q541" t="str">
        <f t="shared" si="32"/>
        <v>theater</v>
      </c>
      <c r="R541" t="str">
        <f t="shared" si="33"/>
        <v>plays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+Table1[[#This Row],[pledged]]/Table1[[#This Row],[goal]]</f>
        <v>6.666666666666667E-5</v>
      </c>
      <c r="P542" s="8">
        <f>IFERROR(+Table1[[#This Row],[pledged]]/Table1[[#This Row],[backers_count]],0)</f>
        <v>1</v>
      </c>
      <c r="Q542" t="str">
        <f t="shared" si="32"/>
        <v>technology</v>
      </c>
      <c r="R542" t="str">
        <f t="shared" si="33"/>
        <v>web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+Table1[[#This Row],[pledged]]/Table1[[#This Row],[goal]]</f>
        <v>5.5555555555555558E-3</v>
      </c>
      <c r="P543" s="8">
        <f>IFERROR(+Table1[[#This Row],[pledged]]/Table1[[#This Row],[backers_count]],0)</f>
        <v>25</v>
      </c>
      <c r="Q543" t="str">
        <f t="shared" si="32"/>
        <v>technology</v>
      </c>
      <c r="R543" t="str">
        <f t="shared" si="33"/>
        <v>web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+Table1[[#This Row],[pledged]]/Table1[[#This Row],[goal]]</f>
        <v>3.9999999999999998E-6</v>
      </c>
      <c r="P544" s="8">
        <f>IFERROR(+Table1[[#This Row],[pledged]]/Table1[[#This Row],[backers_count]],0)</f>
        <v>1</v>
      </c>
      <c r="Q544" t="str">
        <f t="shared" si="32"/>
        <v>technology</v>
      </c>
      <c r="R544" t="str">
        <f t="shared" si="33"/>
        <v>web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+Table1[[#This Row],[pledged]]/Table1[[#This Row],[goal]]</f>
        <v>3.1818181818181819E-3</v>
      </c>
      <c r="P545" s="8">
        <f>IFERROR(+Table1[[#This Row],[pledged]]/Table1[[#This Row],[backers_count]],0)</f>
        <v>35</v>
      </c>
      <c r="Q545" t="str">
        <f t="shared" si="32"/>
        <v>technology</v>
      </c>
      <c r="R545" t="str">
        <f t="shared" si="33"/>
        <v>web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+Table1[[#This Row],[pledged]]/Table1[[#This Row],[goal]]</f>
        <v>1.2E-2</v>
      </c>
      <c r="P546" s="8">
        <f>IFERROR(+Table1[[#This Row],[pledged]]/Table1[[#This Row],[backers_count]],0)</f>
        <v>3</v>
      </c>
      <c r="Q546" t="str">
        <f t="shared" si="32"/>
        <v>technology</v>
      </c>
      <c r="R546" t="str">
        <f t="shared" si="33"/>
        <v>web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+Table1[[#This Row],[pledged]]/Table1[[#This Row],[goal]]</f>
        <v>0.27383999999999997</v>
      </c>
      <c r="P547" s="8">
        <f>IFERROR(+Table1[[#This Row],[pledged]]/Table1[[#This Row],[backers_count]],0)</f>
        <v>402.70588235294116</v>
      </c>
      <c r="Q547" t="str">
        <f t="shared" si="32"/>
        <v>technology</v>
      </c>
      <c r="R547" t="str">
        <f t="shared" si="33"/>
        <v>web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+Table1[[#This Row],[pledged]]/Table1[[#This Row],[goal]]</f>
        <v>8.6666666666666663E-4</v>
      </c>
      <c r="P548" s="8">
        <f>IFERROR(+Table1[[#This Row],[pledged]]/Table1[[#This Row],[backers_count]],0)</f>
        <v>26</v>
      </c>
      <c r="Q548" t="str">
        <f t="shared" si="32"/>
        <v>technology</v>
      </c>
      <c r="R548" t="str">
        <f t="shared" si="33"/>
        <v>web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+Table1[[#This Row],[pledged]]/Table1[[#This Row],[goal]]</f>
        <v>0</v>
      </c>
      <c r="P549" s="8">
        <f>IFERROR(+Table1[[#This Row],[pledged]]/Table1[[#This Row],[backers_count]],0)</f>
        <v>0</v>
      </c>
      <c r="Q549" t="str">
        <f t="shared" si="32"/>
        <v>technology</v>
      </c>
      <c r="R549" t="str">
        <f t="shared" si="33"/>
        <v>web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+Table1[[#This Row],[pledged]]/Table1[[#This Row],[goal]]</f>
        <v>8.9999999999999998E-4</v>
      </c>
      <c r="P550" s="8">
        <f>IFERROR(+Table1[[#This Row],[pledged]]/Table1[[#This Row],[backers_count]],0)</f>
        <v>9</v>
      </c>
      <c r="Q550" t="str">
        <f t="shared" si="32"/>
        <v>technology</v>
      </c>
      <c r="R550" t="str">
        <f t="shared" si="33"/>
        <v>web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+Table1[[#This Row],[pledged]]/Table1[[#This Row],[goal]]</f>
        <v>2.7199999999999998E-2</v>
      </c>
      <c r="P551" s="8">
        <f>IFERROR(+Table1[[#This Row],[pledged]]/Table1[[#This Row],[backers_count]],0)</f>
        <v>8.5</v>
      </c>
      <c r="Q551" t="str">
        <f t="shared" si="32"/>
        <v>technology</v>
      </c>
      <c r="R551" t="str">
        <f t="shared" si="33"/>
        <v>web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+Table1[[#This Row],[pledged]]/Table1[[#This Row],[goal]]</f>
        <v>7.0000000000000001E-3</v>
      </c>
      <c r="P552" s="8">
        <f>IFERROR(+Table1[[#This Row],[pledged]]/Table1[[#This Row],[backers_count]],0)</f>
        <v>8.75</v>
      </c>
      <c r="Q552" t="str">
        <f t="shared" si="32"/>
        <v>technology</v>
      </c>
      <c r="R552" t="str">
        <f t="shared" si="33"/>
        <v>web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+Table1[[#This Row],[pledged]]/Table1[[#This Row],[goal]]</f>
        <v>5.0413333333333331E-2</v>
      </c>
      <c r="P553" s="8">
        <f>IFERROR(+Table1[[#This Row],[pledged]]/Table1[[#This Row],[backers_count]],0)</f>
        <v>135.03571428571428</v>
      </c>
      <c r="Q553" t="str">
        <f t="shared" si="32"/>
        <v>technology</v>
      </c>
      <c r="R553" t="str">
        <f t="shared" si="33"/>
        <v>web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+Table1[[#This Row],[pledged]]/Table1[[#This Row],[goal]]</f>
        <v>0</v>
      </c>
      <c r="P554" s="8">
        <f>IFERROR(+Table1[[#This Row],[pledged]]/Table1[[#This Row],[backers_count]],0)</f>
        <v>0</v>
      </c>
      <c r="Q554" t="str">
        <f t="shared" si="32"/>
        <v>technology</v>
      </c>
      <c r="R554" t="str">
        <f t="shared" si="33"/>
        <v>web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+Table1[[#This Row],[pledged]]/Table1[[#This Row],[goal]]</f>
        <v>4.9199999999999999E-3</v>
      </c>
      <c r="P555" s="8">
        <f>IFERROR(+Table1[[#This Row],[pledged]]/Table1[[#This Row],[backers_count]],0)</f>
        <v>20.5</v>
      </c>
      <c r="Q555" t="str">
        <f t="shared" si="32"/>
        <v>technology</v>
      </c>
      <c r="R555" t="str">
        <f t="shared" si="33"/>
        <v>web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+Table1[[#This Row],[pledged]]/Table1[[#This Row],[goal]]</f>
        <v>0.36589147286821705</v>
      </c>
      <c r="P556" s="8">
        <f>IFERROR(+Table1[[#This Row],[pledged]]/Table1[[#This Row],[backers_count]],0)</f>
        <v>64.36363636363636</v>
      </c>
      <c r="Q556" t="str">
        <f t="shared" si="32"/>
        <v>technology</v>
      </c>
      <c r="R556" t="str">
        <f t="shared" si="33"/>
        <v>web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+Table1[[#This Row],[pledged]]/Table1[[#This Row],[goal]]</f>
        <v>0</v>
      </c>
      <c r="P557" s="8">
        <f>IFERROR(+Table1[[#This Row],[pledged]]/Table1[[#This Row],[backers_count]],0)</f>
        <v>0</v>
      </c>
      <c r="Q557" t="str">
        <f t="shared" si="32"/>
        <v>technology</v>
      </c>
      <c r="R557" t="str">
        <f t="shared" si="33"/>
        <v>web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+Table1[[#This Row],[pledged]]/Table1[[#This Row],[goal]]</f>
        <v>2.5000000000000001E-2</v>
      </c>
      <c r="P558" s="8">
        <f>IFERROR(+Table1[[#This Row],[pledged]]/Table1[[#This Row],[backers_count]],0)</f>
        <v>200</v>
      </c>
      <c r="Q558" t="str">
        <f t="shared" si="32"/>
        <v>technology</v>
      </c>
      <c r="R558" t="str">
        <f t="shared" si="33"/>
        <v>web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+Table1[[#This Row],[pledged]]/Table1[[#This Row],[goal]]</f>
        <v>9.1066666666666674E-3</v>
      </c>
      <c r="P559" s="8">
        <f>IFERROR(+Table1[[#This Row],[pledged]]/Table1[[#This Row],[backers_count]],0)</f>
        <v>68.3</v>
      </c>
      <c r="Q559" t="str">
        <f t="shared" si="32"/>
        <v>technology</v>
      </c>
      <c r="R559" t="str">
        <f t="shared" si="33"/>
        <v>web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+Table1[[#This Row],[pledged]]/Table1[[#This Row],[goal]]</f>
        <v>0</v>
      </c>
      <c r="P560" s="8">
        <f>IFERROR(+Table1[[#This Row],[pledged]]/Table1[[#This Row],[backers_count]],0)</f>
        <v>0</v>
      </c>
      <c r="Q560" t="str">
        <f t="shared" si="32"/>
        <v>technology</v>
      </c>
      <c r="R560" t="str">
        <f t="shared" si="33"/>
        <v>web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+Table1[[#This Row],[pledged]]/Table1[[#This Row],[goal]]</f>
        <v>2.0833333333333335E-4</v>
      </c>
      <c r="P561" s="8">
        <f>IFERROR(+Table1[[#This Row],[pledged]]/Table1[[#This Row],[backers_count]],0)</f>
        <v>50</v>
      </c>
      <c r="Q561" t="str">
        <f t="shared" si="32"/>
        <v>technology</v>
      </c>
      <c r="R561" t="str">
        <f t="shared" si="33"/>
        <v>web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+Table1[[#This Row],[pledged]]/Table1[[#This Row],[goal]]</f>
        <v>1.2E-4</v>
      </c>
      <c r="P562" s="8">
        <f>IFERROR(+Table1[[#This Row],[pledged]]/Table1[[#This Row],[backers_count]],0)</f>
        <v>4</v>
      </c>
      <c r="Q562" t="str">
        <f t="shared" si="32"/>
        <v>technology</v>
      </c>
      <c r="R562" t="str">
        <f t="shared" si="33"/>
        <v>web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+Table1[[#This Row],[pledged]]/Table1[[#This Row],[goal]]</f>
        <v>3.6666666666666666E-3</v>
      </c>
      <c r="P563" s="8">
        <f>IFERROR(+Table1[[#This Row],[pledged]]/Table1[[#This Row],[backers_count]],0)</f>
        <v>27.5</v>
      </c>
      <c r="Q563" t="str">
        <f t="shared" si="32"/>
        <v>technology</v>
      </c>
      <c r="R563" t="str">
        <f t="shared" si="33"/>
        <v>web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+Table1[[#This Row],[pledged]]/Table1[[#This Row],[goal]]</f>
        <v>0</v>
      </c>
      <c r="P564" s="8">
        <f>IFERROR(+Table1[[#This Row],[pledged]]/Table1[[#This Row],[backers_count]],0)</f>
        <v>0</v>
      </c>
      <c r="Q564" t="str">
        <f t="shared" si="32"/>
        <v>technology</v>
      </c>
      <c r="R564" t="str">
        <f t="shared" si="33"/>
        <v>web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+Table1[[#This Row],[pledged]]/Table1[[#This Row],[goal]]</f>
        <v>9.0666666666666662E-4</v>
      </c>
      <c r="P565" s="8">
        <f>IFERROR(+Table1[[#This Row],[pledged]]/Table1[[#This Row],[backers_count]],0)</f>
        <v>34</v>
      </c>
      <c r="Q565" t="str">
        <f t="shared" si="32"/>
        <v>technology</v>
      </c>
      <c r="R565" t="str">
        <f t="shared" si="33"/>
        <v>web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+Table1[[#This Row],[pledged]]/Table1[[#This Row],[goal]]</f>
        <v>5.5555555555555558E-5</v>
      </c>
      <c r="P566" s="8">
        <f>IFERROR(+Table1[[#This Row],[pledged]]/Table1[[#This Row],[backers_count]],0)</f>
        <v>1</v>
      </c>
      <c r="Q566" t="str">
        <f t="shared" si="32"/>
        <v>technology</v>
      </c>
      <c r="R566" t="str">
        <f t="shared" si="33"/>
        <v>web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+Table1[[#This Row],[pledged]]/Table1[[#This Row],[goal]]</f>
        <v>0</v>
      </c>
      <c r="P567" s="8">
        <f>IFERROR(+Table1[[#This Row],[pledged]]/Table1[[#This Row],[backers_count]],0)</f>
        <v>0</v>
      </c>
      <c r="Q567" t="str">
        <f t="shared" si="32"/>
        <v>technology</v>
      </c>
      <c r="R567" t="str">
        <f t="shared" si="33"/>
        <v>web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+Table1[[#This Row],[pledged]]/Table1[[#This Row],[goal]]</f>
        <v>2.0000000000000001E-4</v>
      </c>
      <c r="P568" s="8">
        <f>IFERROR(+Table1[[#This Row],[pledged]]/Table1[[#This Row],[backers_count]],0)</f>
        <v>1</v>
      </c>
      <c r="Q568" t="str">
        <f t="shared" si="32"/>
        <v>technology</v>
      </c>
      <c r="R568" t="str">
        <f t="shared" si="33"/>
        <v>web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+Table1[[#This Row],[pledged]]/Table1[[#This Row],[goal]]</f>
        <v>0</v>
      </c>
      <c r="P569" s="8">
        <f>IFERROR(+Table1[[#This Row],[pledged]]/Table1[[#This Row],[backers_count]],0)</f>
        <v>0</v>
      </c>
      <c r="Q569" t="str">
        <f t="shared" si="32"/>
        <v>technology</v>
      </c>
      <c r="R569" t="str">
        <f t="shared" si="33"/>
        <v>web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+Table1[[#This Row],[pledged]]/Table1[[#This Row],[goal]]</f>
        <v>0.01</v>
      </c>
      <c r="P570" s="8">
        <f>IFERROR(+Table1[[#This Row],[pledged]]/Table1[[#This Row],[backers_count]],0)</f>
        <v>49</v>
      </c>
      <c r="Q570" t="str">
        <f t="shared" si="32"/>
        <v>technology</v>
      </c>
      <c r="R570" t="str">
        <f t="shared" si="33"/>
        <v>web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+Table1[[#This Row],[pledged]]/Table1[[#This Row],[goal]]</f>
        <v>8.0000000000000002E-3</v>
      </c>
      <c r="P571" s="8">
        <f>IFERROR(+Table1[[#This Row],[pledged]]/Table1[[#This Row],[backers_count]],0)</f>
        <v>20</v>
      </c>
      <c r="Q571" t="str">
        <f t="shared" si="32"/>
        <v>technology</v>
      </c>
      <c r="R571" t="str">
        <f t="shared" si="33"/>
        <v>web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+Table1[[#This Row],[pledged]]/Table1[[#This Row],[goal]]</f>
        <v>1.6705882352941177E-3</v>
      </c>
      <c r="P572" s="8">
        <f>IFERROR(+Table1[[#This Row],[pledged]]/Table1[[#This Row],[backers_count]],0)</f>
        <v>142</v>
      </c>
      <c r="Q572" t="str">
        <f t="shared" si="32"/>
        <v>technology</v>
      </c>
      <c r="R572" t="str">
        <f t="shared" si="33"/>
        <v>web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+Table1[[#This Row],[pledged]]/Table1[[#This Row],[goal]]</f>
        <v>4.2399999999999998E-3</v>
      </c>
      <c r="P573" s="8">
        <f>IFERROR(+Table1[[#This Row],[pledged]]/Table1[[#This Row],[backers_count]],0)</f>
        <v>53</v>
      </c>
      <c r="Q573" t="str">
        <f t="shared" si="32"/>
        <v>technology</v>
      </c>
      <c r="R573" t="str">
        <f t="shared" si="33"/>
        <v>web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+Table1[[#This Row],[pledged]]/Table1[[#This Row],[goal]]</f>
        <v>0</v>
      </c>
      <c r="P574" s="8">
        <f>IFERROR(+Table1[[#This Row],[pledged]]/Table1[[#This Row],[backers_count]],0)</f>
        <v>0</v>
      </c>
      <c r="Q574" t="str">
        <f t="shared" si="32"/>
        <v>technology</v>
      </c>
      <c r="R574" t="str">
        <f t="shared" si="33"/>
        <v>web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+Table1[[#This Row],[pledged]]/Table1[[#This Row],[goal]]</f>
        <v>3.892538925389254E-3</v>
      </c>
      <c r="P575" s="8">
        <f>IFERROR(+Table1[[#This Row],[pledged]]/Table1[[#This Row],[backers_count]],0)</f>
        <v>38.444444444444443</v>
      </c>
      <c r="Q575" t="str">
        <f t="shared" si="32"/>
        <v>technology</v>
      </c>
      <c r="R575" t="str">
        <f t="shared" si="33"/>
        <v>web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+Table1[[#This Row],[pledged]]/Table1[[#This Row],[goal]]</f>
        <v>7.1556350626118068E-3</v>
      </c>
      <c r="P576" s="8">
        <f>IFERROR(+Table1[[#This Row],[pledged]]/Table1[[#This Row],[backers_count]],0)</f>
        <v>20</v>
      </c>
      <c r="Q576" t="str">
        <f t="shared" si="32"/>
        <v>technology</v>
      </c>
      <c r="R576" t="str">
        <f t="shared" si="33"/>
        <v>web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+Table1[[#This Row],[pledged]]/Table1[[#This Row],[goal]]</f>
        <v>4.3166666666666666E-3</v>
      </c>
      <c r="P577" s="8">
        <f>IFERROR(+Table1[[#This Row],[pledged]]/Table1[[#This Row],[backers_count]],0)</f>
        <v>64.75</v>
      </c>
      <c r="Q577" t="str">
        <f t="shared" si="32"/>
        <v>technology</v>
      </c>
      <c r="R577" t="str">
        <f t="shared" si="33"/>
        <v>web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+Table1[[#This Row],[pledged]]/Table1[[#This Row],[goal]]</f>
        <v>1.2500000000000001E-5</v>
      </c>
      <c r="P578" s="8">
        <f>IFERROR(+Table1[[#This Row],[pledged]]/Table1[[#This Row],[backers_count]],0)</f>
        <v>1</v>
      </c>
      <c r="Q578" t="str">
        <f t="shared" ref="Q578:Q641" si="36">LEFT(N578,FIND("/",N578)-1)</f>
        <v>technology</v>
      </c>
      <c r="R578" t="str">
        <f t="shared" ref="R578:R641" si="37">RIGHT($N578,LEN(N578)-FIND("/",N578))</f>
        <v>web</v>
      </c>
      <c r="S578" s="14">
        <f t="shared" ref="S578:S641" si="38">(((J578/60)/60)/24)+DATE(1970,1,1)</f>
        <v>42031.471666666665</v>
      </c>
      <c r="T578" s="14">
        <f t="shared" ref="T578:T641" si="39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+Table1[[#This Row],[pledged]]/Table1[[#This Row],[goal]]</f>
        <v>2E-3</v>
      </c>
      <c r="P579" s="8">
        <f>IFERROR(+Table1[[#This Row],[pledged]]/Table1[[#This Row],[backers_count]],0)</f>
        <v>10</v>
      </c>
      <c r="Q579" t="str">
        <f t="shared" si="36"/>
        <v>technology</v>
      </c>
      <c r="R579" t="str">
        <f t="shared" si="37"/>
        <v>web</v>
      </c>
      <c r="S579" s="14">
        <f t="shared" si="38"/>
        <v>42450.589143518519</v>
      </c>
      <c r="T579" s="14">
        <f t="shared" si="3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+Table1[[#This Row],[pledged]]/Table1[[#This Row],[goal]]</f>
        <v>1.12E-4</v>
      </c>
      <c r="P580" s="8">
        <f>IFERROR(+Table1[[#This Row],[pledged]]/Table1[[#This Row],[backers_count]],0)</f>
        <v>2</v>
      </c>
      <c r="Q580" t="str">
        <f t="shared" si="36"/>
        <v>technology</v>
      </c>
      <c r="R580" t="str">
        <f t="shared" si="37"/>
        <v>web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+Table1[[#This Row],[pledged]]/Table1[[#This Row],[goal]]</f>
        <v>1.4583333333333334E-2</v>
      </c>
      <c r="P581" s="8">
        <f>IFERROR(+Table1[[#This Row],[pledged]]/Table1[[#This Row],[backers_count]],0)</f>
        <v>35</v>
      </c>
      <c r="Q581" t="str">
        <f t="shared" si="36"/>
        <v>technology</v>
      </c>
      <c r="R581" t="str">
        <f t="shared" si="37"/>
        <v>web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+Table1[[#This Row],[pledged]]/Table1[[#This Row],[goal]]</f>
        <v>3.3333333333333332E-4</v>
      </c>
      <c r="P582" s="8">
        <f>IFERROR(+Table1[[#This Row],[pledged]]/Table1[[#This Row],[backers_count]],0)</f>
        <v>1</v>
      </c>
      <c r="Q582" t="str">
        <f t="shared" si="36"/>
        <v>technology</v>
      </c>
      <c r="R582" t="str">
        <f t="shared" si="37"/>
        <v>web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+Table1[[#This Row],[pledged]]/Table1[[#This Row],[goal]]</f>
        <v>0</v>
      </c>
      <c r="P583" s="8">
        <f>IFERROR(+Table1[[#This Row],[pledged]]/Table1[[#This Row],[backers_count]],0)</f>
        <v>0</v>
      </c>
      <c r="Q583" t="str">
        <f t="shared" si="36"/>
        <v>technology</v>
      </c>
      <c r="R583" t="str">
        <f t="shared" si="37"/>
        <v>web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+Table1[[#This Row],[pledged]]/Table1[[#This Row],[goal]]</f>
        <v>0</v>
      </c>
      <c r="P584" s="8">
        <f>IFERROR(+Table1[[#This Row],[pledged]]/Table1[[#This Row],[backers_count]],0)</f>
        <v>0</v>
      </c>
      <c r="Q584" t="str">
        <f t="shared" si="36"/>
        <v>technology</v>
      </c>
      <c r="R584" t="str">
        <f t="shared" si="37"/>
        <v>web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+Table1[[#This Row],[pledged]]/Table1[[#This Row],[goal]]</f>
        <v>1.1111111111111112E-4</v>
      </c>
      <c r="P585" s="8">
        <f>IFERROR(+Table1[[#This Row],[pledged]]/Table1[[#This Row],[backers_count]],0)</f>
        <v>1</v>
      </c>
      <c r="Q585" t="str">
        <f t="shared" si="36"/>
        <v>technology</v>
      </c>
      <c r="R585" t="str">
        <f t="shared" si="37"/>
        <v>web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+Table1[[#This Row],[pledged]]/Table1[[#This Row],[goal]]</f>
        <v>0.01</v>
      </c>
      <c r="P586" s="8">
        <f>IFERROR(+Table1[[#This Row],[pledged]]/Table1[[#This Row],[backers_count]],0)</f>
        <v>5</v>
      </c>
      <c r="Q586" t="str">
        <f t="shared" si="36"/>
        <v>technology</v>
      </c>
      <c r="R586" t="str">
        <f t="shared" si="37"/>
        <v>web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+Table1[[#This Row],[pledged]]/Table1[[#This Row],[goal]]</f>
        <v>0</v>
      </c>
      <c r="P587" s="8">
        <f>IFERROR(+Table1[[#This Row],[pledged]]/Table1[[#This Row],[backers_count]],0)</f>
        <v>0</v>
      </c>
      <c r="Q587" t="str">
        <f t="shared" si="36"/>
        <v>technology</v>
      </c>
      <c r="R587" t="str">
        <f t="shared" si="37"/>
        <v>web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+Table1[[#This Row],[pledged]]/Table1[[#This Row],[goal]]</f>
        <v>5.5999999999999999E-3</v>
      </c>
      <c r="P588" s="8">
        <f>IFERROR(+Table1[[#This Row],[pledged]]/Table1[[#This Row],[backers_count]],0)</f>
        <v>14</v>
      </c>
      <c r="Q588" t="str">
        <f t="shared" si="36"/>
        <v>technology</v>
      </c>
      <c r="R588" t="str">
        <f t="shared" si="37"/>
        <v>web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+Table1[[#This Row],[pledged]]/Table1[[#This Row],[goal]]</f>
        <v>9.0833333333333335E-2</v>
      </c>
      <c r="P589" s="8">
        <f>IFERROR(+Table1[[#This Row],[pledged]]/Table1[[#This Row],[backers_count]],0)</f>
        <v>389.28571428571428</v>
      </c>
      <c r="Q589" t="str">
        <f t="shared" si="36"/>
        <v>technology</v>
      </c>
      <c r="R589" t="str">
        <f t="shared" si="37"/>
        <v>web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+Table1[[#This Row],[pledged]]/Table1[[#This Row],[goal]]</f>
        <v>3.3444444444444443E-2</v>
      </c>
      <c r="P590" s="8">
        <f>IFERROR(+Table1[[#This Row],[pledged]]/Table1[[#This Row],[backers_count]],0)</f>
        <v>150.5</v>
      </c>
      <c r="Q590" t="str">
        <f t="shared" si="36"/>
        <v>technology</v>
      </c>
      <c r="R590" t="str">
        <f t="shared" si="37"/>
        <v>web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+Table1[[#This Row],[pledged]]/Table1[[#This Row],[goal]]</f>
        <v>1.3333333333333334E-4</v>
      </c>
      <c r="P591" s="8">
        <f>IFERROR(+Table1[[#This Row],[pledged]]/Table1[[#This Row],[backers_count]],0)</f>
        <v>1</v>
      </c>
      <c r="Q591" t="str">
        <f t="shared" si="36"/>
        <v>technology</v>
      </c>
      <c r="R591" t="str">
        <f t="shared" si="37"/>
        <v>web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+Table1[[#This Row],[pledged]]/Table1[[#This Row],[goal]]</f>
        <v>4.4600000000000001E-2</v>
      </c>
      <c r="P592" s="8">
        <f>IFERROR(+Table1[[#This Row],[pledged]]/Table1[[#This Row],[backers_count]],0)</f>
        <v>24.777777777777779</v>
      </c>
      <c r="Q592" t="str">
        <f t="shared" si="36"/>
        <v>technology</v>
      </c>
      <c r="R592" t="str">
        <f t="shared" si="37"/>
        <v>web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+Table1[[#This Row],[pledged]]/Table1[[#This Row],[goal]]</f>
        <v>6.0999999999999997E-4</v>
      </c>
      <c r="P593" s="8">
        <f>IFERROR(+Table1[[#This Row],[pledged]]/Table1[[#This Row],[backers_count]],0)</f>
        <v>30.5</v>
      </c>
      <c r="Q593" t="str">
        <f t="shared" si="36"/>
        <v>technology</v>
      </c>
      <c r="R593" t="str">
        <f t="shared" si="37"/>
        <v>web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+Table1[[#This Row],[pledged]]/Table1[[#This Row],[goal]]</f>
        <v>3.3333333333333333E-2</v>
      </c>
      <c r="P594" s="8">
        <f>IFERROR(+Table1[[#This Row],[pledged]]/Table1[[#This Row],[backers_count]],0)</f>
        <v>250</v>
      </c>
      <c r="Q594" t="str">
        <f t="shared" si="36"/>
        <v>technology</v>
      </c>
      <c r="R594" t="str">
        <f t="shared" si="37"/>
        <v>web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+Table1[[#This Row],[pledged]]/Table1[[#This Row],[goal]]</f>
        <v>0.23</v>
      </c>
      <c r="P595" s="8">
        <f>IFERROR(+Table1[[#This Row],[pledged]]/Table1[[#This Row],[backers_count]],0)</f>
        <v>16.428571428571427</v>
      </c>
      <c r="Q595" t="str">
        <f t="shared" si="36"/>
        <v>technology</v>
      </c>
      <c r="R595" t="str">
        <f t="shared" si="37"/>
        <v>web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+Table1[[#This Row],[pledged]]/Table1[[#This Row],[goal]]</f>
        <v>1.0399999999999999E-3</v>
      </c>
      <c r="P596" s="8">
        <f>IFERROR(+Table1[[#This Row],[pledged]]/Table1[[#This Row],[backers_count]],0)</f>
        <v>13</v>
      </c>
      <c r="Q596" t="str">
        <f t="shared" si="36"/>
        <v>technology</v>
      </c>
      <c r="R596" t="str">
        <f t="shared" si="37"/>
        <v>web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+Table1[[#This Row],[pledged]]/Table1[[#This Row],[goal]]</f>
        <v>4.2599999999999999E-3</v>
      </c>
      <c r="P597" s="8">
        <f>IFERROR(+Table1[[#This Row],[pledged]]/Table1[[#This Row],[backers_count]],0)</f>
        <v>53.25</v>
      </c>
      <c r="Q597" t="str">
        <f t="shared" si="36"/>
        <v>technology</v>
      </c>
      <c r="R597" t="str">
        <f t="shared" si="37"/>
        <v>web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+Table1[[#This Row],[pledged]]/Table1[[#This Row],[goal]]</f>
        <v>2.9999999999999997E-4</v>
      </c>
      <c r="P598" s="8">
        <f>IFERROR(+Table1[[#This Row],[pledged]]/Table1[[#This Row],[backers_count]],0)</f>
        <v>3</v>
      </c>
      <c r="Q598" t="str">
        <f t="shared" si="36"/>
        <v>technology</v>
      </c>
      <c r="R598" t="str">
        <f t="shared" si="37"/>
        <v>web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+Table1[[#This Row],[pledged]]/Table1[[#This Row],[goal]]</f>
        <v>2.6666666666666666E-3</v>
      </c>
      <c r="P599" s="8">
        <f>IFERROR(+Table1[[#This Row],[pledged]]/Table1[[#This Row],[backers_count]],0)</f>
        <v>10</v>
      </c>
      <c r="Q599" t="str">
        <f t="shared" si="36"/>
        <v>technology</v>
      </c>
      <c r="R599" t="str">
        <f t="shared" si="37"/>
        <v>web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+Table1[[#This Row],[pledged]]/Table1[[#This Row],[goal]]</f>
        <v>0.34</v>
      </c>
      <c r="P600" s="8">
        <f>IFERROR(+Table1[[#This Row],[pledged]]/Table1[[#This Row],[backers_count]],0)</f>
        <v>121.42857142857143</v>
      </c>
      <c r="Q600" t="str">
        <f t="shared" si="36"/>
        <v>technology</v>
      </c>
      <c r="R600" t="str">
        <f t="shared" si="37"/>
        <v>web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+Table1[[#This Row],[pledged]]/Table1[[#This Row],[goal]]</f>
        <v>6.2E-4</v>
      </c>
      <c r="P601" s="8">
        <f>IFERROR(+Table1[[#This Row],[pledged]]/Table1[[#This Row],[backers_count]],0)</f>
        <v>15.5</v>
      </c>
      <c r="Q601" t="str">
        <f t="shared" si="36"/>
        <v>technology</v>
      </c>
      <c r="R601" t="str">
        <f t="shared" si="37"/>
        <v>web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+Table1[[#This Row],[pledged]]/Table1[[#This Row],[goal]]</f>
        <v>0.02</v>
      </c>
      <c r="P602" s="8">
        <f>IFERROR(+Table1[[#This Row],[pledged]]/Table1[[#This Row],[backers_count]],0)</f>
        <v>100</v>
      </c>
      <c r="Q602" t="str">
        <f t="shared" si="36"/>
        <v>technology</v>
      </c>
      <c r="R602" t="str">
        <f t="shared" si="37"/>
        <v>web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+Table1[[#This Row],[pledged]]/Table1[[#This Row],[goal]]</f>
        <v>1.4E-2</v>
      </c>
      <c r="P603" s="8">
        <f>IFERROR(+Table1[[#This Row],[pledged]]/Table1[[#This Row],[backers_count]],0)</f>
        <v>23.333333333333332</v>
      </c>
      <c r="Q603" t="str">
        <f t="shared" si="36"/>
        <v>technology</v>
      </c>
      <c r="R603" t="str">
        <f t="shared" si="37"/>
        <v>web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+Table1[[#This Row],[pledged]]/Table1[[#This Row],[goal]]</f>
        <v>0</v>
      </c>
      <c r="P604" s="8">
        <f>IFERROR(+Table1[[#This Row],[pledged]]/Table1[[#This Row],[backers_count]],0)</f>
        <v>0</v>
      </c>
      <c r="Q604" t="str">
        <f t="shared" si="36"/>
        <v>technology</v>
      </c>
      <c r="R604" t="str">
        <f t="shared" si="37"/>
        <v>web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+Table1[[#This Row],[pledged]]/Table1[[#This Row],[goal]]</f>
        <v>3.9334666666666664E-2</v>
      </c>
      <c r="P605" s="8">
        <f>IFERROR(+Table1[[#This Row],[pledged]]/Table1[[#This Row],[backers_count]],0)</f>
        <v>45.386153846153846</v>
      </c>
      <c r="Q605" t="str">
        <f t="shared" si="36"/>
        <v>technology</v>
      </c>
      <c r="R605" t="str">
        <f t="shared" si="37"/>
        <v>web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+Table1[[#This Row],[pledged]]/Table1[[#This Row],[goal]]</f>
        <v>0</v>
      </c>
      <c r="P606" s="8">
        <f>IFERROR(+Table1[[#This Row],[pledged]]/Table1[[#This Row],[backers_count]],0)</f>
        <v>0</v>
      </c>
      <c r="Q606" t="str">
        <f t="shared" si="36"/>
        <v>technology</v>
      </c>
      <c r="R606" t="str">
        <f t="shared" si="37"/>
        <v>web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+Table1[[#This Row],[pledged]]/Table1[[#This Row],[goal]]</f>
        <v>2.6200000000000001E-2</v>
      </c>
      <c r="P607" s="8">
        <f>IFERROR(+Table1[[#This Row],[pledged]]/Table1[[#This Row],[backers_count]],0)</f>
        <v>16.375</v>
      </c>
      <c r="Q607" t="str">
        <f t="shared" si="36"/>
        <v>technology</v>
      </c>
      <c r="R607" t="str">
        <f t="shared" si="37"/>
        <v>web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+Table1[[#This Row],[pledged]]/Table1[[#This Row],[goal]]</f>
        <v>2E-3</v>
      </c>
      <c r="P608" s="8">
        <f>IFERROR(+Table1[[#This Row],[pledged]]/Table1[[#This Row],[backers_count]],0)</f>
        <v>10</v>
      </c>
      <c r="Q608" t="str">
        <f t="shared" si="36"/>
        <v>technology</v>
      </c>
      <c r="R608" t="str">
        <f t="shared" si="37"/>
        <v>web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+Table1[[#This Row],[pledged]]/Table1[[#This Row],[goal]]</f>
        <v>0</v>
      </c>
      <c r="P609" s="8">
        <f>IFERROR(+Table1[[#This Row],[pledged]]/Table1[[#This Row],[backers_count]],0)</f>
        <v>0</v>
      </c>
      <c r="Q609" t="str">
        <f t="shared" si="36"/>
        <v>technology</v>
      </c>
      <c r="R609" t="str">
        <f t="shared" si="37"/>
        <v>web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+Table1[[#This Row],[pledged]]/Table1[[#This Row],[goal]]</f>
        <v>9.7400000000000004E-3</v>
      </c>
      <c r="P610" s="8">
        <f>IFERROR(+Table1[[#This Row],[pledged]]/Table1[[#This Row],[backers_count]],0)</f>
        <v>292.2</v>
      </c>
      <c r="Q610" t="str">
        <f t="shared" si="36"/>
        <v>technology</v>
      </c>
      <c r="R610" t="str">
        <f t="shared" si="37"/>
        <v>web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+Table1[[#This Row],[pledged]]/Table1[[#This Row],[goal]]</f>
        <v>6.41025641025641E-3</v>
      </c>
      <c r="P611" s="8">
        <f>IFERROR(+Table1[[#This Row],[pledged]]/Table1[[#This Row],[backers_count]],0)</f>
        <v>5</v>
      </c>
      <c r="Q611" t="str">
        <f t="shared" si="36"/>
        <v>technology</v>
      </c>
      <c r="R611" t="str">
        <f t="shared" si="37"/>
        <v>web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+Table1[[#This Row],[pledged]]/Table1[[#This Row],[goal]]</f>
        <v>0</v>
      </c>
      <c r="P612" s="8">
        <f>IFERROR(+Table1[[#This Row],[pledged]]/Table1[[#This Row],[backers_count]],0)</f>
        <v>0</v>
      </c>
      <c r="Q612" t="str">
        <f t="shared" si="36"/>
        <v>technology</v>
      </c>
      <c r="R612" t="str">
        <f t="shared" si="37"/>
        <v>web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+Table1[[#This Row],[pledged]]/Table1[[#This Row],[goal]]</f>
        <v>0</v>
      </c>
      <c r="P613" s="8">
        <f>IFERROR(+Table1[[#This Row],[pledged]]/Table1[[#This Row],[backers_count]],0)</f>
        <v>0</v>
      </c>
      <c r="Q613" t="str">
        <f t="shared" si="36"/>
        <v>technology</v>
      </c>
      <c r="R613" t="str">
        <f t="shared" si="37"/>
        <v>web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+Table1[[#This Row],[pledged]]/Table1[[#This Row],[goal]]</f>
        <v>0</v>
      </c>
      <c r="P614" s="8">
        <f>IFERROR(+Table1[[#This Row],[pledged]]/Table1[[#This Row],[backers_count]],0)</f>
        <v>0</v>
      </c>
      <c r="Q614" t="str">
        <f t="shared" si="36"/>
        <v>technology</v>
      </c>
      <c r="R614" t="str">
        <f t="shared" si="37"/>
        <v>web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+Table1[[#This Row],[pledged]]/Table1[[#This Row],[goal]]</f>
        <v>0.21363333333333334</v>
      </c>
      <c r="P615" s="8">
        <f>IFERROR(+Table1[[#This Row],[pledged]]/Table1[[#This Row],[backers_count]],0)</f>
        <v>105.93388429752066</v>
      </c>
      <c r="Q615" t="str">
        <f t="shared" si="36"/>
        <v>technology</v>
      </c>
      <c r="R615" t="str">
        <f t="shared" si="37"/>
        <v>web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+Table1[[#This Row],[pledged]]/Table1[[#This Row],[goal]]</f>
        <v>0</v>
      </c>
      <c r="P616" s="8">
        <f>IFERROR(+Table1[[#This Row],[pledged]]/Table1[[#This Row],[backers_count]],0)</f>
        <v>0</v>
      </c>
      <c r="Q616" t="str">
        <f t="shared" si="36"/>
        <v>technology</v>
      </c>
      <c r="R616" t="str">
        <f t="shared" si="37"/>
        <v>web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+Table1[[#This Row],[pledged]]/Table1[[#This Row],[goal]]</f>
        <v>0</v>
      </c>
      <c r="P617" s="8">
        <f>IFERROR(+Table1[[#This Row],[pledged]]/Table1[[#This Row],[backers_count]],0)</f>
        <v>0</v>
      </c>
      <c r="Q617" t="str">
        <f t="shared" si="36"/>
        <v>technology</v>
      </c>
      <c r="R617" t="str">
        <f t="shared" si="37"/>
        <v>web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+Table1[[#This Row],[pledged]]/Table1[[#This Row],[goal]]</f>
        <v>0</v>
      </c>
      <c r="P618" s="8">
        <f>IFERROR(+Table1[[#This Row],[pledged]]/Table1[[#This Row],[backers_count]],0)</f>
        <v>0</v>
      </c>
      <c r="Q618" t="str">
        <f t="shared" si="36"/>
        <v>technology</v>
      </c>
      <c r="R618" t="str">
        <f t="shared" si="37"/>
        <v>web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+Table1[[#This Row],[pledged]]/Table1[[#This Row],[goal]]</f>
        <v>0.03</v>
      </c>
      <c r="P619" s="8">
        <f>IFERROR(+Table1[[#This Row],[pledged]]/Table1[[#This Row],[backers_count]],0)</f>
        <v>20</v>
      </c>
      <c r="Q619" t="str">
        <f t="shared" si="36"/>
        <v>technology</v>
      </c>
      <c r="R619" t="str">
        <f t="shared" si="37"/>
        <v>web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+Table1[[#This Row],[pledged]]/Table1[[#This Row],[goal]]</f>
        <v>0</v>
      </c>
      <c r="P620" s="8">
        <f>IFERROR(+Table1[[#This Row],[pledged]]/Table1[[#This Row],[backers_count]],0)</f>
        <v>0</v>
      </c>
      <c r="Q620" t="str">
        <f t="shared" si="36"/>
        <v>technology</v>
      </c>
      <c r="R620" t="str">
        <f t="shared" si="37"/>
        <v>web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+Table1[[#This Row],[pledged]]/Table1[[#This Row],[goal]]</f>
        <v>3.9999999999999998E-7</v>
      </c>
      <c r="P621" s="8">
        <f>IFERROR(+Table1[[#This Row],[pledged]]/Table1[[#This Row],[backers_count]],0)</f>
        <v>1</v>
      </c>
      <c r="Q621" t="str">
        <f t="shared" si="36"/>
        <v>technology</v>
      </c>
      <c r="R621" t="str">
        <f t="shared" si="37"/>
        <v>web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+Table1[[#This Row],[pledged]]/Table1[[#This Row],[goal]]</f>
        <v>0.01</v>
      </c>
      <c r="P622" s="8">
        <f>IFERROR(+Table1[[#This Row],[pledged]]/Table1[[#This Row],[backers_count]],0)</f>
        <v>300</v>
      </c>
      <c r="Q622" t="str">
        <f t="shared" si="36"/>
        <v>technology</v>
      </c>
      <c r="R622" t="str">
        <f t="shared" si="37"/>
        <v>web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+Table1[[#This Row],[pledged]]/Table1[[#This Row],[goal]]</f>
        <v>1.044E-2</v>
      </c>
      <c r="P623" s="8">
        <f>IFERROR(+Table1[[#This Row],[pledged]]/Table1[[#This Row],[backers_count]],0)</f>
        <v>87</v>
      </c>
      <c r="Q623" t="str">
        <f t="shared" si="36"/>
        <v>technology</v>
      </c>
      <c r="R623" t="str">
        <f t="shared" si="37"/>
        <v>web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+Table1[[#This Row],[pledged]]/Table1[[#This Row],[goal]]</f>
        <v>5.6833333333333333E-2</v>
      </c>
      <c r="P624" s="8">
        <f>IFERROR(+Table1[[#This Row],[pledged]]/Table1[[#This Row],[backers_count]],0)</f>
        <v>37.888888888888886</v>
      </c>
      <c r="Q624" t="str">
        <f t="shared" si="36"/>
        <v>technology</v>
      </c>
      <c r="R624" t="str">
        <f t="shared" si="37"/>
        <v>web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+Table1[[#This Row],[pledged]]/Table1[[#This Row],[goal]]</f>
        <v>0</v>
      </c>
      <c r="P625" s="8">
        <f>IFERROR(+Table1[[#This Row],[pledged]]/Table1[[#This Row],[backers_count]],0)</f>
        <v>0</v>
      </c>
      <c r="Q625" t="str">
        <f t="shared" si="36"/>
        <v>technology</v>
      </c>
      <c r="R625" t="str">
        <f t="shared" si="37"/>
        <v>web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+Table1[[#This Row],[pledged]]/Table1[[#This Row],[goal]]</f>
        <v>0</v>
      </c>
      <c r="P626" s="8">
        <f>IFERROR(+Table1[[#This Row],[pledged]]/Table1[[#This Row],[backers_count]],0)</f>
        <v>0</v>
      </c>
      <c r="Q626" t="str">
        <f t="shared" si="36"/>
        <v>technology</v>
      </c>
      <c r="R626" t="str">
        <f t="shared" si="37"/>
        <v>web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+Table1[[#This Row],[pledged]]/Table1[[#This Row],[goal]]</f>
        <v>0</v>
      </c>
      <c r="P627" s="8">
        <f>IFERROR(+Table1[[#This Row],[pledged]]/Table1[[#This Row],[backers_count]],0)</f>
        <v>0</v>
      </c>
      <c r="Q627" t="str">
        <f t="shared" si="36"/>
        <v>technology</v>
      </c>
      <c r="R627" t="str">
        <f t="shared" si="37"/>
        <v>web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+Table1[[#This Row],[pledged]]/Table1[[#This Row],[goal]]</f>
        <v>0.17380000000000001</v>
      </c>
      <c r="P628" s="8">
        <f>IFERROR(+Table1[[#This Row],[pledged]]/Table1[[#This Row],[backers_count]],0)</f>
        <v>111.41025641025641</v>
      </c>
      <c r="Q628" t="str">
        <f t="shared" si="36"/>
        <v>technology</v>
      </c>
      <c r="R628" t="str">
        <f t="shared" si="37"/>
        <v>web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+Table1[[#This Row],[pledged]]/Table1[[#This Row],[goal]]</f>
        <v>2.0000000000000001E-4</v>
      </c>
      <c r="P629" s="8">
        <f>IFERROR(+Table1[[#This Row],[pledged]]/Table1[[#This Row],[backers_count]],0)</f>
        <v>90</v>
      </c>
      <c r="Q629" t="str">
        <f t="shared" si="36"/>
        <v>technology</v>
      </c>
      <c r="R629" t="str">
        <f t="shared" si="37"/>
        <v>web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+Table1[[#This Row],[pledged]]/Table1[[#This Row],[goal]]</f>
        <v>0</v>
      </c>
      <c r="P630" s="8">
        <f>IFERROR(+Table1[[#This Row],[pledged]]/Table1[[#This Row],[backers_count]],0)</f>
        <v>0</v>
      </c>
      <c r="Q630" t="str">
        <f t="shared" si="36"/>
        <v>technology</v>
      </c>
      <c r="R630" t="str">
        <f t="shared" si="37"/>
        <v>web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+Table1[[#This Row],[pledged]]/Table1[[#This Row],[goal]]</f>
        <v>1.75E-3</v>
      </c>
      <c r="P631" s="8">
        <f>IFERROR(+Table1[[#This Row],[pledged]]/Table1[[#This Row],[backers_count]],0)</f>
        <v>116.66666666666667</v>
      </c>
      <c r="Q631" t="str">
        <f t="shared" si="36"/>
        <v>technology</v>
      </c>
      <c r="R631" t="str">
        <f t="shared" si="37"/>
        <v>web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+Table1[[#This Row],[pledged]]/Table1[[#This Row],[goal]]</f>
        <v>8.3340278356529708E-4</v>
      </c>
      <c r="P632" s="8">
        <f>IFERROR(+Table1[[#This Row],[pledged]]/Table1[[#This Row],[backers_count]],0)</f>
        <v>10</v>
      </c>
      <c r="Q632" t="str">
        <f t="shared" si="36"/>
        <v>technology</v>
      </c>
      <c r="R632" t="str">
        <f t="shared" si="37"/>
        <v>web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+Table1[[#This Row],[pledged]]/Table1[[#This Row],[goal]]</f>
        <v>1.38E-2</v>
      </c>
      <c r="P633" s="8">
        <f>IFERROR(+Table1[[#This Row],[pledged]]/Table1[[#This Row],[backers_count]],0)</f>
        <v>76.666666666666671</v>
      </c>
      <c r="Q633" t="str">
        <f t="shared" si="36"/>
        <v>technology</v>
      </c>
      <c r="R633" t="str">
        <f t="shared" si="37"/>
        <v>web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+Table1[[#This Row],[pledged]]/Table1[[#This Row],[goal]]</f>
        <v>0</v>
      </c>
      <c r="P634" s="8">
        <f>IFERROR(+Table1[[#This Row],[pledged]]/Table1[[#This Row],[backers_count]],0)</f>
        <v>0</v>
      </c>
      <c r="Q634" t="str">
        <f t="shared" si="36"/>
        <v>technology</v>
      </c>
      <c r="R634" t="str">
        <f t="shared" si="37"/>
        <v>web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+Table1[[#This Row],[pledged]]/Table1[[#This Row],[goal]]</f>
        <v>0.1245</v>
      </c>
      <c r="P635" s="8">
        <f>IFERROR(+Table1[[#This Row],[pledged]]/Table1[[#This Row],[backers_count]],0)</f>
        <v>49.8</v>
      </c>
      <c r="Q635" t="str">
        <f t="shared" si="36"/>
        <v>technology</v>
      </c>
      <c r="R635" t="str">
        <f t="shared" si="37"/>
        <v>web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+Table1[[#This Row],[pledged]]/Table1[[#This Row],[goal]]</f>
        <v>2.0000000000000001E-4</v>
      </c>
      <c r="P636" s="8">
        <f>IFERROR(+Table1[[#This Row],[pledged]]/Table1[[#This Row],[backers_count]],0)</f>
        <v>1</v>
      </c>
      <c r="Q636" t="str">
        <f t="shared" si="36"/>
        <v>technology</v>
      </c>
      <c r="R636" t="str">
        <f t="shared" si="37"/>
        <v>web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+Table1[[#This Row],[pledged]]/Table1[[#This Row],[goal]]</f>
        <v>8.0000000000000007E-5</v>
      </c>
      <c r="P637" s="8">
        <f>IFERROR(+Table1[[#This Row],[pledged]]/Table1[[#This Row],[backers_count]],0)</f>
        <v>2</v>
      </c>
      <c r="Q637" t="str">
        <f t="shared" si="36"/>
        <v>technology</v>
      </c>
      <c r="R637" t="str">
        <f t="shared" si="37"/>
        <v>web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+Table1[[#This Row],[pledged]]/Table1[[#This Row],[goal]]</f>
        <v>2E-3</v>
      </c>
      <c r="P638" s="8">
        <f>IFERROR(+Table1[[#This Row],[pledged]]/Table1[[#This Row],[backers_count]],0)</f>
        <v>4</v>
      </c>
      <c r="Q638" t="str">
        <f t="shared" si="36"/>
        <v>technology</v>
      </c>
      <c r="R638" t="str">
        <f t="shared" si="37"/>
        <v>web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+Table1[[#This Row],[pledged]]/Table1[[#This Row],[goal]]</f>
        <v>0</v>
      </c>
      <c r="P639" s="8">
        <f>IFERROR(+Table1[[#This Row],[pledged]]/Table1[[#This Row],[backers_count]],0)</f>
        <v>0</v>
      </c>
      <c r="Q639" t="str">
        <f t="shared" si="36"/>
        <v>technology</v>
      </c>
      <c r="R639" t="str">
        <f t="shared" si="37"/>
        <v>web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+Table1[[#This Row],[pledged]]/Table1[[#This Row],[goal]]</f>
        <v>9.0000000000000006E-5</v>
      </c>
      <c r="P640" s="8">
        <f>IFERROR(+Table1[[#This Row],[pledged]]/Table1[[#This Row],[backers_count]],0)</f>
        <v>3</v>
      </c>
      <c r="Q640" t="str">
        <f t="shared" si="36"/>
        <v>technology</v>
      </c>
      <c r="R640" t="str">
        <f t="shared" si="37"/>
        <v>web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+Table1[[#This Row],[pledged]]/Table1[[#This Row],[goal]]</f>
        <v>9.9999999999999995E-7</v>
      </c>
      <c r="P641" s="8">
        <f>IFERROR(+Table1[[#This Row],[pledged]]/Table1[[#This Row],[backers_count]],0)</f>
        <v>1</v>
      </c>
      <c r="Q641" t="str">
        <f t="shared" si="36"/>
        <v>technology</v>
      </c>
      <c r="R641" t="str">
        <f t="shared" si="37"/>
        <v>web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+Table1[[#This Row],[pledged]]/Table1[[#This Row],[goal]]</f>
        <v>1.4428571428571428</v>
      </c>
      <c r="P642" s="8">
        <f>IFERROR(+Table1[[#This Row],[pledged]]/Table1[[#This Row],[backers_count]],0)</f>
        <v>50.5</v>
      </c>
      <c r="Q642" t="str">
        <f t="shared" ref="Q642:Q705" si="40">LEFT(N642,FIND("/",N642)-1)</f>
        <v>technology</v>
      </c>
      <c r="R642" t="str">
        <f t="shared" ref="R642:R705" si="41">RIGHT($N642,LEN(N642)-FIND("/",N642))</f>
        <v>wearables</v>
      </c>
      <c r="S642" s="14">
        <f t="shared" ref="S642:S705" si="42">(((J642/60)/60)/24)+DATE(1970,1,1)</f>
        <v>42683.420312500006</v>
      </c>
      <c r="T642" s="14">
        <f t="shared" ref="T642:T705" si="43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+Table1[[#This Row],[pledged]]/Table1[[#This Row],[goal]]</f>
        <v>1.1916249999999999</v>
      </c>
      <c r="P643" s="8">
        <f>IFERROR(+Table1[[#This Row],[pledged]]/Table1[[#This Row],[backers_count]],0)</f>
        <v>151.31746031746033</v>
      </c>
      <c r="Q643" t="str">
        <f t="shared" si="40"/>
        <v>technology</v>
      </c>
      <c r="R643" t="str">
        <f t="shared" si="41"/>
        <v>wearables</v>
      </c>
      <c r="S643" s="14">
        <f t="shared" si="42"/>
        <v>42199.57</v>
      </c>
      <c r="T643" s="14">
        <f t="shared" si="43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+Table1[[#This Row],[pledged]]/Table1[[#This Row],[goal]]</f>
        <v>14.604850000000001</v>
      </c>
      <c r="P644" s="8">
        <f>IFERROR(+Table1[[#This Row],[pledged]]/Table1[[#This Row],[backers_count]],0)</f>
        <v>134.3592456301748</v>
      </c>
      <c r="Q644" t="str">
        <f t="shared" si="40"/>
        <v>technology</v>
      </c>
      <c r="R644" t="str">
        <f t="shared" si="41"/>
        <v>wearables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+Table1[[#This Row],[pledged]]/Table1[[#This Row],[goal]]</f>
        <v>1.0580799999999999</v>
      </c>
      <c r="P645" s="8">
        <f>IFERROR(+Table1[[#This Row],[pledged]]/Table1[[#This Row],[backers_count]],0)</f>
        <v>174.02631578947367</v>
      </c>
      <c r="Q645" t="str">
        <f t="shared" si="40"/>
        <v>technology</v>
      </c>
      <c r="R645" t="str">
        <f t="shared" si="41"/>
        <v>wearables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+Table1[[#This Row],[pledged]]/Table1[[#This Row],[goal]]</f>
        <v>3.0011791999999997</v>
      </c>
      <c r="P646" s="8">
        <f>IFERROR(+Table1[[#This Row],[pledged]]/Table1[[#This Row],[backers_count]],0)</f>
        <v>73.486268364348675</v>
      </c>
      <c r="Q646" t="str">
        <f t="shared" si="40"/>
        <v>technology</v>
      </c>
      <c r="R646" t="str">
        <f t="shared" si="41"/>
        <v>wearables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+Table1[[#This Row],[pledged]]/Table1[[#This Row],[goal]]</f>
        <v>2.7869999999999999</v>
      </c>
      <c r="P647" s="8">
        <f>IFERROR(+Table1[[#This Row],[pledged]]/Table1[[#This Row],[backers_count]],0)</f>
        <v>23.518987341772153</v>
      </c>
      <c r="Q647" t="str">
        <f t="shared" si="40"/>
        <v>technology</v>
      </c>
      <c r="R647" t="str">
        <f t="shared" si="41"/>
        <v>wearables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+Table1[[#This Row],[pledged]]/Table1[[#This Row],[goal]]</f>
        <v>1.3187625000000001</v>
      </c>
      <c r="P648" s="8">
        <f>IFERROR(+Table1[[#This Row],[pledged]]/Table1[[#This Row],[backers_count]],0)</f>
        <v>39.074444444444445</v>
      </c>
      <c r="Q648" t="str">
        <f t="shared" si="40"/>
        <v>technology</v>
      </c>
      <c r="R648" t="str">
        <f t="shared" si="41"/>
        <v>wearables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+Table1[[#This Row],[pledged]]/Table1[[#This Row],[goal]]</f>
        <v>1.0705</v>
      </c>
      <c r="P649" s="8">
        <f>IFERROR(+Table1[[#This Row],[pledged]]/Table1[[#This Row],[backers_count]],0)</f>
        <v>125.94117647058823</v>
      </c>
      <c r="Q649" t="str">
        <f t="shared" si="40"/>
        <v>technology</v>
      </c>
      <c r="R649" t="str">
        <f t="shared" si="41"/>
        <v>wearables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+Table1[[#This Row],[pledged]]/Table1[[#This Row],[goal]]</f>
        <v>1.2682285714285715</v>
      </c>
      <c r="P650" s="8">
        <f>IFERROR(+Table1[[#This Row],[pledged]]/Table1[[#This Row],[backers_count]],0)</f>
        <v>1644</v>
      </c>
      <c r="Q650" t="str">
        <f t="shared" si="40"/>
        <v>technology</v>
      </c>
      <c r="R650" t="str">
        <f t="shared" si="41"/>
        <v>wearables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+Table1[[#This Row],[pledged]]/Table1[[#This Row],[goal]]</f>
        <v>1.3996</v>
      </c>
      <c r="P651" s="8">
        <f>IFERROR(+Table1[[#This Row],[pledged]]/Table1[[#This Row],[backers_count]],0)</f>
        <v>42.670731707317074</v>
      </c>
      <c r="Q651" t="str">
        <f t="shared" si="40"/>
        <v>technology</v>
      </c>
      <c r="R651" t="str">
        <f t="shared" si="41"/>
        <v>wearables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+Table1[[#This Row],[pledged]]/Table1[[#This Row],[goal]]</f>
        <v>1.1240000000000001</v>
      </c>
      <c r="P652" s="8">
        <f>IFERROR(+Table1[[#This Row],[pledged]]/Table1[[#This Row],[backers_count]],0)</f>
        <v>35.125</v>
      </c>
      <c r="Q652" t="str">
        <f t="shared" si="40"/>
        <v>technology</v>
      </c>
      <c r="R652" t="str">
        <f t="shared" si="41"/>
        <v>wearables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+Table1[[#This Row],[pledged]]/Table1[[#This Row],[goal]]</f>
        <v>1.00528</v>
      </c>
      <c r="P653" s="8">
        <f>IFERROR(+Table1[[#This Row],[pledged]]/Table1[[#This Row],[backers_count]],0)</f>
        <v>239.35238095238094</v>
      </c>
      <c r="Q653" t="str">
        <f t="shared" si="40"/>
        <v>technology</v>
      </c>
      <c r="R653" t="str">
        <f t="shared" si="41"/>
        <v>wearables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+Table1[[#This Row],[pledged]]/Table1[[#This Row],[goal]]</f>
        <v>1.0046666666666666</v>
      </c>
      <c r="P654" s="8">
        <f>IFERROR(+Table1[[#This Row],[pledged]]/Table1[[#This Row],[backers_count]],0)</f>
        <v>107.64285714285714</v>
      </c>
      <c r="Q654" t="str">
        <f t="shared" si="40"/>
        <v>technology</v>
      </c>
      <c r="R654" t="str">
        <f t="shared" si="41"/>
        <v>wearables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+Table1[[#This Row],[pledged]]/Table1[[#This Row],[goal]]</f>
        <v>1.4144600000000001</v>
      </c>
      <c r="P655" s="8">
        <f>IFERROR(+Table1[[#This Row],[pledged]]/Table1[[#This Row],[backers_count]],0)</f>
        <v>95.830623306233065</v>
      </c>
      <c r="Q655" t="str">
        <f t="shared" si="40"/>
        <v>technology</v>
      </c>
      <c r="R655" t="str">
        <f t="shared" si="41"/>
        <v>wearables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+Table1[[#This Row],[pledged]]/Table1[[#This Row],[goal]]</f>
        <v>2.6729166666666666</v>
      </c>
      <c r="P656" s="8">
        <f>IFERROR(+Table1[[#This Row],[pledged]]/Table1[[#This Row],[backers_count]],0)</f>
        <v>31.663376110562684</v>
      </c>
      <c r="Q656" t="str">
        <f t="shared" si="40"/>
        <v>technology</v>
      </c>
      <c r="R656" t="str">
        <f t="shared" si="41"/>
        <v>wearables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+Table1[[#This Row],[pledged]]/Table1[[#This Row],[goal]]</f>
        <v>1.4688749999999999</v>
      </c>
      <c r="P657" s="8">
        <f>IFERROR(+Table1[[#This Row],[pledged]]/Table1[[#This Row],[backers_count]],0)</f>
        <v>42.886861313868614</v>
      </c>
      <c r="Q657" t="str">
        <f t="shared" si="40"/>
        <v>technology</v>
      </c>
      <c r="R657" t="str">
        <f t="shared" si="41"/>
        <v>wearables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+Table1[[#This Row],[pledged]]/Table1[[#This Row],[goal]]</f>
        <v>2.1356000000000002</v>
      </c>
      <c r="P658" s="8">
        <f>IFERROR(+Table1[[#This Row],[pledged]]/Table1[[#This Row],[backers_count]],0)</f>
        <v>122.73563218390805</v>
      </c>
      <c r="Q658" t="str">
        <f t="shared" si="40"/>
        <v>technology</v>
      </c>
      <c r="R658" t="str">
        <f t="shared" si="41"/>
        <v>wearables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+Table1[[#This Row],[pledged]]/Table1[[#This Row],[goal]]</f>
        <v>1.2569999999999999</v>
      </c>
      <c r="P659" s="8">
        <f>IFERROR(+Table1[[#This Row],[pledged]]/Table1[[#This Row],[backers_count]],0)</f>
        <v>190.45454545454547</v>
      </c>
      <c r="Q659" t="str">
        <f t="shared" si="40"/>
        <v>technology</v>
      </c>
      <c r="R659" t="str">
        <f t="shared" si="41"/>
        <v>wearables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+Table1[[#This Row],[pledged]]/Table1[[#This Row],[goal]]</f>
        <v>1.0446206037108834</v>
      </c>
      <c r="P660" s="8">
        <f>IFERROR(+Table1[[#This Row],[pledged]]/Table1[[#This Row],[backers_count]],0)</f>
        <v>109.33695652173913</v>
      </c>
      <c r="Q660" t="str">
        <f t="shared" si="40"/>
        <v>technology</v>
      </c>
      <c r="R660" t="str">
        <f t="shared" si="41"/>
        <v>wearables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+Table1[[#This Row],[pledged]]/Table1[[#This Row],[goal]]</f>
        <v>1.0056666666666667</v>
      </c>
      <c r="P661" s="8">
        <f>IFERROR(+Table1[[#This Row],[pledged]]/Table1[[#This Row],[backers_count]],0)</f>
        <v>143.66666666666666</v>
      </c>
      <c r="Q661" t="str">
        <f t="shared" si="40"/>
        <v>technology</v>
      </c>
      <c r="R661" t="str">
        <f t="shared" si="41"/>
        <v>wearables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+Table1[[#This Row],[pledged]]/Table1[[#This Row],[goal]]</f>
        <v>3.058E-2</v>
      </c>
      <c r="P662" s="8">
        <f>IFERROR(+Table1[[#This Row],[pledged]]/Table1[[#This Row],[backers_count]],0)</f>
        <v>84.944444444444443</v>
      </c>
      <c r="Q662" t="str">
        <f t="shared" si="40"/>
        <v>technology</v>
      </c>
      <c r="R662" t="str">
        <f t="shared" si="41"/>
        <v>wearables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+Table1[[#This Row],[pledged]]/Table1[[#This Row],[goal]]</f>
        <v>9.4999999999999998E-3</v>
      </c>
      <c r="P663" s="8">
        <f>IFERROR(+Table1[[#This Row],[pledged]]/Table1[[#This Row],[backers_count]],0)</f>
        <v>10.555555555555555</v>
      </c>
      <c r="Q663" t="str">
        <f t="shared" si="40"/>
        <v>technology</v>
      </c>
      <c r="R663" t="str">
        <f t="shared" si="41"/>
        <v>wearables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+Table1[[#This Row],[pledged]]/Table1[[#This Row],[goal]]</f>
        <v>4.0000000000000001E-3</v>
      </c>
      <c r="P664" s="8">
        <f>IFERROR(+Table1[[#This Row],[pledged]]/Table1[[#This Row],[backers_count]],0)</f>
        <v>39</v>
      </c>
      <c r="Q664" t="str">
        <f t="shared" si="40"/>
        <v>technology</v>
      </c>
      <c r="R664" t="str">
        <f t="shared" si="41"/>
        <v>wearables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+Table1[[#This Row],[pledged]]/Table1[[#This Row],[goal]]</f>
        <v>3.5000000000000001E-3</v>
      </c>
      <c r="P665" s="8">
        <f>IFERROR(+Table1[[#This Row],[pledged]]/Table1[[#This Row],[backers_count]],0)</f>
        <v>100</v>
      </c>
      <c r="Q665" t="str">
        <f t="shared" si="40"/>
        <v>technology</v>
      </c>
      <c r="R665" t="str">
        <f t="shared" si="41"/>
        <v>wearables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+Table1[[#This Row],[pledged]]/Table1[[#This Row],[goal]]</f>
        <v>7.5333333333333335E-2</v>
      </c>
      <c r="P666" s="8">
        <f>IFERROR(+Table1[[#This Row],[pledged]]/Table1[[#This Row],[backers_count]],0)</f>
        <v>31.172413793103448</v>
      </c>
      <c r="Q666" t="str">
        <f t="shared" si="40"/>
        <v>technology</v>
      </c>
      <c r="R666" t="str">
        <f t="shared" si="41"/>
        <v>wearables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+Table1[[#This Row],[pledged]]/Table1[[#This Row],[goal]]</f>
        <v>0.18640000000000001</v>
      </c>
      <c r="P667" s="8">
        <f>IFERROR(+Table1[[#This Row],[pledged]]/Table1[[#This Row],[backers_count]],0)</f>
        <v>155.33333333333334</v>
      </c>
      <c r="Q667" t="str">
        <f t="shared" si="40"/>
        <v>technology</v>
      </c>
      <c r="R667" t="str">
        <f t="shared" si="41"/>
        <v>wearables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+Table1[[#This Row],[pledged]]/Table1[[#This Row],[goal]]</f>
        <v>4.0000000000000003E-5</v>
      </c>
      <c r="P668" s="8">
        <f>IFERROR(+Table1[[#This Row],[pledged]]/Table1[[#This Row],[backers_count]],0)</f>
        <v>2</v>
      </c>
      <c r="Q668" t="str">
        <f t="shared" si="40"/>
        <v>technology</v>
      </c>
      <c r="R668" t="str">
        <f t="shared" si="41"/>
        <v>wearables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+Table1[[#This Row],[pledged]]/Table1[[#This Row],[goal]]</f>
        <v>0.1002</v>
      </c>
      <c r="P669" s="8">
        <f>IFERROR(+Table1[[#This Row],[pledged]]/Table1[[#This Row],[backers_count]],0)</f>
        <v>178.92857142857142</v>
      </c>
      <c r="Q669" t="str">
        <f t="shared" si="40"/>
        <v>technology</v>
      </c>
      <c r="R669" t="str">
        <f t="shared" si="41"/>
        <v>wearables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+Table1[[#This Row],[pledged]]/Table1[[#This Row],[goal]]</f>
        <v>4.5600000000000002E-2</v>
      </c>
      <c r="P670" s="8">
        <f>IFERROR(+Table1[[#This Row],[pledged]]/Table1[[#This Row],[backers_count]],0)</f>
        <v>27.36</v>
      </c>
      <c r="Q670" t="str">
        <f t="shared" si="40"/>
        <v>technology</v>
      </c>
      <c r="R670" t="str">
        <f t="shared" si="41"/>
        <v>wearables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+Table1[[#This Row],[pledged]]/Table1[[#This Row],[goal]]</f>
        <v>0.21507499999999999</v>
      </c>
      <c r="P671" s="8">
        <f>IFERROR(+Table1[[#This Row],[pledged]]/Table1[[#This Row],[backers_count]],0)</f>
        <v>1536.25</v>
      </c>
      <c r="Q671" t="str">
        <f t="shared" si="40"/>
        <v>technology</v>
      </c>
      <c r="R671" t="str">
        <f t="shared" si="41"/>
        <v>wearables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+Table1[[#This Row],[pledged]]/Table1[[#This Row],[goal]]</f>
        <v>0.29276666666666668</v>
      </c>
      <c r="P672" s="8">
        <f>IFERROR(+Table1[[#This Row],[pledged]]/Table1[[#This Row],[backers_count]],0)</f>
        <v>84.99677419354839</v>
      </c>
      <c r="Q672" t="str">
        <f t="shared" si="40"/>
        <v>technology</v>
      </c>
      <c r="R672" t="str">
        <f t="shared" si="41"/>
        <v>wearables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+Table1[[#This Row],[pledged]]/Table1[[#This Row],[goal]]</f>
        <v>0.39426666666666665</v>
      </c>
      <c r="P673" s="8">
        <f>IFERROR(+Table1[[#This Row],[pledged]]/Table1[[#This Row],[backers_count]],0)</f>
        <v>788.5333333333333</v>
      </c>
      <c r="Q673" t="str">
        <f t="shared" si="40"/>
        <v>technology</v>
      </c>
      <c r="R673" t="str">
        <f t="shared" si="41"/>
        <v>wearables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+Table1[[#This Row],[pledged]]/Table1[[#This Row],[goal]]</f>
        <v>0.21628</v>
      </c>
      <c r="P674" s="8">
        <f>IFERROR(+Table1[[#This Row],[pledged]]/Table1[[#This Row],[backers_count]],0)</f>
        <v>50.29767441860465</v>
      </c>
      <c r="Q674" t="str">
        <f t="shared" si="40"/>
        <v>technology</v>
      </c>
      <c r="R674" t="str">
        <f t="shared" si="41"/>
        <v>wearables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+Table1[[#This Row],[pledged]]/Table1[[#This Row],[goal]]</f>
        <v>2.0500000000000002E-3</v>
      </c>
      <c r="P675" s="8">
        <f>IFERROR(+Table1[[#This Row],[pledged]]/Table1[[#This Row],[backers_count]],0)</f>
        <v>68.333333333333329</v>
      </c>
      <c r="Q675" t="str">
        <f t="shared" si="40"/>
        <v>technology</v>
      </c>
      <c r="R675" t="str">
        <f t="shared" si="41"/>
        <v>wearables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+Table1[[#This Row],[pledged]]/Table1[[#This Row],[goal]]</f>
        <v>2.9999999999999997E-4</v>
      </c>
      <c r="P676" s="8">
        <f>IFERROR(+Table1[[#This Row],[pledged]]/Table1[[#This Row],[backers_count]],0)</f>
        <v>7.5</v>
      </c>
      <c r="Q676" t="str">
        <f t="shared" si="40"/>
        <v>technology</v>
      </c>
      <c r="R676" t="str">
        <f t="shared" si="41"/>
        <v>wearables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+Table1[[#This Row],[pledged]]/Table1[[#This Row],[goal]]</f>
        <v>0.14849999999999999</v>
      </c>
      <c r="P677" s="8">
        <f>IFERROR(+Table1[[#This Row],[pledged]]/Table1[[#This Row],[backers_count]],0)</f>
        <v>34.269230769230766</v>
      </c>
      <c r="Q677" t="str">
        <f t="shared" si="40"/>
        <v>technology</v>
      </c>
      <c r="R677" t="str">
        <f t="shared" si="41"/>
        <v>wearables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+Table1[[#This Row],[pledged]]/Table1[[#This Row],[goal]]</f>
        <v>1.4710000000000001E-2</v>
      </c>
      <c r="P678" s="8">
        <f>IFERROR(+Table1[[#This Row],[pledged]]/Table1[[#This Row],[backers_count]],0)</f>
        <v>61.291666666666664</v>
      </c>
      <c r="Q678" t="str">
        <f t="shared" si="40"/>
        <v>technology</v>
      </c>
      <c r="R678" t="str">
        <f t="shared" si="41"/>
        <v>wearables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+Table1[[#This Row],[pledged]]/Table1[[#This Row],[goal]]</f>
        <v>0.25584000000000001</v>
      </c>
      <c r="P679" s="8">
        <f>IFERROR(+Table1[[#This Row],[pledged]]/Table1[[#This Row],[backers_count]],0)</f>
        <v>133.25</v>
      </c>
      <c r="Q679" t="str">
        <f t="shared" si="40"/>
        <v>technology</v>
      </c>
      <c r="R679" t="str">
        <f t="shared" si="41"/>
        <v>wearables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+Table1[[#This Row],[pledged]]/Table1[[#This Row],[goal]]</f>
        <v>3.8206896551724136E-2</v>
      </c>
      <c r="P680" s="8">
        <f>IFERROR(+Table1[[#This Row],[pledged]]/Table1[[#This Row],[backers_count]],0)</f>
        <v>65.17647058823529</v>
      </c>
      <c r="Q680" t="str">
        <f t="shared" si="40"/>
        <v>technology</v>
      </c>
      <c r="R680" t="str">
        <f t="shared" si="41"/>
        <v>wearables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+Table1[[#This Row],[pledged]]/Table1[[#This Row],[goal]]</f>
        <v>0.15485964912280703</v>
      </c>
      <c r="P681" s="8">
        <f>IFERROR(+Table1[[#This Row],[pledged]]/Table1[[#This Row],[backers_count]],0)</f>
        <v>93.90425531914893</v>
      </c>
      <c r="Q681" t="str">
        <f t="shared" si="40"/>
        <v>technology</v>
      </c>
      <c r="R681" t="str">
        <f t="shared" si="41"/>
        <v>wearables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+Table1[[#This Row],[pledged]]/Table1[[#This Row],[goal]]</f>
        <v>0.25912000000000002</v>
      </c>
      <c r="P682" s="8">
        <f>IFERROR(+Table1[[#This Row],[pledged]]/Table1[[#This Row],[backers_count]],0)</f>
        <v>150.65116279069767</v>
      </c>
      <c r="Q682" t="str">
        <f t="shared" si="40"/>
        <v>technology</v>
      </c>
      <c r="R682" t="str">
        <f t="shared" si="41"/>
        <v>wearables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+Table1[[#This Row],[pledged]]/Table1[[#This Row],[goal]]</f>
        <v>4.0000000000000002E-4</v>
      </c>
      <c r="P683" s="8">
        <f>IFERROR(+Table1[[#This Row],[pledged]]/Table1[[#This Row],[backers_count]],0)</f>
        <v>1</v>
      </c>
      <c r="Q683" t="str">
        <f t="shared" si="40"/>
        <v>technology</v>
      </c>
      <c r="R683" t="str">
        <f t="shared" si="41"/>
        <v>wearables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+Table1[[#This Row],[pledged]]/Table1[[#This Row],[goal]]</f>
        <v>1.06E-3</v>
      </c>
      <c r="P684" s="8">
        <f>IFERROR(+Table1[[#This Row],[pledged]]/Table1[[#This Row],[backers_count]],0)</f>
        <v>13.25</v>
      </c>
      <c r="Q684" t="str">
        <f t="shared" si="40"/>
        <v>technology</v>
      </c>
      <c r="R684" t="str">
        <f t="shared" si="41"/>
        <v>wearables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+Table1[[#This Row],[pledged]]/Table1[[#This Row],[goal]]</f>
        <v>8.5142857142857138E-3</v>
      </c>
      <c r="P685" s="8">
        <f>IFERROR(+Table1[[#This Row],[pledged]]/Table1[[#This Row],[backers_count]],0)</f>
        <v>99.333333333333329</v>
      </c>
      <c r="Q685" t="str">
        <f t="shared" si="40"/>
        <v>technology</v>
      </c>
      <c r="R685" t="str">
        <f t="shared" si="41"/>
        <v>wearables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+Table1[[#This Row],[pledged]]/Table1[[#This Row],[goal]]</f>
        <v>7.4837500000000001E-2</v>
      </c>
      <c r="P686" s="8">
        <f>IFERROR(+Table1[[#This Row],[pledged]]/Table1[[#This Row],[backers_count]],0)</f>
        <v>177.39259259259259</v>
      </c>
      <c r="Q686" t="str">
        <f t="shared" si="40"/>
        <v>technology</v>
      </c>
      <c r="R686" t="str">
        <f t="shared" si="41"/>
        <v>wearables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+Table1[[#This Row],[pledged]]/Table1[[#This Row],[goal]]</f>
        <v>0.27650000000000002</v>
      </c>
      <c r="P687" s="8">
        <f>IFERROR(+Table1[[#This Row],[pledged]]/Table1[[#This Row],[backers_count]],0)</f>
        <v>55.3</v>
      </c>
      <c r="Q687" t="str">
        <f t="shared" si="40"/>
        <v>technology</v>
      </c>
      <c r="R687" t="str">
        <f t="shared" si="41"/>
        <v>wearables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+Table1[[#This Row],[pledged]]/Table1[[#This Row],[goal]]</f>
        <v>0</v>
      </c>
      <c r="P688" s="8">
        <f>IFERROR(+Table1[[#This Row],[pledged]]/Table1[[#This Row],[backers_count]],0)</f>
        <v>0</v>
      </c>
      <c r="Q688" t="str">
        <f t="shared" si="40"/>
        <v>technology</v>
      </c>
      <c r="R688" t="str">
        <f t="shared" si="41"/>
        <v>wearables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+Table1[[#This Row],[pledged]]/Table1[[#This Row],[goal]]</f>
        <v>3.5499999999999997E-2</v>
      </c>
      <c r="P689" s="8">
        <f>IFERROR(+Table1[[#This Row],[pledged]]/Table1[[#This Row],[backers_count]],0)</f>
        <v>591.66666666666663</v>
      </c>
      <c r="Q689" t="str">
        <f t="shared" si="40"/>
        <v>technology</v>
      </c>
      <c r="R689" t="str">
        <f t="shared" si="41"/>
        <v>wearables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+Table1[[#This Row],[pledged]]/Table1[[#This Row],[goal]]</f>
        <v>0.72989999999999999</v>
      </c>
      <c r="P690" s="8">
        <f>IFERROR(+Table1[[#This Row],[pledged]]/Table1[[#This Row],[backers_count]],0)</f>
        <v>405.5</v>
      </c>
      <c r="Q690" t="str">
        <f t="shared" si="40"/>
        <v>technology</v>
      </c>
      <c r="R690" t="str">
        <f t="shared" si="41"/>
        <v>wearables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+Table1[[#This Row],[pledged]]/Table1[[#This Row],[goal]]</f>
        <v>0.57648750000000004</v>
      </c>
      <c r="P691" s="8">
        <f>IFERROR(+Table1[[#This Row],[pledged]]/Table1[[#This Row],[backers_count]],0)</f>
        <v>343.14732142857144</v>
      </c>
      <c r="Q691" t="str">
        <f t="shared" si="40"/>
        <v>technology</v>
      </c>
      <c r="R691" t="str">
        <f t="shared" si="41"/>
        <v>wearables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+Table1[[#This Row],[pledged]]/Table1[[#This Row],[goal]]</f>
        <v>0.1234</v>
      </c>
      <c r="P692" s="8">
        <f>IFERROR(+Table1[[#This Row],[pledged]]/Table1[[#This Row],[backers_count]],0)</f>
        <v>72.588235294117652</v>
      </c>
      <c r="Q692" t="str">
        <f t="shared" si="40"/>
        <v>technology</v>
      </c>
      <c r="R692" t="str">
        <f t="shared" si="41"/>
        <v>wearables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+Table1[[#This Row],[pledged]]/Table1[[#This Row],[goal]]</f>
        <v>5.1999999999999998E-3</v>
      </c>
      <c r="P693" s="8">
        <f>IFERROR(+Table1[[#This Row],[pledged]]/Table1[[#This Row],[backers_count]],0)</f>
        <v>26</v>
      </c>
      <c r="Q693" t="str">
        <f t="shared" si="40"/>
        <v>technology</v>
      </c>
      <c r="R693" t="str">
        <f t="shared" si="41"/>
        <v>wearables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+Table1[[#This Row],[pledged]]/Table1[[#This Row],[goal]]</f>
        <v>6.5299999999999997E-2</v>
      </c>
      <c r="P694" s="8">
        <f>IFERROR(+Table1[[#This Row],[pledged]]/Table1[[#This Row],[backers_count]],0)</f>
        <v>6.4975124378109452</v>
      </c>
      <c r="Q694" t="str">
        <f t="shared" si="40"/>
        <v>technology</v>
      </c>
      <c r="R694" t="str">
        <f t="shared" si="41"/>
        <v>wearables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+Table1[[#This Row],[pledged]]/Table1[[#This Row],[goal]]</f>
        <v>0.35338000000000003</v>
      </c>
      <c r="P695" s="8">
        <f>IFERROR(+Table1[[#This Row],[pledged]]/Table1[[#This Row],[backers_count]],0)</f>
        <v>119.38513513513513</v>
      </c>
      <c r="Q695" t="str">
        <f t="shared" si="40"/>
        <v>technology</v>
      </c>
      <c r="R695" t="str">
        <f t="shared" si="41"/>
        <v>wearables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+Table1[[#This Row],[pledged]]/Table1[[#This Row],[goal]]</f>
        <v>3.933333333333333E-3</v>
      </c>
      <c r="P696" s="8">
        <f>IFERROR(+Table1[[#This Row],[pledged]]/Table1[[#This Row],[backers_count]],0)</f>
        <v>84.285714285714292</v>
      </c>
      <c r="Q696" t="str">
        <f t="shared" si="40"/>
        <v>technology</v>
      </c>
      <c r="R696" t="str">
        <f t="shared" si="41"/>
        <v>wearables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+Table1[[#This Row],[pledged]]/Table1[[#This Row],[goal]]</f>
        <v>1.06E-2</v>
      </c>
      <c r="P697" s="8">
        <f>IFERROR(+Table1[[#This Row],[pledged]]/Table1[[#This Row],[backers_count]],0)</f>
        <v>90.857142857142861</v>
      </c>
      <c r="Q697" t="str">
        <f t="shared" si="40"/>
        <v>technology</v>
      </c>
      <c r="R697" t="str">
        <f t="shared" si="41"/>
        <v>wearables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+Table1[[#This Row],[pledged]]/Table1[[#This Row],[goal]]</f>
        <v>5.7142857142857145E-6</v>
      </c>
      <c r="P698" s="8">
        <f>IFERROR(+Table1[[#This Row],[pledged]]/Table1[[#This Row],[backers_count]],0)</f>
        <v>1</v>
      </c>
      <c r="Q698" t="str">
        <f t="shared" si="40"/>
        <v>technology</v>
      </c>
      <c r="R698" t="str">
        <f t="shared" si="41"/>
        <v>wearables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+Table1[[#This Row],[pledged]]/Table1[[#This Row],[goal]]</f>
        <v>0.46379999999999999</v>
      </c>
      <c r="P699" s="8">
        <f>IFERROR(+Table1[[#This Row],[pledged]]/Table1[[#This Row],[backers_count]],0)</f>
        <v>20.342105263157894</v>
      </c>
      <c r="Q699" t="str">
        <f t="shared" si="40"/>
        <v>technology</v>
      </c>
      <c r="R699" t="str">
        <f t="shared" si="41"/>
        <v>wearables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+Table1[[#This Row],[pledged]]/Table1[[#This Row],[goal]]</f>
        <v>0.15390000000000001</v>
      </c>
      <c r="P700" s="8">
        <f>IFERROR(+Table1[[#This Row],[pledged]]/Table1[[#This Row],[backers_count]],0)</f>
        <v>530.68965517241384</v>
      </c>
      <c r="Q700" t="str">
        <f t="shared" si="40"/>
        <v>technology</v>
      </c>
      <c r="R700" t="str">
        <f t="shared" si="41"/>
        <v>wearables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+Table1[[#This Row],[pledged]]/Table1[[#This Row],[goal]]</f>
        <v>0.824221076923077</v>
      </c>
      <c r="P701" s="8">
        <f>IFERROR(+Table1[[#This Row],[pledged]]/Table1[[#This Row],[backers_count]],0)</f>
        <v>120.39184269662923</v>
      </c>
      <c r="Q701" t="str">
        <f t="shared" si="40"/>
        <v>technology</v>
      </c>
      <c r="R701" t="str">
        <f t="shared" si="41"/>
        <v>wearables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+Table1[[#This Row],[pledged]]/Table1[[#This Row],[goal]]</f>
        <v>2.6866666666666667E-2</v>
      </c>
      <c r="P702" s="8">
        <f>IFERROR(+Table1[[#This Row],[pledged]]/Table1[[#This Row],[backers_count]],0)</f>
        <v>13</v>
      </c>
      <c r="Q702" t="str">
        <f t="shared" si="40"/>
        <v>technology</v>
      </c>
      <c r="R702" t="str">
        <f t="shared" si="41"/>
        <v>wearables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+Table1[[#This Row],[pledged]]/Table1[[#This Row],[goal]]</f>
        <v>0.26600000000000001</v>
      </c>
      <c r="P703" s="8">
        <f>IFERROR(+Table1[[#This Row],[pledged]]/Table1[[#This Row],[backers_count]],0)</f>
        <v>291.33333333333331</v>
      </c>
      <c r="Q703" t="str">
        <f t="shared" si="40"/>
        <v>technology</v>
      </c>
      <c r="R703" t="str">
        <f t="shared" si="41"/>
        <v>wearables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+Table1[[#This Row],[pledged]]/Table1[[#This Row],[goal]]</f>
        <v>0.30813400000000002</v>
      </c>
      <c r="P704" s="8">
        <f>IFERROR(+Table1[[#This Row],[pledged]]/Table1[[#This Row],[backers_count]],0)</f>
        <v>124.9191891891892</v>
      </c>
      <c r="Q704" t="str">
        <f t="shared" si="40"/>
        <v>technology</v>
      </c>
      <c r="R704" t="str">
        <f t="shared" si="41"/>
        <v>wearables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+Table1[[#This Row],[pledged]]/Table1[[#This Row],[goal]]</f>
        <v>5.5800000000000002E-2</v>
      </c>
      <c r="P705" s="8">
        <f>IFERROR(+Table1[[#This Row],[pledged]]/Table1[[#This Row],[backers_count]],0)</f>
        <v>119.57142857142857</v>
      </c>
      <c r="Q705" t="str">
        <f t="shared" si="40"/>
        <v>technology</v>
      </c>
      <c r="R705" t="str">
        <f t="shared" si="41"/>
        <v>wearables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+Table1[[#This Row],[pledged]]/Table1[[#This Row],[goal]]</f>
        <v>8.7454545454545458E-3</v>
      </c>
      <c r="P706" s="8">
        <f>IFERROR(+Table1[[#This Row],[pledged]]/Table1[[#This Row],[backers_count]],0)</f>
        <v>120.25</v>
      </c>
      <c r="Q706" t="str">
        <f t="shared" ref="Q706:Q769" si="44">LEFT(N706,FIND("/",N706)-1)</f>
        <v>technology</v>
      </c>
      <c r="R706" t="str">
        <f t="shared" ref="R706:R769" si="45">RIGHT($N706,LEN(N706)-FIND("/",N706))</f>
        <v>wearables</v>
      </c>
      <c r="S706" s="14">
        <f t="shared" ref="S706:S769" si="46">(((J706/60)/60)/24)+DATE(1970,1,1)</f>
        <v>42726.192916666667</v>
      </c>
      <c r="T706" s="14">
        <f t="shared" ref="T706:T769" si="47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+Table1[[#This Row],[pledged]]/Table1[[#This Row],[goal]]</f>
        <v>9.7699999999999992E-3</v>
      </c>
      <c r="P707" s="8">
        <f>IFERROR(+Table1[[#This Row],[pledged]]/Table1[[#This Row],[backers_count]],0)</f>
        <v>195.4</v>
      </c>
      <c r="Q707" t="str">
        <f t="shared" si="44"/>
        <v>technology</v>
      </c>
      <c r="R707" t="str">
        <f t="shared" si="45"/>
        <v>wearables</v>
      </c>
      <c r="S707" s="14">
        <f t="shared" si="46"/>
        <v>42726.491643518515</v>
      </c>
      <c r="T707" s="14">
        <f t="shared" si="47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+Table1[[#This Row],[pledged]]/Table1[[#This Row],[goal]]</f>
        <v>0</v>
      </c>
      <c r="P708" s="8">
        <f>IFERROR(+Table1[[#This Row],[pledged]]/Table1[[#This Row],[backers_count]],0)</f>
        <v>0</v>
      </c>
      <c r="Q708" t="str">
        <f t="shared" si="44"/>
        <v>technology</v>
      </c>
      <c r="R708" t="str">
        <f t="shared" si="45"/>
        <v>wearables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+Table1[[#This Row],[pledged]]/Table1[[#This Row],[goal]]</f>
        <v>0.78927352941176465</v>
      </c>
      <c r="P709" s="8">
        <f>IFERROR(+Table1[[#This Row],[pledged]]/Table1[[#This Row],[backers_count]],0)</f>
        <v>117.69868421052631</v>
      </c>
      <c r="Q709" t="str">
        <f t="shared" si="44"/>
        <v>technology</v>
      </c>
      <c r="R709" t="str">
        <f t="shared" si="45"/>
        <v>wearables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+Table1[[#This Row],[pledged]]/Table1[[#This Row],[goal]]</f>
        <v>0.22092500000000001</v>
      </c>
      <c r="P710" s="8">
        <f>IFERROR(+Table1[[#This Row],[pledged]]/Table1[[#This Row],[backers_count]],0)</f>
        <v>23.948509485094849</v>
      </c>
      <c r="Q710" t="str">
        <f t="shared" si="44"/>
        <v>technology</v>
      </c>
      <c r="R710" t="str">
        <f t="shared" si="45"/>
        <v>wearables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+Table1[[#This Row],[pledged]]/Table1[[#This Row],[goal]]</f>
        <v>4.0666666666666663E-3</v>
      </c>
      <c r="P711" s="8">
        <f>IFERROR(+Table1[[#This Row],[pledged]]/Table1[[#This Row],[backers_count]],0)</f>
        <v>30.5</v>
      </c>
      <c r="Q711" t="str">
        <f t="shared" si="44"/>
        <v>technology</v>
      </c>
      <c r="R711" t="str">
        <f t="shared" si="45"/>
        <v>wearables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+Table1[[#This Row],[pledged]]/Table1[[#This Row],[goal]]</f>
        <v>0</v>
      </c>
      <c r="P712" s="8">
        <f>IFERROR(+Table1[[#This Row],[pledged]]/Table1[[#This Row],[backers_count]],0)</f>
        <v>0</v>
      </c>
      <c r="Q712" t="str">
        <f t="shared" si="44"/>
        <v>technology</v>
      </c>
      <c r="R712" t="str">
        <f t="shared" si="45"/>
        <v>wearables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+Table1[[#This Row],[pledged]]/Table1[[#This Row],[goal]]</f>
        <v>0.33790999999999999</v>
      </c>
      <c r="P713" s="8">
        <f>IFERROR(+Table1[[#This Row],[pledged]]/Table1[[#This Row],[backers_count]],0)</f>
        <v>99.973372781065095</v>
      </c>
      <c r="Q713" t="str">
        <f t="shared" si="44"/>
        <v>technology</v>
      </c>
      <c r="R713" t="str">
        <f t="shared" si="45"/>
        <v>wearables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+Table1[[#This Row],[pledged]]/Table1[[#This Row],[goal]]</f>
        <v>2.1649484536082476E-3</v>
      </c>
      <c r="P714" s="8">
        <f>IFERROR(+Table1[[#This Row],[pledged]]/Table1[[#This Row],[backers_count]],0)</f>
        <v>26.25</v>
      </c>
      <c r="Q714" t="str">
        <f t="shared" si="44"/>
        <v>technology</v>
      </c>
      <c r="R714" t="str">
        <f t="shared" si="45"/>
        <v>wearables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+Table1[[#This Row],[pledged]]/Table1[[#This Row],[goal]]</f>
        <v>7.9600000000000001E-3</v>
      </c>
      <c r="P715" s="8">
        <f>IFERROR(+Table1[[#This Row],[pledged]]/Table1[[#This Row],[backers_count]],0)</f>
        <v>199</v>
      </c>
      <c r="Q715" t="str">
        <f t="shared" si="44"/>
        <v>technology</v>
      </c>
      <c r="R715" t="str">
        <f t="shared" si="45"/>
        <v>wearables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+Table1[[#This Row],[pledged]]/Table1[[#This Row],[goal]]</f>
        <v>0.14993333333333334</v>
      </c>
      <c r="P716" s="8">
        <f>IFERROR(+Table1[[#This Row],[pledged]]/Table1[[#This Row],[backers_count]],0)</f>
        <v>80.321428571428569</v>
      </c>
      <c r="Q716" t="str">
        <f t="shared" si="44"/>
        <v>technology</v>
      </c>
      <c r="R716" t="str">
        <f t="shared" si="45"/>
        <v>wearables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+Table1[[#This Row],[pledged]]/Table1[[#This Row],[goal]]</f>
        <v>5.0509090909090906E-2</v>
      </c>
      <c r="P717" s="8">
        <f>IFERROR(+Table1[[#This Row],[pledged]]/Table1[[#This Row],[backers_count]],0)</f>
        <v>115.75</v>
      </c>
      <c r="Q717" t="str">
        <f t="shared" si="44"/>
        <v>technology</v>
      </c>
      <c r="R717" t="str">
        <f t="shared" si="45"/>
        <v>wearables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+Table1[[#This Row],[pledged]]/Table1[[#This Row],[goal]]</f>
        <v>0.10214285714285715</v>
      </c>
      <c r="P718" s="8">
        <f>IFERROR(+Table1[[#This Row],[pledged]]/Table1[[#This Row],[backers_count]],0)</f>
        <v>44.6875</v>
      </c>
      <c r="Q718" t="str">
        <f t="shared" si="44"/>
        <v>technology</v>
      </c>
      <c r="R718" t="str">
        <f t="shared" si="45"/>
        <v>wearables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+Table1[[#This Row],[pledged]]/Table1[[#This Row],[goal]]</f>
        <v>3.0500000000000002E-3</v>
      </c>
      <c r="P719" s="8">
        <f>IFERROR(+Table1[[#This Row],[pledged]]/Table1[[#This Row],[backers_count]],0)</f>
        <v>76.25</v>
      </c>
      <c r="Q719" t="str">
        <f t="shared" si="44"/>
        <v>technology</v>
      </c>
      <c r="R719" t="str">
        <f t="shared" si="45"/>
        <v>wearables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+Table1[[#This Row],[pledged]]/Table1[[#This Row],[goal]]</f>
        <v>7.4999999999999997E-3</v>
      </c>
      <c r="P720" s="8">
        <f>IFERROR(+Table1[[#This Row],[pledged]]/Table1[[#This Row],[backers_count]],0)</f>
        <v>22.5</v>
      </c>
      <c r="Q720" t="str">
        <f t="shared" si="44"/>
        <v>technology</v>
      </c>
      <c r="R720" t="str">
        <f t="shared" si="45"/>
        <v>wearables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+Table1[[#This Row],[pledged]]/Table1[[#This Row],[goal]]</f>
        <v>1.2933333333333333E-2</v>
      </c>
      <c r="P721" s="8">
        <f>IFERROR(+Table1[[#This Row],[pledged]]/Table1[[#This Row],[backers_count]],0)</f>
        <v>19.399999999999999</v>
      </c>
      <c r="Q721" t="str">
        <f t="shared" si="44"/>
        <v>technology</v>
      </c>
      <c r="R721" t="str">
        <f t="shared" si="45"/>
        <v>wearables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+Table1[[#This Row],[pledged]]/Table1[[#This Row],[goal]]</f>
        <v>1.4394736842105262</v>
      </c>
      <c r="P722" s="8">
        <f>IFERROR(+Table1[[#This Row],[pledged]]/Table1[[#This Row],[backers_count]],0)</f>
        <v>66.707317073170728</v>
      </c>
      <c r="Q722" t="str">
        <f t="shared" si="44"/>
        <v>publishing</v>
      </c>
      <c r="R722" t="str">
        <f t="shared" si="45"/>
        <v>nonfiction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+Table1[[#This Row],[pledged]]/Table1[[#This Row],[goal]]</f>
        <v>1.2210975609756098</v>
      </c>
      <c r="P723" s="8">
        <f>IFERROR(+Table1[[#This Row],[pledged]]/Table1[[#This Row],[backers_count]],0)</f>
        <v>84.142857142857139</v>
      </c>
      <c r="Q723" t="str">
        <f t="shared" si="44"/>
        <v>publishing</v>
      </c>
      <c r="R723" t="str">
        <f t="shared" si="45"/>
        <v>nonfiction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+Table1[[#This Row],[pledged]]/Table1[[#This Row],[goal]]</f>
        <v>1.3202400000000001</v>
      </c>
      <c r="P724" s="8">
        <f>IFERROR(+Table1[[#This Row],[pledged]]/Table1[[#This Row],[backers_count]],0)</f>
        <v>215.72549019607843</v>
      </c>
      <c r="Q724" t="str">
        <f t="shared" si="44"/>
        <v>publishing</v>
      </c>
      <c r="R724" t="str">
        <f t="shared" si="45"/>
        <v>nonfiction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+Table1[[#This Row],[pledged]]/Table1[[#This Row],[goal]]</f>
        <v>1.0938000000000001</v>
      </c>
      <c r="P725" s="8">
        <f>IFERROR(+Table1[[#This Row],[pledged]]/Table1[[#This Row],[backers_count]],0)</f>
        <v>54.69</v>
      </c>
      <c r="Q725" t="str">
        <f t="shared" si="44"/>
        <v>publishing</v>
      </c>
      <c r="R725" t="str">
        <f t="shared" si="45"/>
        <v>nonfiction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+Table1[[#This Row],[pledged]]/Table1[[#This Row],[goal]]</f>
        <v>1.0547157142857144</v>
      </c>
      <c r="P726" s="8">
        <f>IFERROR(+Table1[[#This Row],[pledged]]/Table1[[#This Row],[backers_count]],0)</f>
        <v>51.62944055944056</v>
      </c>
      <c r="Q726" t="str">
        <f t="shared" si="44"/>
        <v>publishing</v>
      </c>
      <c r="R726" t="str">
        <f t="shared" si="45"/>
        <v>nonfiction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+Table1[[#This Row],[pledged]]/Table1[[#This Row],[goal]]</f>
        <v>1.0035000000000001</v>
      </c>
      <c r="P727" s="8">
        <f>IFERROR(+Table1[[#This Row],[pledged]]/Table1[[#This Row],[backers_count]],0)</f>
        <v>143.35714285714286</v>
      </c>
      <c r="Q727" t="str">
        <f t="shared" si="44"/>
        <v>publishing</v>
      </c>
      <c r="R727" t="str">
        <f t="shared" si="45"/>
        <v>nonfiction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+Table1[[#This Row],[pledged]]/Table1[[#This Row],[goal]]</f>
        <v>1.014</v>
      </c>
      <c r="P728" s="8">
        <f>IFERROR(+Table1[[#This Row],[pledged]]/Table1[[#This Row],[backers_count]],0)</f>
        <v>72.428571428571431</v>
      </c>
      <c r="Q728" t="str">
        <f t="shared" si="44"/>
        <v>publishing</v>
      </c>
      <c r="R728" t="str">
        <f t="shared" si="45"/>
        <v>nonfiction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+Table1[[#This Row],[pledged]]/Table1[[#This Row],[goal]]</f>
        <v>1.5551428571428572</v>
      </c>
      <c r="P729" s="8">
        <f>IFERROR(+Table1[[#This Row],[pledged]]/Table1[[#This Row],[backers_count]],0)</f>
        <v>36.530201342281877</v>
      </c>
      <c r="Q729" t="str">
        <f t="shared" si="44"/>
        <v>publishing</v>
      </c>
      <c r="R729" t="str">
        <f t="shared" si="45"/>
        <v>nonfiction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+Table1[[#This Row],[pledged]]/Table1[[#This Row],[goal]]</f>
        <v>1.05566</v>
      </c>
      <c r="P730" s="8">
        <f>IFERROR(+Table1[[#This Row],[pledged]]/Table1[[#This Row],[backers_count]],0)</f>
        <v>60.903461538461535</v>
      </c>
      <c r="Q730" t="str">
        <f t="shared" si="44"/>
        <v>publishing</v>
      </c>
      <c r="R730" t="str">
        <f t="shared" si="45"/>
        <v>nonfiction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+Table1[[#This Row],[pledged]]/Table1[[#This Row],[goal]]</f>
        <v>1.3065</v>
      </c>
      <c r="P731" s="8">
        <f>IFERROR(+Table1[[#This Row],[pledged]]/Table1[[#This Row],[backers_count]],0)</f>
        <v>43.55</v>
      </c>
      <c r="Q731" t="str">
        <f t="shared" si="44"/>
        <v>publishing</v>
      </c>
      <c r="R731" t="str">
        <f t="shared" si="45"/>
        <v>nonfiction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+Table1[[#This Row],[pledged]]/Table1[[#This Row],[goal]]</f>
        <v>1.3219000000000001</v>
      </c>
      <c r="P732" s="8">
        <f>IFERROR(+Table1[[#This Row],[pledged]]/Table1[[#This Row],[backers_count]],0)</f>
        <v>99.766037735849054</v>
      </c>
      <c r="Q732" t="str">
        <f t="shared" si="44"/>
        <v>publishing</v>
      </c>
      <c r="R732" t="str">
        <f t="shared" si="45"/>
        <v>nonfiction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+Table1[[#This Row],[pledged]]/Table1[[#This Row],[goal]]</f>
        <v>1.26</v>
      </c>
      <c r="P733" s="8">
        <f>IFERROR(+Table1[[#This Row],[pledged]]/Table1[[#This Row],[backers_count]],0)</f>
        <v>88.732394366197184</v>
      </c>
      <c r="Q733" t="str">
        <f t="shared" si="44"/>
        <v>publishing</v>
      </c>
      <c r="R733" t="str">
        <f t="shared" si="45"/>
        <v>nonfiction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+Table1[[#This Row],[pledged]]/Table1[[#This Row],[goal]]</f>
        <v>1.6</v>
      </c>
      <c r="P734" s="8">
        <f>IFERROR(+Table1[[#This Row],[pledged]]/Table1[[#This Row],[backers_count]],0)</f>
        <v>4.9230769230769234</v>
      </c>
      <c r="Q734" t="str">
        <f t="shared" si="44"/>
        <v>publishing</v>
      </c>
      <c r="R734" t="str">
        <f t="shared" si="45"/>
        <v>nonfiction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+Table1[[#This Row],[pledged]]/Table1[[#This Row],[goal]]</f>
        <v>1.2048000000000001</v>
      </c>
      <c r="P735" s="8">
        <f>IFERROR(+Table1[[#This Row],[pledged]]/Table1[[#This Row],[backers_count]],0)</f>
        <v>17.822485207100591</v>
      </c>
      <c r="Q735" t="str">
        <f t="shared" si="44"/>
        <v>publishing</v>
      </c>
      <c r="R735" t="str">
        <f t="shared" si="45"/>
        <v>nonfiction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+Table1[[#This Row],[pledged]]/Table1[[#This Row],[goal]]</f>
        <v>1.2552941176470589</v>
      </c>
      <c r="P736" s="8">
        <f>IFERROR(+Table1[[#This Row],[pledged]]/Table1[[#This Row],[backers_count]],0)</f>
        <v>187.19298245614036</v>
      </c>
      <c r="Q736" t="str">
        <f t="shared" si="44"/>
        <v>publishing</v>
      </c>
      <c r="R736" t="str">
        <f t="shared" si="45"/>
        <v>nonfiction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+Table1[[#This Row],[pledged]]/Table1[[#This Row],[goal]]</f>
        <v>1.1440638297872341</v>
      </c>
      <c r="P737" s="8">
        <f>IFERROR(+Table1[[#This Row],[pledged]]/Table1[[#This Row],[backers_count]],0)</f>
        <v>234.80786026200875</v>
      </c>
      <c r="Q737" t="str">
        <f t="shared" si="44"/>
        <v>publishing</v>
      </c>
      <c r="R737" t="str">
        <f t="shared" si="45"/>
        <v>nonfiction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+Table1[[#This Row],[pledged]]/Table1[[#This Row],[goal]]</f>
        <v>3.151388888888889</v>
      </c>
      <c r="P738" s="8">
        <f>IFERROR(+Table1[[#This Row],[pledged]]/Table1[[#This Row],[backers_count]],0)</f>
        <v>105.04629629629629</v>
      </c>
      <c r="Q738" t="str">
        <f t="shared" si="44"/>
        <v>publishing</v>
      </c>
      <c r="R738" t="str">
        <f t="shared" si="45"/>
        <v>nonfiction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+Table1[[#This Row],[pledged]]/Table1[[#This Row],[goal]]</f>
        <v>1.224</v>
      </c>
      <c r="P739" s="8">
        <f>IFERROR(+Table1[[#This Row],[pledged]]/Table1[[#This Row],[backers_count]],0)</f>
        <v>56.666666666666664</v>
      </c>
      <c r="Q739" t="str">
        <f t="shared" si="44"/>
        <v>publishing</v>
      </c>
      <c r="R739" t="str">
        <f t="shared" si="45"/>
        <v>nonfiction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+Table1[[#This Row],[pledged]]/Table1[[#This Row],[goal]]</f>
        <v>1.0673333333333332</v>
      </c>
      <c r="P740" s="8">
        <f>IFERROR(+Table1[[#This Row],[pledged]]/Table1[[#This Row],[backers_count]],0)</f>
        <v>39.048780487804876</v>
      </c>
      <c r="Q740" t="str">
        <f t="shared" si="44"/>
        <v>publishing</v>
      </c>
      <c r="R740" t="str">
        <f t="shared" si="45"/>
        <v>nonfiction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+Table1[[#This Row],[pledged]]/Table1[[#This Row],[goal]]</f>
        <v>1.5833333333333333</v>
      </c>
      <c r="P741" s="8">
        <f>IFERROR(+Table1[[#This Row],[pledged]]/Table1[[#This Row],[backers_count]],0)</f>
        <v>68.345323741007192</v>
      </c>
      <c r="Q741" t="str">
        <f t="shared" si="44"/>
        <v>publishing</v>
      </c>
      <c r="R741" t="str">
        <f t="shared" si="45"/>
        <v>nonfiction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+Table1[[#This Row],[pledged]]/Table1[[#This Row],[goal]]</f>
        <v>1.0740000000000001</v>
      </c>
      <c r="P742" s="8">
        <f>IFERROR(+Table1[[#This Row],[pledged]]/Table1[[#This Row],[backers_count]],0)</f>
        <v>169.57894736842104</v>
      </c>
      <c r="Q742" t="str">
        <f t="shared" si="44"/>
        <v>publishing</v>
      </c>
      <c r="R742" t="str">
        <f t="shared" si="45"/>
        <v>nonfiction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+Table1[[#This Row],[pledged]]/Table1[[#This Row],[goal]]</f>
        <v>1.0226</v>
      </c>
      <c r="P743" s="8">
        <f>IFERROR(+Table1[[#This Row],[pledged]]/Table1[[#This Row],[backers_count]],0)</f>
        <v>141.42340425531913</v>
      </c>
      <c r="Q743" t="str">
        <f t="shared" si="44"/>
        <v>publishing</v>
      </c>
      <c r="R743" t="str">
        <f t="shared" si="45"/>
        <v>nonfiction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+Table1[[#This Row],[pledged]]/Table1[[#This Row],[goal]]</f>
        <v>1.1071428571428572</v>
      </c>
      <c r="P744" s="8">
        <f>IFERROR(+Table1[[#This Row],[pledged]]/Table1[[#This Row],[backers_count]],0)</f>
        <v>67.391304347826093</v>
      </c>
      <c r="Q744" t="str">
        <f t="shared" si="44"/>
        <v>publishing</v>
      </c>
      <c r="R744" t="str">
        <f t="shared" si="45"/>
        <v>nonfiction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+Table1[[#This Row],[pledged]]/Table1[[#This Row],[goal]]</f>
        <v>1.48</v>
      </c>
      <c r="P745" s="8">
        <f>IFERROR(+Table1[[#This Row],[pledged]]/Table1[[#This Row],[backers_count]],0)</f>
        <v>54.266666666666666</v>
      </c>
      <c r="Q745" t="str">
        <f t="shared" si="44"/>
        <v>publishing</v>
      </c>
      <c r="R745" t="str">
        <f t="shared" si="45"/>
        <v>nonfiction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+Table1[[#This Row],[pledged]]/Table1[[#This Row],[goal]]</f>
        <v>1.0232000000000001</v>
      </c>
      <c r="P746" s="8">
        <f>IFERROR(+Table1[[#This Row],[pledged]]/Table1[[#This Row],[backers_count]],0)</f>
        <v>82.516129032258064</v>
      </c>
      <c r="Q746" t="str">
        <f t="shared" si="44"/>
        <v>publishing</v>
      </c>
      <c r="R746" t="str">
        <f t="shared" si="45"/>
        <v>nonfiction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+Table1[[#This Row],[pledged]]/Table1[[#This Row],[goal]]</f>
        <v>1.7909909909909909</v>
      </c>
      <c r="P747" s="8">
        <f>IFERROR(+Table1[[#This Row],[pledged]]/Table1[[#This Row],[backers_count]],0)</f>
        <v>53.729729729729726</v>
      </c>
      <c r="Q747" t="str">
        <f t="shared" si="44"/>
        <v>publishing</v>
      </c>
      <c r="R747" t="str">
        <f t="shared" si="45"/>
        <v>nonfiction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+Table1[[#This Row],[pledged]]/Table1[[#This Row],[goal]]</f>
        <v>1.1108135252761968</v>
      </c>
      <c r="P748" s="8">
        <f>IFERROR(+Table1[[#This Row],[pledged]]/Table1[[#This Row],[backers_count]],0)</f>
        <v>34.206185567010309</v>
      </c>
      <c r="Q748" t="str">
        <f t="shared" si="44"/>
        <v>publishing</v>
      </c>
      <c r="R748" t="str">
        <f t="shared" si="45"/>
        <v>nonfiction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+Table1[[#This Row],[pledged]]/Table1[[#This Row],[goal]]</f>
        <v>1.0004285714285714</v>
      </c>
      <c r="P749" s="8">
        <f>IFERROR(+Table1[[#This Row],[pledged]]/Table1[[#This Row],[backers_count]],0)</f>
        <v>127.32727272727273</v>
      </c>
      <c r="Q749" t="str">
        <f t="shared" si="44"/>
        <v>publishing</v>
      </c>
      <c r="R749" t="str">
        <f t="shared" si="45"/>
        <v>nonfiction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+Table1[[#This Row],[pledged]]/Table1[[#This Row],[goal]]</f>
        <v>1.0024999999999999</v>
      </c>
      <c r="P750" s="8">
        <f>IFERROR(+Table1[[#This Row],[pledged]]/Table1[[#This Row],[backers_count]],0)</f>
        <v>45.56818181818182</v>
      </c>
      <c r="Q750" t="str">
        <f t="shared" si="44"/>
        <v>publishing</v>
      </c>
      <c r="R750" t="str">
        <f t="shared" si="45"/>
        <v>nonfiction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+Table1[[#This Row],[pledged]]/Table1[[#This Row],[goal]]</f>
        <v>1.0556000000000001</v>
      </c>
      <c r="P751" s="8">
        <f>IFERROR(+Table1[[#This Row],[pledged]]/Table1[[#This Row],[backers_count]],0)</f>
        <v>95.963636363636368</v>
      </c>
      <c r="Q751" t="str">
        <f t="shared" si="44"/>
        <v>publishing</v>
      </c>
      <c r="R751" t="str">
        <f t="shared" si="45"/>
        <v>nonfiction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+Table1[[#This Row],[pledged]]/Table1[[#This Row],[goal]]</f>
        <v>1.0258775877587758</v>
      </c>
      <c r="P752" s="8">
        <f>IFERROR(+Table1[[#This Row],[pledged]]/Table1[[#This Row],[backers_count]],0)</f>
        <v>77.271186440677965</v>
      </c>
      <c r="Q752" t="str">
        <f t="shared" si="44"/>
        <v>publishing</v>
      </c>
      <c r="R752" t="str">
        <f t="shared" si="45"/>
        <v>nonfiction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+Table1[[#This Row],[pledged]]/Table1[[#This Row],[goal]]</f>
        <v>1.1850000000000001</v>
      </c>
      <c r="P753" s="8">
        <f>IFERROR(+Table1[[#This Row],[pledged]]/Table1[[#This Row],[backers_count]],0)</f>
        <v>57.338709677419352</v>
      </c>
      <c r="Q753" t="str">
        <f t="shared" si="44"/>
        <v>publishing</v>
      </c>
      <c r="R753" t="str">
        <f t="shared" si="45"/>
        <v>nonfiction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+Table1[[#This Row],[pledged]]/Table1[[#This Row],[goal]]</f>
        <v>1.117</v>
      </c>
      <c r="P754" s="8">
        <f>IFERROR(+Table1[[#This Row],[pledged]]/Table1[[#This Row],[backers_count]],0)</f>
        <v>53.19047619047619</v>
      </c>
      <c r="Q754" t="str">
        <f t="shared" si="44"/>
        <v>publishing</v>
      </c>
      <c r="R754" t="str">
        <f t="shared" si="45"/>
        <v>nonfiction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+Table1[[#This Row],[pledged]]/Table1[[#This Row],[goal]]</f>
        <v>1.28</v>
      </c>
      <c r="P755" s="8">
        <f>IFERROR(+Table1[[#This Row],[pledged]]/Table1[[#This Row],[backers_count]],0)</f>
        <v>492.30769230769232</v>
      </c>
      <c r="Q755" t="str">
        <f t="shared" si="44"/>
        <v>publishing</v>
      </c>
      <c r="R755" t="str">
        <f t="shared" si="45"/>
        <v>nonfiction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+Table1[[#This Row],[pledged]]/Table1[[#This Row],[goal]]</f>
        <v>1.0375000000000001</v>
      </c>
      <c r="P756" s="8">
        <f>IFERROR(+Table1[[#This Row],[pledged]]/Table1[[#This Row],[backers_count]],0)</f>
        <v>42.346938775510203</v>
      </c>
      <c r="Q756" t="str">
        <f t="shared" si="44"/>
        <v>publishing</v>
      </c>
      <c r="R756" t="str">
        <f t="shared" si="45"/>
        <v>nonfiction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+Table1[[#This Row],[pledged]]/Table1[[#This Row],[goal]]</f>
        <v>1.0190760000000001</v>
      </c>
      <c r="P757" s="8">
        <f>IFERROR(+Table1[[#This Row],[pledged]]/Table1[[#This Row],[backers_count]],0)</f>
        <v>37.466029411764708</v>
      </c>
      <c r="Q757" t="str">
        <f t="shared" si="44"/>
        <v>publishing</v>
      </c>
      <c r="R757" t="str">
        <f t="shared" si="45"/>
        <v>nonfiction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+Table1[[#This Row],[pledged]]/Table1[[#This Row],[goal]]</f>
        <v>1.177142857142857</v>
      </c>
      <c r="P758" s="8">
        <f>IFERROR(+Table1[[#This Row],[pledged]]/Table1[[#This Row],[backers_count]],0)</f>
        <v>37.454545454545453</v>
      </c>
      <c r="Q758" t="str">
        <f t="shared" si="44"/>
        <v>publishing</v>
      </c>
      <c r="R758" t="str">
        <f t="shared" si="45"/>
        <v>nonfiction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+Table1[[#This Row],[pledged]]/Table1[[#This Row],[goal]]</f>
        <v>2.38</v>
      </c>
      <c r="P759" s="8">
        <f>IFERROR(+Table1[[#This Row],[pledged]]/Table1[[#This Row],[backers_count]],0)</f>
        <v>33.055555555555557</v>
      </c>
      <c r="Q759" t="str">
        <f t="shared" si="44"/>
        <v>publishing</v>
      </c>
      <c r="R759" t="str">
        <f t="shared" si="45"/>
        <v>nonfiction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+Table1[[#This Row],[pledged]]/Table1[[#This Row],[goal]]</f>
        <v>1.02</v>
      </c>
      <c r="P760" s="8">
        <f>IFERROR(+Table1[[#This Row],[pledged]]/Table1[[#This Row],[backers_count]],0)</f>
        <v>134.21052631578948</v>
      </c>
      <c r="Q760" t="str">
        <f t="shared" si="44"/>
        <v>publishing</v>
      </c>
      <c r="R760" t="str">
        <f t="shared" si="45"/>
        <v>nonfiction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+Table1[[#This Row],[pledged]]/Table1[[#This Row],[goal]]</f>
        <v>1.0192000000000001</v>
      </c>
      <c r="P761" s="8">
        <f>IFERROR(+Table1[[#This Row],[pledged]]/Table1[[#This Row],[backers_count]],0)</f>
        <v>51.474747474747474</v>
      </c>
      <c r="Q761" t="str">
        <f t="shared" si="44"/>
        <v>publishing</v>
      </c>
      <c r="R761" t="str">
        <f t="shared" si="45"/>
        <v>nonfiction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+Table1[[#This Row],[pledged]]/Table1[[#This Row],[goal]]</f>
        <v>0</v>
      </c>
      <c r="P762" s="8">
        <f>IFERROR(+Table1[[#This Row],[pledged]]/Table1[[#This Row],[backers_count]],0)</f>
        <v>0</v>
      </c>
      <c r="Q762" t="str">
        <f t="shared" si="44"/>
        <v>publishing</v>
      </c>
      <c r="R762" t="str">
        <f t="shared" si="45"/>
        <v>fiction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+Table1[[#This Row],[pledged]]/Table1[[#This Row],[goal]]</f>
        <v>4.7E-2</v>
      </c>
      <c r="P763" s="8">
        <f>IFERROR(+Table1[[#This Row],[pledged]]/Table1[[#This Row],[backers_count]],0)</f>
        <v>39.166666666666664</v>
      </c>
      <c r="Q763" t="str">
        <f t="shared" si="44"/>
        <v>publishing</v>
      </c>
      <c r="R763" t="str">
        <f t="shared" si="45"/>
        <v>fiction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+Table1[[#This Row],[pledged]]/Table1[[#This Row],[goal]]</f>
        <v>0</v>
      </c>
      <c r="P764" s="8">
        <f>IFERROR(+Table1[[#This Row],[pledged]]/Table1[[#This Row],[backers_count]],0)</f>
        <v>0</v>
      </c>
      <c r="Q764" t="str">
        <f t="shared" si="44"/>
        <v>publishing</v>
      </c>
      <c r="R764" t="str">
        <f t="shared" si="45"/>
        <v>fiction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+Table1[[#This Row],[pledged]]/Table1[[#This Row],[goal]]</f>
        <v>1.1655011655011655E-3</v>
      </c>
      <c r="P765" s="8">
        <f>IFERROR(+Table1[[#This Row],[pledged]]/Table1[[#This Row],[backers_count]],0)</f>
        <v>5</v>
      </c>
      <c r="Q765" t="str">
        <f t="shared" si="44"/>
        <v>publishing</v>
      </c>
      <c r="R765" t="str">
        <f t="shared" si="45"/>
        <v>fiction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+Table1[[#This Row],[pledged]]/Table1[[#This Row],[goal]]</f>
        <v>0</v>
      </c>
      <c r="P766" s="8">
        <f>IFERROR(+Table1[[#This Row],[pledged]]/Table1[[#This Row],[backers_count]],0)</f>
        <v>0</v>
      </c>
      <c r="Q766" t="str">
        <f t="shared" si="44"/>
        <v>publishing</v>
      </c>
      <c r="R766" t="str">
        <f t="shared" si="45"/>
        <v>fiction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+Table1[[#This Row],[pledged]]/Table1[[#This Row],[goal]]</f>
        <v>0.36014285714285715</v>
      </c>
      <c r="P767" s="8">
        <f>IFERROR(+Table1[[#This Row],[pledged]]/Table1[[#This Row],[backers_count]],0)</f>
        <v>57.295454545454547</v>
      </c>
      <c r="Q767" t="str">
        <f t="shared" si="44"/>
        <v>publishing</v>
      </c>
      <c r="R767" t="str">
        <f t="shared" si="45"/>
        <v>fiction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+Table1[[#This Row],[pledged]]/Table1[[#This Row],[goal]]</f>
        <v>0</v>
      </c>
      <c r="P768" s="8">
        <f>IFERROR(+Table1[[#This Row],[pledged]]/Table1[[#This Row],[backers_count]],0)</f>
        <v>0</v>
      </c>
      <c r="Q768" t="str">
        <f t="shared" si="44"/>
        <v>publishing</v>
      </c>
      <c r="R768" t="str">
        <f t="shared" si="45"/>
        <v>fiction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+Table1[[#This Row],[pledged]]/Table1[[#This Row],[goal]]</f>
        <v>3.5400000000000001E-2</v>
      </c>
      <c r="P769" s="8">
        <f>IFERROR(+Table1[[#This Row],[pledged]]/Table1[[#This Row],[backers_count]],0)</f>
        <v>59</v>
      </c>
      <c r="Q769" t="str">
        <f t="shared" si="44"/>
        <v>publishing</v>
      </c>
      <c r="R769" t="str">
        <f t="shared" si="45"/>
        <v>fiction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+Table1[[#This Row],[pledged]]/Table1[[#This Row],[goal]]</f>
        <v>0</v>
      </c>
      <c r="P770" s="8">
        <f>IFERROR(+Table1[[#This Row],[pledged]]/Table1[[#This Row],[backers_count]],0)</f>
        <v>0</v>
      </c>
      <c r="Q770" t="str">
        <f t="shared" ref="Q770:Q833" si="48">LEFT(N770,FIND("/",N770)-1)</f>
        <v>publishing</v>
      </c>
      <c r="R770" t="str">
        <f t="shared" ref="R770:R833" si="49">RIGHT($N770,LEN(N770)-FIND("/",N770))</f>
        <v>fiction</v>
      </c>
      <c r="S770" s="14">
        <f t="shared" ref="S770:S833" si="50">(((J770/60)/60)/24)+DATE(1970,1,1)</f>
        <v>41594.207060185188</v>
      </c>
      <c r="T770" s="14">
        <f t="shared" ref="T770:T833" si="51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+Table1[[#This Row],[pledged]]/Table1[[#This Row],[goal]]</f>
        <v>0.41399999999999998</v>
      </c>
      <c r="P771" s="8">
        <f>IFERROR(+Table1[[#This Row],[pledged]]/Table1[[#This Row],[backers_count]],0)</f>
        <v>31.846153846153847</v>
      </c>
      <c r="Q771" t="str">
        <f t="shared" si="48"/>
        <v>publishing</v>
      </c>
      <c r="R771" t="str">
        <f t="shared" si="49"/>
        <v>fiction</v>
      </c>
      <c r="S771" s="14">
        <f t="shared" si="50"/>
        <v>41604.996458333335</v>
      </c>
      <c r="T771" s="14">
        <f t="shared" si="51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+Table1[[#This Row],[pledged]]/Table1[[#This Row],[goal]]</f>
        <v>0</v>
      </c>
      <c r="P772" s="8">
        <f>IFERROR(+Table1[[#This Row],[pledged]]/Table1[[#This Row],[backers_count]],0)</f>
        <v>0</v>
      </c>
      <c r="Q772" t="str">
        <f t="shared" si="48"/>
        <v>publishing</v>
      </c>
      <c r="R772" t="str">
        <f t="shared" si="49"/>
        <v>fiction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+Table1[[#This Row],[pledged]]/Table1[[#This Row],[goal]]</f>
        <v>2.631578947368421E-4</v>
      </c>
      <c r="P773" s="8">
        <f>IFERROR(+Table1[[#This Row],[pledged]]/Table1[[#This Row],[backers_count]],0)</f>
        <v>10</v>
      </c>
      <c r="Q773" t="str">
        <f t="shared" si="48"/>
        <v>publishing</v>
      </c>
      <c r="R773" t="str">
        <f t="shared" si="49"/>
        <v>fiction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+Table1[[#This Row],[pledged]]/Table1[[#This Row],[goal]]</f>
        <v>3.3333333333333333E-2</v>
      </c>
      <c r="P774" s="8">
        <f>IFERROR(+Table1[[#This Row],[pledged]]/Table1[[#This Row],[backers_count]],0)</f>
        <v>50</v>
      </c>
      <c r="Q774" t="str">
        <f t="shared" si="48"/>
        <v>publishing</v>
      </c>
      <c r="R774" t="str">
        <f t="shared" si="49"/>
        <v>fiction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+Table1[[#This Row],[pledged]]/Table1[[#This Row],[goal]]</f>
        <v>8.5129023676509714E-3</v>
      </c>
      <c r="P775" s="8">
        <f>IFERROR(+Table1[[#This Row],[pledged]]/Table1[[#This Row],[backers_count]],0)</f>
        <v>16</v>
      </c>
      <c r="Q775" t="str">
        <f t="shared" si="48"/>
        <v>publishing</v>
      </c>
      <c r="R775" t="str">
        <f t="shared" si="49"/>
        <v>fiction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+Table1[[#This Row],[pledged]]/Table1[[#This Row],[goal]]</f>
        <v>0.70199999999999996</v>
      </c>
      <c r="P776" s="8">
        <f>IFERROR(+Table1[[#This Row],[pledged]]/Table1[[#This Row],[backers_count]],0)</f>
        <v>39</v>
      </c>
      <c r="Q776" t="str">
        <f t="shared" si="48"/>
        <v>publishing</v>
      </c>
      <c r="R776" t="str">
        <f t="shared" si="49"/>
        <v>fiction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+Table1[[#This Row],[pledged]]/Table1[[#This Row],[goal]]</f>
        <v>1.7000000000000001E-2</v>
      </c>
      <c r="P777" s="8">
        <f>IFERROR(+Table1[[#This Row],[pledged]]/Table1[[#This Row],[backers_count]],0)</f>
        <v>34</v>
      </c>
      <c r="Q777" t="str">
        <f t="shared" si="48"/>
        <v>publishing</v>
      </c>
      <c r="R777" t="str">
        <f t="shared" si="49"/>
        <v>fiction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+Table1[[#This Row],[pledged]]/Table1[[#This Row],[goal]]</f>
        <v>0.51400000000000001</v>
      </c>
      <c r="P778" s="8">
        <f>IFERROR(+Table1[[#This Row],[pledged]]/Table1[[#This Row],[backers_count]],0)</f>
        <v>63.122807017543863</v>
      </c>
      <c r="Q778" t="str">
        <f t="shared" si="48"/>
        <v>publishing</v>
      </c>
      <c r="R778" t="str">
        <f t="shared" si="49"/>
        <v>fiction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+Table1[[#This Row],[pledged]]/Table1[[#This Row],[goal]]</f>
        <v>7.0000000000000001E-3</v>
      </c>
      <c r="P779" s="8">
        <f>IFERROR(+Table1[[#This Row],[pledged]]/Table1[[#This Row],[backers_count]],0)</f>
        <v>7</v>
      </c>
      <c r="Q779" t="str">
        <f t="shared" si="48"/>
        <v>publishing</v>
      </c>
      <c r="R779" t="str">
        <f t="shared" si="49"/>
        <v>fiction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+Table1[[#This Row],[pledged]]/Table1[[#This Row],[goal]]</f>
        <v>4.0000000000000001E-3</v>
      </c>
      <c r="P780" s="8">
        <f>IFERROR(+Table1[[#This Row],[pledged]]/Table1[[#This Row],[backers_count]],0)</f>
        <v>2</v>
      </c>
      <c r="Q780" t="str">
        <f t="shared" si="48"/>
        <v>publishing</v>
      </c>
      <c r="R780" t="str">
        <f t="shared" si="49"/>
        <v>fiction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+Table1[[#This Row],[pledged]]/Table1[[#This Row],[goal]]</f>
        <v>2.6666666666666668E-2</v>
      </c>
      <c r="P781" s="8">
        <f>IFERROR(+Table1[[#This Row],[pledged]]/Table1[[#This Row],[backers_count]],0)</f>
        <v>66.666666666666671</v>
      </c>
      <c r="Q781" t="str">
        <f t="shared" si="48"/>
        <v>publishing</v>
      </c>
      <c r="R781" t="str">
        <f t="shared" si="49"/>
        <v>fiction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+Table1[[#This Row],[pledged]]/Table1[[#This Row],[goal]]</f>
        <v>1.04</v>
      </c>
      <c r="P782" s="8">
        <f>IFERROR(+Table1[[#This Row],[pledged]]/Table1[[#This Row],[backers_count]],0)</f>
        <v>38.518518518518519</v>
      </c>
      <c r="Q782" t="str">
        <f t="shared" si="48"/>
        <v>music</v>
      </c>
      <c r="R782" t="str">
        <f t="shared" si="49"/>
        <v>rock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+Table1[[#This Row],[pledged]]/Table1[[#This Row],[goal]]</f>
        <v>1.3315375</v>
      </c>
      <c r="P783" s="8">
        <f>IFERROR(+Table1[[#This Row],[pledged]]/Table1[[#This Row],[backers_count]],0)</f>
        <v>42.609200000000001</v>
      </c>
      <c r="Q783" t="str">
        <f t="shared" si="48"/>
        <v>music</v>
      </c>
      <c r="R783" t="str">
        <f t="shared" si="49"/>
        <v>rock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+Table1[[#This Row],[pledged]]/Table1[[#This Row],[goal]]</f>
        <v>1</v>
      </c>
      <c r="P784" s="8">
        <f>IFERROR(+Table1[[#This Row],[pledged]]/Table1[[#This Row],[backers_count]],0)</f>
        <v>50</v>
      </c>
      <c r="Q784" t="str">
        <f t="shared" si="48"/>
        <v>music</v>
      </c>
      <c r="R784" t="str">
        <f t="shared" si="49"/>
        <v>rock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+Table1[[#This Row],[pledged]]/Table1[[#This Row],[goal]]</f>
        <v>1.4813333333333334</v>
      </c>
      <c r="P785" s="8">
        <f>IFERROR(+Table1[[#This Row],[pledged]]/Table1[[#This Row],[backers_count]],0)</f>
        <v>63.485714285714288</v>
      </c>
      <c r="Q785" t="str">
        <f t="shared" si="48"/>
        <v>music</v>
      </c>
      <c r="R785" t="str">
        <f t="shared" si="49"/>
        <v>rock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+Table1[[#This Row],[pledged]]/Table1[[#This Row],[goal]]</f>
        <v>1.0249999999999999</v>
      </c>
      <c r="P786" s="8">
        <f>IFERROR(+Table1[[#This Row],[pledged]]/Table1[[#This Row],[backers_count]],0)</f>
        <v>102.5</v>
      </c>
      <c r="Q786" t="str">
        <f t="shared" si="48"/>
        <v>music</v>
      </c>
      <c r="R786" t="str">
        <f t="shared" si="49"/>
        <v>rock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+Table1[[#This Row],[pledged]]/Table1[[#This Row],[goal]]</f>
        <v>1.8062799999999999</v>
      </c>
      <c r="P787" s="8">
        <f>IFERROR(+Table1[[#This Row],[pledged]]/Table1[[#This Row],[backers_count]],0)</f>
        <v>31.142758620689655</v>
      </c>
      <c r="Q787" t="str">
        <f t="shared" si="48"/>
        <v>music</v>
      </c>
      <c r="R787" t="str">
        <f t="shared" si="49"/>
        <v>rock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+Table1[[#This Row],[pledged]]/Table1[[#This Row],[goal]]</f>
        <v>1.4279999999999999</v>
      </c>
      <c r="P788" s="8">
        <f>IFERROR(+Table1[[#This Row],[pledged]]/Table1[[#This Row],[backers_count]],0)</f>
        <v>162.27272727272728</v>
      </c>
      <c r="Q788" t="str">
        <f t="shared" si="48"/>
        <v>music</v>
      </c>
      <c r="R788" t="str">
        <f t="shared" si="49"/>
        <v>rock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+Table1[[#This Row],[pledged]]/Table1[[#This Row],[goal]]</f>
        <v>1.1416666666666666</v>
      </c>
      <c r="P789" s="8">
        <f>IFERROR(+Table1[[#This Row],[pledged]]/Table1[[#This Row],[backers_count]],0)</f>
        <v>80.588235294117652</v>
      </c>
      <c r="Q789" t="str">
        <f t="shared" si="48"/>
        <v>music</v>
      </c>
      <c r="R789" t="str">
        <f t="shared" si="49"/>
        <v>rock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+Table1[[#This Row],[pledged]]/Table1[[#This Row],[goal]]</f>
        <v>2.03505</v>
      </c>
      <c r="P790" s="8">
        <f>IFERROR(+Table1[[#This Row],[pledged]]/Table1[[#This Row],[backers_count]],0)</f>
        <v>59.85441176470588</v>
      </c>
      <c r="Q790" t="str">
        <f t="shared" si="48"/>
        <v>music</v>
      </c>
      <c r="R790" t="str">
        <f t="shared" si="49"/>
        <v>rock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+Table1[[#This Row],[pledged]]/Table1[[#This Row],[goal]]</f>
        <v>1.0941176470588236</v>
      </c>
      <c r="P791" s="8">
        <f>IFERROR(+Table1[[#This Row],[pledged]]/Table1[[#This Row],[backers_count]],0)</f>
        <v>132.85714285714286</v>
      </c>
      <c r="Q791" t="str">
        <f t="shared" si="48"/>
        <v>music</v>
      </c>
      <c r="R791" t="str">
        <f t="shared" si="49"/>
        <v>rock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+Table1[[#This Row],[pledged]]/Table1[[#This Row],[goal]]</f>
        <v>1.443746</v>
      </c>
      <c r="P792" s="8">
        <f>IFERROR(+Table1[[#This Row],[pledged]]/Table1[[#This Row],[backers_count]],0)</f>
        <v>92.547820512820508</v>
      </c>
      <c r="Q792" t="str">
        <f t="shared" si="48"/>
        <v>music</v>
      </c>
      <c r="R792" t="str">
        <f t="shared" si="49"/>
        <v>rock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+Table1[[#This Row],[pledged]]/Table1[[#This Row],[goal]]</f>
        <v>1.0386666666666666</v>
      </c>
      <c r="P793" s="8">
        <f>IFERROR(+Table1[[#This Row],[pledged]]/Table1[[#This Row],[backers_count]],0)</f>
        <v>60.859375</v>
      </c>
      <c r="Q793" t="str">
        <f t="shared" si="48"/>
        <v>music</v>
      </c>
      <c r="R793" t="str">
        <f t="shared" si="49"/>
        <v>rock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+Table1[[#This Row],[pledged]]/Table1[[#This Row],[goal]]</f>
        <v>1.0044440000000001</v>
      </c>
      <c r="P794" s="8">
        <f>IFERROR(+Table1[[#This Row],[pledged]]/Table1[[#This Row],[backers_count]],0)</f>
        <v>41.851833333333339</v>
      </c>
      <c r="Q794" t="str">
        <f t="shared" si="48"/>
        <v>music</v>
      </c>
      <c r="R794" t="str">
        <f t="shared" si="49"/>
        <v>rock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+Table1[[#This Row],[pledged]]/Table1[[#This Row],[goal]]</f>
        <v>1.0277927272727272</v>
      </c>
      <c r="P795" s="8">
        <f>IFERROR(+Table1[[#This Row],[pledged]]/Table1[[#This Row],[backers_count]],0)</f>
        <v>88.325937499999995</v>
      </c>
      <c r="Q795" t="str">
        <f t="shared" si="48"/>
        <v>music</v>
      </c>
      <c r="R795" t="str">
        <f t="shared" si="49"/>
        <v>rock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+Table1[[#This Row],[pledged]]/Table1[[#This Row],[goal]]</f>
        <v>1.0531250000000001</v>
      </c>
      <c r="P796" s="8">
        <f>IFERROR(+Table1[[#This Row],[pledged]]/Table1[[#This Row],[backers_count]],0)</f>
        <v>158.96226415094338</v>
      </c>
      <c r="Q796" t="str">
        <f t="shared" si="48"/>
        <v>music</v>
      </c>
      <c r="R796" t="str">
        <f t="shared" si="49"/>
        <v>rock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+Table1[[#This Row],[pledged]]/Table1[[#This Row],[goal]]</f>
        <v>1.1178571428571429</v>
      </c>
      <c r="P797" s="8">
        <f>IFERROR(+Table1[[#This Row],[pledged]]/Table1[[#This Row],[backers_count]],0)</f>
        <v>85.054347826086953</v>
      </c>
      <c r="Q797" t="str">
        <f t="shared" si="48"/>
        <v>music</v>
      </c>
      <c r="R797" t="str">
        <f t="shared" si="49"/>
        <v>rock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+Table1[[#This Row],[pledged]]/Table1[[#This Row],[goal]]</f>
        <v>1.0135000000000001</v>
      </c>
      <c r="P798" s="8">
        <f>IFERROR(+Table1[[#This Row],[pledged]]/Table1[[#This Row],[backers_count]],0)</f>
        <v>112.61111111111111</v>
      </c>
      <c r="Q798" t="str">
        <f t="shared" si="48"/>
        <v>music</v>
      </c>
      <c r="R798" t="str">
        <f t="shared" si="49"/>
        <v>rock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+Table1[[#This Row],[pledged]]/Table1[[#This Row],[goal]]</f>
        <v>1.0753333333333333</v>
      </c>
      <c r="P799" s="8">
        <f>IFERROR(+Table1[[#This Row],[pledged]]/Table1[[#This Row],[backers_count]],0)</f>
        <v>45.436619718309856</v>
      </c>
      <c r="Q799" t="str">
        <f t="shared" si="48"/>
        <v>music</v>
      </c>
      <c r="R799" t="str">
        <f t="shared" si="49"/>
        <v>rock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+Table1[[#This Row],[pledged]]/Table1[[#This Row],[goal]]</f>
        <v>1.1488571428571428</v>
      </c>
      <c r="P800" s="8">
        <f>IFERROR(+Table1[[#This Row],[pledged]]/Table1[[#This Row],[backers_count]],0)</f>
        <v>46.218390804597703</v>
      </c>
      <c r="Q800" t="str">
        <f t="shared" si="48"/>
        <v>music</v>
      </c>
      <c r="R800" t="str">
        <f t="shared" si="49"/>
        <v>rock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+Table1[[#This Row],[pledged]]/Table1[[#This Row],[goal]]</f>
        <v>1.0002</v>
      </c>
      <c r="P801" s="8">
        <f>IFERROR(+Table1[[#This Row],[pledged]]/Table1[[#This Row],[backers_count]],0)</f>
        <v>178.60714285714286</v>
      </c>
      <c r="Q801" t="str">
        <f t="shared" si="48"/>
        <v>music</v>
      </c>
      <c r="R801" t="str">
        <f t="shared" si="49"/>
        <v>rock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+Table1[[#This Row],[pledged]]/Table1[[#This Row],[goal]]</f>
        <v>1.5213333333333334</v>
      </c>
      <c r="P802" s="8">
        <f>IFERROR(+Table1[[#This Row],[pledged]]/Table1[[#This Row],[backers_count]],0)</f>
        <v>40.75</v>
      </c>
      <c r="Q802" t="str">
        <f t="shared" si="48"/>
        <v>music</v>
      </c>
      <c r="R802" t="str">
        <f t="shared" si="49"/>
        <v>rock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+Table1[[#This Row],[pledged]]/Table1[[#This Row],[goal]]</f>
        <v>1.1152149999999998</v>
      </c>
      <c r="P803" s="8">
        <f>IFERROR(+Table1[[#This Row],[pledged]]/Table1[[#This Row],[backers_count]],0)</f>
        <v>43.733921568627444</v>
      </c>
      <c r="Q803" t="str">
        <f t="shared" si="48"/>
        <v>music</v>
      </c>
      <c r="R803" t="str">
        <f t="shared" si="49"/>
        <v>rock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+Table1[[#This Row],[pledged]]/Table1[[#This Row],[goal]]</f>
        <v>1.0133333333333334</v>
      </c>
      <c r="P804" s="8">
        <f>IFERROR(+Table1[[#This Row],[pledged]]/Table1[[#This Row],[backers_count]],0)</f>
        <v>81.066666666666663</v>
      </c>
      <c r="Q804" t="str">
        <f t="shared" si="48"/>
        <v>music</v>
      </c>
      <c r="R804" t="str">
        <f t="shared" si="49"/>
        <v>rock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+Table1[[#This Row],[pledged]]/Table1[[#This Row],[goal]]</f>
        <v>1.232608695652174</v>
      </c>
      <c r="P805" s="8">
        <f>IFERROR(+Table1[[#This Row],[pledged]]/Table1[[#This Row],[backers_count]],0)</f>
        <v>74.60526315789474</v>
      </c>
      <c r="Q805" t="str">
        <f t="shared" si="48"/>
        <v>music</v>
      </c>
      <c r="R805" t="str">
        <f t="shared" si="49"/>
        <v>rock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+Table1[[#This Row],[pledged]]/Table1[[#This Row],[goal]]</f>
        <v>1</v>
      </c>
      <c r="P806" s="8">
        <f>IFERROR(+Table1[[#This Row],[pledged]]/Table1[[#This Row],[backers_count]],0)</f>
        <v>305.55555555555554</v>
      </c>
      <c r="Q806" t="str">
        <f t="shared" si="48"/>
        <v>music</v>
      </c>
      <c r="R806" t="str">
        <f t="shared" si="49"/>
        <v>rock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+Table1[[#This Row],[pledged]]/Table1[[#This Row],[goal]]</f>
        <v>1.05</v>
      </c>
      <c r="P807" s="8">
        <f>IFERROR(+Table1[[#This Row],[pledged]]/Table1[[#This Row],[backers_count]],0)</f>
        <v>58.333333333333336</v>
      </c>
      <c r="Q807" t="str">
        <f t="shared" si="48"/>
        <v>music</v>
      </c>
      <c r="R807" t="str">
        <f t="shared" si="49"/>
        <v>rock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+Table1[[#This Row],[pledged]]/Table1[[#This Row],[goal]]</f>
        <v>1.0443750000000001</v>
      </c>
      <c r="P808" s="8">
        <f>IFERROR(+Table1[[#This Row],[pledged]]/Table1[[#This Row],[backers_count]],0)</f>
        <v>117.67605633802818</v>
      </c>
      <c r="Q808" t="str">
        <f t="shared" si="48"/>
        <v>music</v>
      </c>
      <c r="R808" t="str">
        <f t="shared" si="49"/>
        <v>rock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+Table1[[#This Row],[pledged]]/Table1[[#This Row],[goal]]</f>
        <v>1.05125</v>
      </c>
      <c r="P809" s="8">
        <f>IFERROR(+Table1[[#This Row],[pledged]]/Table1[[#This Row],[backers_count]],0)</f>
        <v>73.771929824561397</v>
      </c>
      <c r="Q809" t="str">
        <f t="shared" si="48"/>
        <v>music</v>
      </c>
      <c r="R809" t="str">
        <f t="shared" si="49"/>
        <v>rock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+Table1[[#This Row],[pledged]]/Table1[[#This Row],[goal]]</f>
        <v>1</v>
      </c>
      <c r="P810" s="8">
        <f>IFERROR(+Table1[[#This Row],[pledged]]/Table1[[#This Row],[backers_count]],0)</f>
        <v>104.65116279069767</v>
      </c>
      <c r="Q810" t="str">
        <f t="shared" si="48"/>
        <v>music</v>
      </c>
      <c r="R810" t="str">
        <f t="shared" si="49"/>
        <v>rock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+Table1[[#This Row],[pledged]]/Table1[[#This Row],[goal]]</f>
        <v>1.03775</v>
      </c>
      <c r="P811" s="8">
        <f>IFERROR(+Table1[[#This Row],[pledged]]/Table1[[#This Row],[backers_count]],0)</f>
        <v>79.82692307692308</v>
      </c>
      <c r="Q811" t="str">
        <f t="shared" si="48"/>
        <v>music</v>
      </c>
      <c r="R811" t="str">
        <f t="shared" si="49"/>
        <v>rock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+Table1[[#This Row],[pledged]]/Table1[[#This Row],[goal]]</f>
        <v>1.05</v>
      </c>
      <c r="P812" s="8">
        <f>IFERROR(+Table1[[#This Row],[pledged]]/Table1[[#This Row],[backers_count]],0)</f>
        <v>58.333333333333336</v>
      </c>
      <c r="Q812" t="str">
        <f t="shared" si="48"/>
        <v>music</v>
      </c>
      <c r="R812" t="str">
        <f t="shared" si="49"/>
        <v>rock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+Table1[[#This Row],[pledged]]/Table1[[#This Row],[goal]]</f>
        <v>1.04</v>
      </c>
      <c r="P813" s="8">
        <f>IFERROR(+Table1[[#This Row],[pledged]]/Table1[[#This Row],[backers_count]],0)</f>
        <v>86.666666666666671</v>
      </c>
      <c r="Q813" t="str">
        <f t="shared" si="48"/>
        <v>music</v>
      </c>
      <c r="R813" t="str">
        <f t="shared" si="49"/>
        <v>rock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+Table1[[#This Row],[pledged]]/Table1[[#This Row],[goal]]</f>
        <v>1.5183333333333333</v>
      </c>
      <c r="P814" s="8">
        <f>IFERROR(+Table1[[#This Row],[pledged]]/Table1[[#This Row],[backers_count]],0)</f>
        <v>27.606060606060606</v>
      </c>
      <c r="Q814" t="str">
        <f t="shared" si="48"/>
        <v>music</v>
      </c>
      <c r="R814" t="str">
        <f t="shared" si="49"/>
        <v>rock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+Table1[[#This Row],[pledged]]/Table1[[#This Row],[goal]]</f>
        <v>1.59996</v>
      </c>
      <c r="P815" s="8">
        <f>IFERROR(+Table1[[#This Row],[pledged]]/Table1[[#This Row],[backers_count]],0)</f>
        <v>24.999375000000001</v>
      </c>
      <c r="Q815" t="str">
        <f t="shared" si="48"/>
        <v>music</v>
      </c>
      <c r="R815" t="str">
        <f t="shared" si="49"/>
        <v>rock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+Table1[[#This Row],[pledged]]/Table1[[#This Row],[goal]]</f>
        <v>1.2729999999999999</v>
      </c>
      <c r="P816" s="8">
        <f>IFERROR(+Table1[[#This Row],[pledged]]/Table1[[#This Row],[backers_count]],0)</f>
        <v>45.464285714285715</v>
      </c>
      <c r="Q816" t="str">
        <f t="shared" si="48"/>
        <v>music</v>
      </c>
      <c r="R816" t="str">
        <f t="shared" si="49"/>
        <v>rock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+Table1[[#This Row],[pledged]]/Table1[[#This Row],[goal]]</f>
        <v>1.07</v>
      </c>
      <c r="P817" s="8">
        <f>IFERROR(+Table1[[#This Row],[pledged]]/Table1[[#This Row],[backers_count]],0)</f>
        <v>99.534883720930239</v>
      </c>
      <c r="Q817" t="str">
        <f t="shared" si="48"/>
        <v>music</v>
      </c>
      <c r="R817" t="str">
        <f t="shared" si="49"/>
        <v>rock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+Table1[[#This Row],[pledged]]/Table1[[#This Row],[goal]]</f>
        <v>1.1512214285714286</v>
      </c>
      <c r="P818" s="8">
        <f>IFERROR(+Table1[[#This Row],[pledged]]/Table1[[#This Row],[backers_count]],0)</f>
        <v>39.31</v>
      </c>
      <c r="Q818" t="str">
        <f t="shared" si="48"/>
        <v>music</v>
      </c>
      <c r="R818" t="str">
        <f t="shared" si="49"/>
        <v>rock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+Table1[[#This Row],[pledged]]/Table1[[#This Row],[goal]]</f>
        <v>1.3711066666666665</v>
      </c>
      <c r="P819" s="8">
        <f>IFERROR(+Table1[[#This Row],[pledged]]/Table1[[#This Row],[backers_count]],0)</f>
        <v>89.419999999999987</v>
      </c>
      <c r="Q819" t="str">
        <f t="shared" si="48"/>
        <v>music</v>
      </c>
      <c r="R819" t="str">
        <f t="shared" si="49"/>
        <v>rock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+Table1[[#This Row],[pledged]]/Table1[[#This Row],[goal]]</f>
        <v>1.5571428571428572</v>
      </c>
      <c r="P820" s="8">
        <f>IFERROR(+Table1[[#This Row],[pledged]]/Table1[[#This Row],[backers_count]],0)</f>
        <v>28.684210526315791</v>
      </c>
      <c r="Q820" t="str">
        <f t="shared" si="48"/>
        <v>music</v>
      </c>
      <c r="R820" t="str">
        <f t="shared" si="49"/>
        <v>rock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+Table1[[#This Row],[pledged]]/Table1[[#This Row],[goal]]</f>
        <v>1.0874999999999999</v>
      </c>
      <c r="P821" s="8">
        <f>IFERROR(+Table1[[#This Row],[pledged]]/Table1[[#This Row],[backers_count]],0)</f>
        <v>31.071428571428573</v>
      </c>
      <c r="Q821" t="str">
        <f t="shared" si="48"/>
        <v>music</v>
      </c>
      <c r="R821" t="str">
        <f t="shared" si="49"/>
        <v>rock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+Table1[[#This Row],[pledged]]/Table1[[#This Row],[goal]]</f>
        <v>1.3405</v>
      </c>
      <c r="P822" s="8">
        <f>IFERROR(+Table1[[#This Row],[pledged]]/Table1[[#This Row],[backers_count]],0)</f>
        <v>70.55263157894737</v>
      </c>
      <c r="Q822" t="str">
        <f t="shared" si="48"/>
        <v>music</v>
      </c>
      <c r="R822" t="str">
        <f t="shared" si="49"/>
        <v>rock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+Table1[[#This Row],[pledged]]/Table1[[#This Row],[goal]]</f>
        <v>1</v>
      </c>
      <c r="P823" s="8">
        <f>IFERROR(+Table1[[#This Row],[pledged]]/Table1[[#This Row],[backers_count]],0)</f>
        <v>224.12820512820514</v>
      </c>
      <c r="Q823" t="str">
        <f t="shared" si="48"/>
        <v>music</v>
      </c>
      <c r="R823" t="str">
        <f t="shared" si="49"/>
        <v>rock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+Table1[[#This Row],[pledged]]/Table1[[#This Row],[goal]]</f>
        <v>1.1916666666666667</v>
      </c>
      <c r="P824" s="8">
        <f>IFERROR(+Table1[[#This Row],[pledged]]/Table1[[#This Row],[backers_count]],0)</f>
        <v>51.811594202898547</v>
      </c>
      <c r="Q824" t="str">
        <f t="shared" si="48"/>
        <v>music</v>
      </c>
      <c r="R824" t="str">
        <f t="shared" si="49"/>
        <v>rock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+Table1[[#This Row],[pledged]]/Table1[[#This Row],[goal]]</f>
        <v>1.7949999999999999</v>
      </c>
      <c r="P825" s="8">
        <f>IFERROR(+Table1[[#This Row],[pledged]]/Table1[[#This Row],[backers_count]],0)</f>
        <v>43.515151515151516</v>
      </c>
      <c r="Q825" t="str">
        <f t="shared" si="48"/>
        <v>music</v>
      </c>
      <c r="R825" t="str">
        <f t="shared" si="49"/>
        <v>rock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+Table1[[#This Row],[pledged]]/Table1[[#This Row],[goal]]</f>
        <v>1.3438124999999999</v>
      </c>
      <c r="P826" s="8">
        <f>IFERROR(+Table1[[#This Row],[pledged]]/Table1[[#This Row],[backers_count]],0)</f>
        <v>39.816666666666663</v>
      </c>
      <c r="Q826" t="str">
        <f t="shared" si="48"/>
        <v>music</v>
      </c>
      <c r="R826" t="str">
        <f t="shared" si="49"/>
        <v>rock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+Table1[[#This Row],[pledged]]/Table1[[#This Row],[goal]]</f>
        <v>1.0043200000000001</v>
      </c>
      <c r="P827" s="8">
        <f>IFERROR(+Table1[[#This Row],[pledged]]/Table1[[#This Row],[backers_count]],0)</f>
        <v>126.8080808080808</v>
      </c>
      <c r="Q827" t="str">
        <f t="shared" si="48"/>
        <v>music</v>
      </c>
      <c r="R827" t="str">
        <f t="shared" si="49"/>
        <v>rock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+Table1[[#This Row],[pledged]]/Table1[[#This Row],[goal]]</f>
        <v>1.0145454545454546</v>
      </c>
      <c r="P828" s="8">
        <f>IFERROR(+Table1[[#This Row],[pledged]]/Table1[[#This Row],[backers_count]],0)</f>
        <v>113.87755102040816</v>
      </c>
      <c r="Q828" t="str">
        <f t="shared" si="48"/>
        <v>music</v>
      </c>
      <c r="R828" t="str">
        <f t="shared" si="49"/>
        <v>rock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+Table1[[#This Row],[pledged]]/Table1[[#This Row],[goal]]</f>
        <v>1.0333333333333334</v>
      </c>
      <c r="P829" s="8">
        <f>IFERROR(+Table1[[#This Row],[pledged]]/Table1[[#This Row],[backers_count]],0)</f>
        <v>28.181818181818183</v>
      </c>
      <c r="Q829" t="str">
        <f t="shared" si="48"/>
        <v>music</v>
      </c>
      <c r="R829" t="str">
        <f t="shared" si="49"/>
        <v>rock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+Table1[[#This Row],[pledged]]/Table1[[#This Row],[goal]]</f>
        <v>1.07</v>
      </c>
      <c r="P830" s="8">
        <f>IFERROR(+Table1[[#This Row],[pledged]]/Table1[[#This Row],[backers_count]],0)</f>
        <v>36.60526315789474</v>
      </c>
      <c r="Q830" t="str">
        <f t="shared" si="48"/>
        <v>music</v>
      </c>
      <c r="R830" t="str">
        <f t="shared" si="49"/>
        <v>rock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+Table1[[#This Row],[pledged]]/Table1[[#This Row],[goal]]</f>
        <v>1.04</v>
      </c>
      <c r="P831" s="8">
        <f>IFERROR(+Table1[[#This Row],[pledged]]/Table1[[#This Row],[backers_count]],0)</f>
        <v>32.5</v>
      </c>
      <c r="Q831" t="str">
        <f t="shared" si="48"/>
        <v>music</v>
      </c>
      <c r="R831" t="str">
        <f t="shared" si="49"/>
        <v>rock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+Table1[[#This Row],[pledged]]/Table1[[#This Row],[goal]]</f>
        <v>1.0783333333333334</v>
      </c>
      <c r="P832" s="8">
        <f>IFERROR(+Table1[[#This Row],[pledged]]/Table1[[#This Row],[backers_count]],0)</f>
        <v>60.65625</v>
      </c>
      <c r="Q832" t="str">
        <f t="shared" si="48"/>
        <v>music</v>
      </c>
      <c r="R832" t="str">
        <f t="shared" si="49"/>
        <v>rock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+Table1[[#This Row],[pledged]]/Table1[[#This Row],[goal]]</f>
        <v>2.3333333333333335</v>
      </c>
      <c r="P833" s="8">
        <f>IFERROR(+Table1[[#This Row],[pledged]]/Table1[[#This Row],[backers_count]],0)</f>
        <v>175</v>
      </c>
      <c r="Q833" t="str">
        <f t="shared" si="48"/>
        <v>music</v>
      </c>
      <c r="R833" t="str">
        <f t="shared" si="49"/>
        <v>rock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+Table1[[#This Row],[pledged]]/Table1[[#This Row],[goal]]</f>
        <v>1.0060706666666666</v>
      </c>
      <c r="P834" s="8">
        <f>IFERROR(+Table1[[#This Row],[pledged]]/Table1[[#This Row],[backers_count]],0)</f>
        <v>97.993896103896105</v>
      </c>
      <c r="Q834" t="str">
        <f t="shared" ref="Q834:Q897" si="52">LEFT(N834,FIND("/",N834)-1)</f>
        <v>music</v>
      </c>
      <c r="R834" t="str">
        <f t="shared" ref="R834:R897" si="53">RIGHT($N834,LEN(N834)-FIND("/",N834))</f>
        <v>rock</v>
      </c>
      <c r="S834" s="14">
        <f t="shared" ref="S834:S897" si="54">(((J834/60)/60)/24)+DATE(1970,1,1)</f>
        <v>40869.675173611111</v>
      </c>
      <c r="T834" s="14">
        <f t="shared" ref="T834:T897" si="55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+Table1[[#This Row],[pledged]]/Table1[[#This Row],[goal]]</f>
        <v>1.0166666666666666</v>
      </c>
      <c r="P835" s="8">
        <f>IFERROR(+Table1[[#This Row],[pledged]]/Table1[[#This Row],[backers_count]],0)</f>
        <v>148.78048780487805</v>
      </c>
      <c r="Q835" t="str">
        <f t="shared" si="52"/>
        <v>music</v>
      </c>
      <c r="R835" t="str">
        <f t="shared" si="53"/>
        <v>rock</v>
      </c>
      <c r="S835" s="14">
        <f t="shared" si="54"/>
        <v>41718.878182870372</v>
      </c>
      <c r="T835" s="14">
        <f t="shared" si="55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+Table1[[#This Row],[pledged]]/Table1[[#This Row],[goal]]</f>
        <v>1.3101818181818181</v>
      </c>
      <c r="P836" s="8">
        <f>IFERROR(+Table1[[#This Row],[pledged]]/Table1[[#This Row],[backers_count]],0)</f>
        <v>96.08</v>
      </c>
      <c r="Q836" t="str">
        <f t="shared" si="52"/>
        <v>music</v>
      </c>
      <c r="R836" t="str">
        <f t="shared" si="53"/>
        <v>rock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+Table1[[#This Row],[pledged]]/Table1[[#This Row],[goal]]</f>
        <v>1.1725000000000001</v>
      </c>
      <c r="P837" s="8">
        <f>IFERROR(+Table1[[#This Row],[pledged]]/Table1[[#This Row],[backers_count]],0)</f>
        <v>58.625</v>
      </c>
      <c r="Q837" t="str">
        <f t="shared" si="52"/>
        <v>music</v>
      </c>
      <c r="R837" t="str">
        <f t="shared" si="53"/>
        <v>rock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+Table1[[#This Row],[pledged]]/Table1[[#This Row],[goal]]</f>
        <v>1.009304</v>
      </c>
      <c r="P838" s="8">
        <f>IFERROR(+Table1[[#This Row],[pledged]]/Table1[[#This Row],[backers_count]],0)</f>
        <v>109.70695652173914</v>
      </c>
      <c r="Q838" t="str">
        <f t="shared" si="52"/>
        <v>music</v>
      </c>
      <c r="R838" t="str">
        <f t="shared" si="53"/>
        <v>rock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+Table1[[#This Row],[pledged]]/Table1[[#This Row],[goal]]</f>
        <v>1.218</v>
      </c>
      <c r="P839" s="8">
        <f>IFERROR(+Table1[[#This Row],[pledged]]/Table1[[#This Row],[backers_count]],0)</f>
        <v>49.112903225806448</v>
      </c>
      <c r="Q839" t="str">
        <f t="shared" si="52"/>
        <v>music</v>
      </c>
      <c r="R839" t="str">
        <f t="shared" si="53"/>
        <v>rock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+Table1[[#This Row],[pledged]]/Table1[[#This Row],[goal]]</f>
        <v>1.454</v>
      </c>
      <c r="P840" s="8">
        <f>IFERROR(+Table1[[#This Row],[pledged]]/Table1[[#This Row],[backers_count]],0)</f>
        <v>47.672131147540981</v>
      </c>
      <c r="Q840" t="str">
        <f t="shared" si="52"/>
        <v>music</v>
      </c>
      <c r="R840" t="str">
        <f t="shared" si="53"/>
        <v>rock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+Table1[[#This Row],[pledged]]/Table1[[#This Row],[goal]]</f>
        <v>1.166166</v>
      </c>
      <c r="P841" s="8">
        <f>IFERROR(+Table1[[#This Row],[pledged]]/Table1[[#This Row],[backers_count]],0)</f>
        <v>60.737812499999997</v>
      </c>
      <c r="Q841" t="str">
        <f t="shared" si="52"/>
        <v>music</v>
      </c>
      <c r="R841" t="str">
        <f t="shared" si="53"/>
        <v>rock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+Table1[[#This Row],[pledged]]/Table1[[#This Row],[goal]]</f>
        <v>1.2041660000000001</v>
      </c>
      <c r="P842" s="8">
        <f>IFERROR(+Table1[[#This Row],[pledged]]/Table1[[#This Row],[backers_count]],0)</f>
        <v>63.37715789473684</v>
      </c>
      <c r="Q842" t="str">
        <f t="shared" si="52"/>
        <v>music</v>
      </c>
      <c r="R842" t="str">
        <f t="shared" si="53"/>
        <v>metal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+Table1[[#This Row],[pledged]]/Table1[[#This Row],[goal]]</f>
        <v>1.0132000000000001</v>
      </c>
      <c r="P843" s="8">
        <f>IFERROR(+Table1[[#This Row],[pledged]]/Table1[[#This Row],[backers_count]],0)</f>
        <v>53.893617021276597</v>
      </c>
      <c r="Q843" t="str">
        <f t="shared" si="52"/>
        <v>music</v>
      </c>
      <c r="R843" t="str">
        <f t="shared" si="53"/>
        <v>metal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+Table1[[#This Row],[pledged]]/Table1[[#This Row],[goal]]</f>
        <v>1.0431999999999999</v>
      </c>
      <c r="P844" s="8">
        <f>IFERROR(+Table1[[#This Row],[pledged]]/Table1[[#This Row],[backers_count]],0)</f>
        <v>66.871794871794876</v>
      </c>
      <c r="Q844" t="str">
        <f t="shared" si="52"/>
        <v>music</v>
      </c>
      <c r="R844" t="str">
        <f t="shared" si="53"/>
        <v>metal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+Table1[[#This Row],[pledged]]/Table1[[#This Row],[goal]]</f>
        <v>2.6713333333333331</v>
      </c>
      <c r="P845" s="8">
        <f>IFERROR(+Table1[[#This Row],[pledged]]/Table1[[#This Row],[backers_count]],0)</f>
        <v>63.102362204724407</v>
      </c>
      <c r="Q845" t="str">
        <f t="shared" si="52"/>
        <v>music</v>
      </c>
      <c r="R845" t="str">
        <f t="shared" si="53"/>
        <v>metal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+Table1[[#This Row],[pledged]]/Table1[[#This Row],[goal]]</f>
        <v>1.9413333333333334</v>
      </c>
      <c r="P846" s="8">
        <f>IFERROR(+Table1[[#This Row],[pledged]]/Table1[[#This Row],[backers_count]],0)</f>
        <v>36.628930817610062</v>
      </c>
      <c r="Q846" t="str">
        <f t="shared" si="52"/>
        <v>music</v>
      </c>
      <c r="R846" t="str">
        <f t="shared" si="53"/>
        <v>metal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+Table1[[#This Row],[pledged]]/Table1[[#This Row],[goal]]</f>
        <v>1.203802</v>
      </c>
      <c r="P847" s="8">
        <f>IFERROR(+Table1[[#This Row],[pledged]]/Table1[[#This Row],[backers_count]],0)</f>
        <v>34.005706214689269</v>
      </c>
      <c r="Q847" t="str">
        <f t="shared" si="52"/>
        <v>music</v>
      </c>
      <c r="R847" t="str">
        <f t="shared" si="53"/>
        <v>metal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+Table1[[#This Row],[pledged]]/Table1[[#This Row],[goal]]</f>
        <v>1.2200090909090908</v>
      </c>
      <c r="P848" s="8">
        <f>IFERROR(+Table1[[#This Row],[pledged]]/Table1[[#This Row],[backers_count]],0)</f>
        <v>28.553404255319148</v>
      </c>
      <c r="Q848" t="str">
        <f t="shared" si="52"/>
        <v>music</v>
      </c>
      <c r="R848" t="str">
        <f t="shared" si="53"/>
        <v>metal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+Table1[[#This Row],[pledged]]/Table1[[#This Row],[goal]]</f>
        <v>1</v>
      </c>
      <c r="P849" s="8">
        <f>IFERROR(+Table1[[#This Row],[pledged]]/Table1[[#This Row],[backers_count]],0)</f>
        <v>10</v>
      </c>
      <c r="Q849" t="str">
        <f t="shared" si="52"/>
        <v>music</v>
      </c>
      <c r="R849" t="str">
        <f t="shared" si="53"/>
        <v>metal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+Table1[[#This Row],[pledged]]/Table1[[#This Row],[goal]]</f>
        <v>1</v>
      </c>
      <c r="P850" s="8">
        <f>IFERROR(+Table1[[#This Row],[pledged]]/Table1[[#This Row],[backers_count]],0)</f>
        <v>18.75</v>
      </c>
      <c r="Q850" t="str">
        <f t="shared" si="52"/>
        <v>music</v>
      </c>
      <c r="R850" t="str">
        <f t="shared" si="53"/>
        <v>metal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+Table1[[#This Row],[pledged]]/Table1[[#This Row],[goal]]</f>
        <v>1.1990000000000001</v>
      </c>
      <c r="P851" s="8">
        <f>IFERROR(+Table1[[#This Row],[pledged]]/Table1[[#This Row],[backers_count]],0)</f>
        <v>41.704347826086959</v>
      </c>
      <c r="Q851" t="str">
        <f t="shared" si="52"/>
        <v>music</v>
      </c>
      <c r="R851" t="str">
        <f t="shared" si="53"/>
        <v>metal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+Table1[[#This Row],[pledged]]/Table1[[#This Row],[goal]]</f>
        <v>1.55175</v>
      </c>
      <c r="P852" s="8">
        <f>IFERROR(+Table1[[#This Row],[pledged]]/Table1[[#This Row],[backers_count]],0)</f>
        <v>46.669172932330824</v>
      </c>
      <c r="Q852" t="str">
        <f t="shared" si="52"/>
        <v>music</v>
      </c>
      <c r="R852" t="str">
        <f t="shared" si="53"/>
        <v>metal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+Table1[[#This Row],[pledged]]/Table1[[#This Row],[goal]]</f>
        <v>1.3045</v>
      </c>
      <c r="P853" s="8">
        <f>IFERROR(+Table1[[#This Row],[pledged]]/Table1[[#This Row],[backers_count]],0)</f>
        <v>37.271428571428572</v>
      </c>
      <c r="Q853" t="str">
        <f t="shared" si="52"/>
        <v>music</v>
      </c>
      <c r="R853" t="str">
        <f t="shared" si="53"/>
        <v>metal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+Table1[[#This Row],[pledged]]/Table1[[#This Row],[goal]]</f>
        <v>1.0497142857142858</v>
      </c>
      <c r="P854" s="8">
        <f>IFERROR(+Table1[[#This Row],[pledged]]/Table1[[#This Row],[backers_count]],0)</f>
        <v>59.258064516129032</v>
      </c>
      <c r="Q854" t="str">
        <f t="shared" si="52"/>
        <v>music</v>
      </c>
      <c r="R854" t="str">
        <f t="shared" si="53"/>
        <v>metal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+Table1[[#This Row],[pledged]]/Table1[[#This Row],[goal]]</f>
        <v>1</v>
      </c>
      <c r="P855" s="8">
        <f>IFERROR(+Table1[[#This Row],[pledged]]/Table1[[#This Row],[backers_count]],0)</f>
        <v>30</v>
      </c>
      <c r="Q855" t="str">
        <f t="shared" si="52"/>
        <v>music</v>
      </c>
      <c r="R855" t="str">
        <f t="shared" si="53"/>
        <v>metal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+Table1[[#This Row],[pledged]]/Table1[[#This Row],[goal]]</f>
        <v>1.1822050359712231</v>
      </c>
      <c r="P856" s="8">
        <f>IFERROR(+Table1[[#This Row],[pledged]]/Table1[[#This Row],[backers_count]],0)</f>
        <v>65.8623246492986</v>
      </c>
      <c r="Q856" t="str">
        <f t="shared" si="52"/>
        <v>music</v>
      </c>
      <c r="R856" t="str">
        <f t="shared" si="53"/>
        <v>metal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+Table1[[#This Row],[pledged]]/Table1[[#This Row],[goal]]</f>
        <v>1.0344827586206897</v>
      </c>
      <c r="P857" s="8">
        <f>IFERROR(+Table1[[#This Row],[pledged]]/Table1[[#This Row],[backers_count]],0)</f>
        <v>31.914893617021278</v>
      </c>
      <c r="Q857" t="str">
        <f t="shared" si="52"/>
        <v>music</v>
      </c>
      <c r="R857" t="str">
        <f t="shared" si="53"/>
        <v>metal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+Table1[[#This Row],[pledged]]/Table1[[#This Row],[goal]]</f>
        <v>2.1800000000000002</v>
      </c>
      <c r="P858" s="8">
        <f>IFERROR(+Table1[[#This Row],[pledged]]/Table1[[#This Row],[backers_count]],0)</f>
        <v>19.464285714285715</v>
      </c>
      <c r="Q858" t="str">
        <f t="shared" si="52"/>
        <v>music</v>
      </c>
      <c r="R858" t="str">
        <f t="shared" si="53"/>
        <v>metal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+Table1[[#This Row],[pledged]]/Table1[[#This Row],[goal]]</f>
        <v>1</v>
      </c>
      <c r="P859" s="8">
        <f>IFERROR(+Table1[[#This Row],[pledged]]/Table1[[#This Row],[backers_count]],0)</f>
        <v>50</v>
      </c>
      <c r="Q859" t="str">
        <f t="shared" si="52"/>
        <v>music</v>
      </c>
      <c r="R859" t="str">
        <f t="shared" si="53"/>
        <v>metal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+Table1[[#This Row],[pledged]]/Table1[[#This Row],[goal]]</f>
        <v>1.4400583333333332</v>
      </c>
      <c r="P860" s="8">
        <f>IFERROR(+Table1[[#This Row],[pledged]]/Table1[[#This Row],[backers_count]],0)</f>
        <v>22.737763157894737</v>
      </c>
      <c r="Q860" t="str">
        <f t="shared" si="52"/>
        <v>music</v>
      </c>
      <c r="R860" t="str">
        <f t="shared" si="53"/>
        <v>metal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+Table1[[#This Row],[pledged]]/Table1[[#This Row],[goal]]</f>
        <v>1.0467500000000001</v>
      </c>
      <c r="P861" s="8">
        <f>IFERROR(+Table1[[#This Row],[pledged]]/Table1[[#This Row],[backers_count]],0)</f>
        <v>42.724489795918366</v>
      </c>
      <c r="Q861" t="str">
        <f t="shared" si="52"/>
        <v>music</v>
      </c>
      <c r="R861" t="str">
        <f t="shared" si="53"/>
        <v>metal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+Table1[[#This Row],[pledged]]/Table1[[#This Row],[goal]]</f>
        <v>0.18142857142857144</v>
      </c>
      <c r="P862" s="8">
        <f>IFERROR(+Table1[[#This Row],[pledged]]/Table1[[#This Row],[backers_count]],0)</f>
        <v>52.916666666666664</v>
      </c>
      <c r="Q862" t="str">
        <f t="shared" si="52"/>
        <v>music</v>
      </c>
      <c r="R862" t="str">
        <f t="shared" si="53"/>
        <v>jazz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+Table1[[#This Row],[pledged]]/Table1[[#This Row],[goal]]</f>
        <v>2.2444444444444444E-2</v>
      </c>
      <c r="P863" s="8">
        <f>IFERROR(+Table1[[#This Row],[pledged]]/Table1[[#This Row],[backers_count]],0)</f>
        <v>50.5</v>
      </c>
      <c r="Q863" t="str">
        <f t="shared" si="52"/>
        <v>music</v>
      </c>
      <c r="R863" t="str">
        <f t="shared" si="53"/>
        <v>jazz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+Table1[[#This Row],[pledged]]/Table1[[#This Row],[goal]]</f>
        <v>3.3999999999999998E-3</v>
      </c>
      <c r="P864" s="8">
        <f>IFERROR(+Table1[[#This Row],[pledged]]/Table1[[#This Row],[backers_count]],0)</f>
        <v>42.5</v>
      </c>
      <c r="Q864" t="str">
        <f t="shared" si="52"/>
        <v>music</v>
      </c>
      <c r="R864" t="str">
        <f t="shared" si="53"/>
        <v>jazz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+Table1[[#This Row],[pledged]]/Table1[[#This Row],[goal]]</f>
        <v>4.4999999999999998E-2</v>
      </c>
      <c r="P865" s="8">
        <f>IFERROR(+Table1[[#This Row],[pledged]]/Table1[[#This Row],[backers_count]],0)</f>
        <v>18</v>
      </c>
      <c r="Q865" t="str">
        <f t="shared" si="52"/>
        <v>music</v>
      </c>
      <c r="R865" t="str">
        <f t="shared" si="53"/>
        <v>jazz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+Table1[[#This Row],[pledged]]/Table1[[#This Row],[goal]]</f>
        <v>0.41538461538461541</v>
      </c>
      <c r="P866" s="8">
        <f>IFERROR(+Table1[[#This Row],[pledged]]/Table1[[#This Row],[backers_count]],0)</f>
        <v>34.177215189873415</v>
      </c>
      <c r="Q866" t="str">
        <f t="shared" si="52"/>
        <v>music</v>
      </c>
      <c r="R866" t="str">
        <f t="shared" si="53"/>
        <v>jazz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+Table1[[#This Row],[pledged]]/Table1[[#This Row],[goal]]</f>
        <v>2.0454545454545454E-2</v>
      </c>
      <c r="P867" s="8">
        <f>IFERROR(+Table1[[#This Row],[pledged]]/Table1[[#This Row],[backers_count]],0)</f>
        <v>22.5</v>
      </c>
      <c r="Q867" t="str">
        <f t="shared" si="52"/>
        <v>music</v>
      </c>
      <c r="R867" t="str">
        <f t="shared" si="53"/>
        <v>jazz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+Table1[[#This Row],[pledged]]/Table1[[#This Row],[goal]]</f>
        <v>0.18285714285714286</v>
      </c>
      <c r="P868" s="8">
        <f>IFERROR(+Table1[[#This Row],[pledged]]/Table1[[#This Row],[backers_count]],0)</f>
        <v>58.18181818181818</v>
      </c>
      <c r="Q868" t="str">
        <f t="shared" si="52"/>
        <v>music</v>
      </c>
      <c r="R868" t="str">
        <f t="shared" si="53"/>
        <v>jazz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+Table1[[#This Row],[pledged]]/Table1[[#This Row],[goal]]</f>
        <v>0.2402</v>
      </c>
      <c r="P869" s="8">
        <f>IFERROR(+Table1[[#This Row],[pledged]]/Table1[[#This Row],[backers_count]],0)</f>
        <v>109.18181818181819</v>
      </c>
      <c r="Q869" t="str">
        <f t="shared" si="52"/>
        <v>music</v>
      </c>
      <c r="R869" t="str">
        <f t="shared" si="53"/>
        <v>jazz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+Table1[[#This Row],[pledged]]/Table1[[#This Row],[goal]]</f>
        <v>1.1111111111111111E-3</v>
      </c>
      <c r="P870" s="8">
        <f>IFERROR(+Table1[[#This Row],[pledged]]/Table1[[#This Row],[backers_count]],0)</f>
        <v>50</v>
      </c>
      <c r="Q870" t="str">
        <f t="shared" si="52"/>
        <v>music</v>
      </c>
      <c r="R870" t="str">
        <f t="shared" si="53"/>
        <v>jazz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+Table1[[#This Row],[pledged]]/Table1[[#This Row],[goal]]</f>
        <v>0.11818181818181818</v>
      </c>
      <c r="P871" s="8">
        <f>IFERROR(+Table1[[#This Row],[pledged]]/Table1[[#This Row],[backers_count]],0)</f>
        <v>346.66666666666669</v>
      </c>
      <c r="Q871" t="str">
        <f t="shared" si="52"/>
        <v>music</v>
      </c>
      <c r="R871" t="str">
        <f t="shared" si="53"/>
        <v>jazz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+Table1[[#This Row],[pledged]]/Table1[[#This Row],[goal]]</f>
        <v>3.0999999999999999E-3</v>
      </c>
      <c r="P872" s="8">
        <f>IFERROR(+Table1[[#This Row],[pledged]]/Table1[[#This Row],[backers_count]],0)</f>
        <v>12.4</v>
      </c>
      <c r="Q872" t="str">
        <f t="shared" si="52"/>
        <v>music</v>
      </c>
      <c r="R872" t="str">
        <f t="shared" si="53"/>
        <v>jazz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+Table1[[#This Row],[pledged]]/Table1[[#This Row],[goal]]</f>
        <v>5.4166666666666669E-2</v>
      </c>
      <c r="P873" s="8">
        <f>IFERROR(+Table1[[#This Row],[pledged]]/Table1[[#This Row],[backers_count]],0)</f>
        <v>27.083333333333332</v>
      </c>
      <c r="Q873" t="str">
        <f t="shared" si="52"/>
        <v>music</v>
      </c>
      <c r="R873" t="str">
        <f t="shared" si="53"/>
        <v>jazz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+Table1[[#This Row],[pledged]]/Table1[[#This Row],[goal]]</f>
        <v>8.1250000000000003E-3</v>
      </c>
      <c r="P874" s="8">
        <f>IFERROR(+Table1[[#This Row],[pledged]]/Table1[[#This Row],[backers_count]],0)</f>
        <v>32.5</v>
      </c>
      <c r="Q874" t="str">
        <f t="shared" si="52"/>
        <v>music</v>
      </c>
      <c r="R874" t="str">
        <f t="shared" si="53"/>
        <v>jazz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+Table1[[#This Row],[pledged]]/Table1[[#This Row],[goal]]</f>
        <v>1.2857142857142857E-2</v>
      </c>
      <c r="P875" s="8">
        <f>IFERROR(+Table1[[#This Row],[pledged]]/Table1[[#This Row],[backers_count]],0)</f>
        <v>9</v>
      </c>
      <c r="Q875" t="str">
        <f t="shared" si="52"/>
        <v>music</v>
      </c>
      <c r="R875" t="str">
        <f t="shared" si="53"/>
        <v>jazz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+Table1[[#This Row],[pledged]]/Table1[[#This Row],[goal]]</f>
        <v>0.24333333333333335</v>
      </c>
      <c r="P876" s="8">
        <f>IFERROR(+Table1[[#This Row],[pledged]]/Table1[[#This Row],[backers_count]],0)</f>
        <v>34.761904761904759</v>
      </c>
      <c r="Q876" t="str">
        <f t="shared" si="52"/>
        <v>music</v>
      </c>
      <c r="R876" t="str">
        <f t="shared" si="53"/>
        <v>jazz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+Table1[[#This Row],[pledged]]/Table1[[#This Row],[goal]]</f>
        <v>0</v>
      </c>
      <c r="P877" s="8">
        <f>IFERROR(+Table1[[#This Row],[pledged]]/Table1[[#This Row],[backers_count]],0)</f>
        <v>0</v>
      </c>
      <c r="Q877" t="str">
        <f t="shared" si="52"/>
        <v>music</v>
      </c>
      <c r="R877" t="str">
        <f t="shared" si="53"/>
        <v>jazz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+Table1[[#This Row],[pledged]]/Table1[[#This Row],[goal]]</f>
        <v>0.40799492385786801</v>
      </c>
      <c r="P878" s="8">
        <f>IFERROR(+Table1[[#This Row],[pledged]]/Table1[[#This Row],[backers_count]],0)</f>
        <v>28.577777777777779</v>
      </c>
      <c r="Q878" t="str">
        <f t="shared" si="52"/>
        <v>music</v>
      </c>
      <c r="R878" t="str">
        <f t="shared" si="53"/>
        <v>jazz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+Table1[[#This Row],[pledged]]/Table1[[#This Row],[goal]]</f>
        <v>0.67549999999999999</v>
      </c>
      <c r="P879" s="8">
        <f>IFERROR(+Table1[[#This Row],[pledged]]/Table1[[#This Row],[backers_count]],0)</f>
        <v>46.586206896551722</v>
      </c>
      <c r="Q879" t="str">
        <f t="shared" si="52"/>
        <v>music</v>
      </c>
      <c r="R879" t="str">
        <f t="shared" si="53"/>
        <v>jazz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+Table1[[#This Row],[pledged]]/Table1[[#This Row],[goal]]</f>
        <v>1.2999999999999999E-2</v>
      </c>
      <c r="P880" s="8">
        <f>IFERROR(+Table1[[#This Row],[pledged]]/Table1[[#This Row],[backers_count]],0)</f>
        <v>32.5</v>
      </c>
      <c r="Q880" t="str">
        <f t="shared" si="52"/>
        <v>music</v>
      </c>
      <c r="R880" t="str">
        <f t="shared" si="53"/>
        <v>jazz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+Table1[[#This Row],[pledged]]/Table1[[#This Row],[goal]]</f>
        <v>0.30666666666666664</v>
      </c>
      <c r="P881" s="8">
        <f>IFERROR(+Table1[[#This Row],[pledged]]/Table1[[#This Row],[backers_count]],0)</f>
        <v>21.466666666666665</v>
      </c>
      <c r="Q881" t="str">
        <f t="shared" si="52"/>
        <v>music</v>
      </c>
      <c r="R881" t="str">
        <f t="shared" si="53"/>
        <v>jazz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+Table1[[#This Row],[pledged]]/Table1[[#This Row],[goal]]</f>
        <v>2.9894179894179893E-2</v>
      </c>
      <c r="P882" s="8">
        <f>IFERROR(+Table1[[#This Row],[pledged]]/Table1[[#This Row],[backers_count]],0)</f>
        <v>14.125</v>
      </c>
      <c r="Q882" t="str">
        <f t="shared" si="52"/>
        <v>music</v>
      </c>
      <c r="R882" t="str">
        <f t="shared" si="53"/>
        <v>indie rock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+Table1[[#This Row],[pledged]]/Table1[[#This Row],[goal]]</f>
        <v>8.0000000000000002E-3</v>
      </c>
      <c r="P883" s="8">
        <f>IFERROR(+Table1[[#This Row],[pledged]]/Table1[[#This Row],[backers_count]],0)</f>
        <v>30</v>
      </c>
      <c r="Q883" t="str">
        <f t="shared" si="52"/>
        <v>music</v>
      </c>
      <c r="R883" t="str">
        <f t="shared" si="53"/>
        <v>indie rock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+Table1[[#This Row],[pledged]]/Table1[[#This Row],[goal]]</f>
        <v>0.20133333333333334</v>
      </c>
      <c r="P884" s="8">
        <f>IFERROR(+Table1[[#This Row],[pledged]]/Table1[[#This Row],[backers_count]],0)</f>
        <v>21.571428571428573</v>
      </c>
      <c r="Q884" t="str">
        <f t="shared" si="52"/>
        <v>music</v>
      </c>
      <c r="R884" t="str">
        <f t="shared" si="53"/>
        <v>indie rock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+Table1[[#This Row],[pledged]]/Table1[[#This Row],[goal]]</f>
        <v>0.4002</v>
      </c>
      <c r="P885" s="8">
        <f>IFERROR(+Table1[[#This Row],[pledged]]/Table1[[#This Row],[backers_count]],0)</f>
        <v>83.375</v>
      </c>
      <c r="Q885" t="str">
        <f t="shared" si="52"/>
        <v>music</v>
      </c>
      <c r="R885" t="str">
        <f t="shared" si="53"/>
        <v>indie rock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+Table1[[#This Row],[pledged]]/Table1[[#This Row],[goal]]</f>
        <v>0.01</v>
      </c>
      <c r="P886" s="8">
        <f>IFERROR(+Table1[[#This Row],[pledged]]/Table1[[#This Row],[backers_count]],0)</f>
        <v>10</v>
      </c>
      <c r="Q886" t="str">
        <f t="shared" si="52"/>
        <v>music</v>
      </c>
      <c r="R886" t="str">
        <f t="shared" si="53"/>
        <v>indie rock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+Table1[[#This Row],[pledged]]/Table1[[#This Row],[goal]]</f>
        <v>0.75</v>
      </c>
      <c r="P887" s="8">
        <f>IFERROR(+Table1[[#This Row],[pledged]]/Table1[[#This Row],[backers_count]],0)</f>
        <v>35.714285714285715</v>
      </c>
      <c r="Q887" t="str">
        <f t="shared" si="52"/>
        <v>music</v>
      </c>
      <c r="R887" t="str">
        <f t="shared" si="53"/>
        <v>indie rock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+Table1[[#This Row],[pledged]]/Table1[[#This Row],[goal]]</f>
        <v>0.41</v>
      </c>
      <c r="P888" s="8">
        <f>IFERROR(+Table1[[#This Row],[pledged]]/Table1[[#This Row],[backers_count]],0)</f>
        <v>29.285714285714285</v>
      </c>
      <c r="Q888" t="str">
        <f t="shared" si="52"/>
        <v>music</v>
      </c>
      <c r="R888" t="str">
        <f t="shared" si="53"/>
        <v>indie rock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+Table1[[#This Row],[pledged]]/Table1[[#This Row],[goal]]</f>
        <v>0</v>
      </c>
      <c r="P889" s="8">
        <f>IFERROR(+Table1[[#This Row],[pledged]]/Table1[[#This Row],[backers_count]],0)</f>
        <v>0</v>
      </c>
      <c r="Q889" t="str">
        <f t="shared" si="52"/>
        <v>music</v>
      </c>
      <c r="R889" t="str">
        <f t="shared" si="53"/>
        <v>indie rock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+Table1[[#This Row],[pledged]]/Table1[[#This Row],[goal]]</f>
        <v>7.1999999999999995E-2</v>
      </c>
      <c r="P890" s="8">
        <f>IFERROR(+Table1[[#This Row],[pledged]]/Table1[[#This Row],[backers_count]],0)</f>
        <v>18</v>
      </c>
      <c r="Q890" t="str">
        <f t="shared" si="52"/>
        <v>music</v>
      </c>
      <c r="R890" t="str">
        <f t="shared" si="53"/>
        <v>indie rock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+Table1[[#This Row],[pledged]]/Table1[[#This Row],[goal]]</f>
        <v>9.4412800000000005E-2</v>
      </c>
      <c r="P891" s="8">
        <f>IFERROR(+Table1[[#This Row],[pledged]]/Table1[[#This Row],[backers_count]],0)</f>
        <v>73.760000000000005</v>
      </c>
      <c r="Q891" t="str">
        <f t="shared" si="52"/>
        <v>music</v>
      </c>
      <c r="R891" t="str">
        <f t="shared" si="53"/>
        <v>indie rock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+Table1[[#This Row],[pledged]]/Table1[[#This Row],[goal]]</f>
        <v>4.1666666666666664E-2</v>
      </c>
      <c r="P892" s="8">
        <f>IFERROR(+Table1[[#This Row],[pledged]]/Table1[[#This Row],[backers_count]],0)</f>
        <v>31.25</v>
      </c>
      <c r="Q892" t="str">
        <f t="shared" si="52"/>
        <v>music</v>
      </c>
      <c r="R892" t="str">
        <f t="shared" si="53"/>
        <v>indie rock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+Table1[[#This Row],[pledged]]/Table1[[#This Row],[goal]]</f>
        <v>3.2500000000000001E-2</v>
      </c>
      <c r="P893" s="8">
        <f>IFERROR(+Table1[[#This Row],[pledged]]/Table1[[#This Row],[backers_count]],0)</f>
        <v>28.888888888888889</v>
      </c>
      <c r="Q893" t="str">
        <f t="shared" si="52"/>
        <v>music</v>
      </c>
      <c r="R893" t="str">
        <f t="shared" si="53"/>
        <v>indie rock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+Table1[[#This Row],[pledged]]/Table1[[#This Row],[goal]]</f>
        <v>0.40749999999999997</v>
      </c>
      <c r="P894" s="8">
        <f>IFERROR(+Table1[[#This Row],[pledged]]/Table1[[#This Row],[backers_count]],0)</f>
        <v>143.8235294117647</v>
      </c>
      <c r="Q894" t="str">
        <f t="shared" si="52"/>
        <v>music</v>
      </c>
      <c r="R894" t="str">
        <f t="shared" si="53"/>
        <v>indie rock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+Table1[[#This Row],[pledged]]/Table1[[#This Row],[goal]]</f>
        <v>0.1</v>
      </c>
      <c r="P895" s="8">
        <f>IFERROR(+Table1[[#This Row],[pledged]]/Table1[[#This Row],[backers_count]],0)</f>
        <v>40</v>
      </c>
      <c r="Q895" t="str">
        <f t="shared" si="52"/>
        <v>music</v>
      </c>
      <c r="R895" t="str">
        <f t="shared" si="53"/>
        <v>indie rock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+Table1[[#This Row],[pledged]]/Table1[[#This Row],[goal]]</f>
        <v>0.39169999999999999</v>
      </c>
      <c r="P896" s="8">
        <f>IFERROR(+Table1[[#This Row],[pledged]]/Table1[[#This Row],[backers_count]],0)</f>
        <v>147.81132075471697</v>
      </c>
      <c r="Q896" t="str">
        <f t="shared" si="52"/>
        <v>music</v>
      </c>
      <c r="R896" t="str">
        <f t="shared" si="53"/>
        <v>indie rock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+Table1[[#This Row],[pledged]]/Table1[[#This Row],[goal]]</f>
        <v>2.4375000000000001E-2</v>
      </c>
      <c r="P897" s="8">
        <f>IFERROR(+Table1[[#This Row],[pledged]]/Table1[[#This Row],[backers_count]],0)</f>
        <v>27.857142857142858</v>
      </c>
      <c r="Q897" t="str">
        <f t="shared" si="52"/>
        <v>music</v>
      </c>
      <c r="R897" t="str">
        <f t="shared" si="53"/>
        <v>indie rock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+Table1[[#This Row],[pledged]]/Table1[[#This Row],[goal]]</f>
        <v>0.4</v>
      </c>
      <c r="P898" s="8">
        <f>IFERROR(+Table1[[#This Row],[pledged]]/Table1[[#This Row],[backers_count]],0)</f>
        <v>44.444444444444443</v>
      </c>
      <c r="Q898" t="str">
        <f t="shared" ref="Q898:Q961" si="56">LEFT(N898,FIND("/",N898)-1)</f>
        <v>music</v>
      </c>
      <c r="R898" t="str">
        <f t="shared" ref="R898:R961" si="57">RIGHT($N898,LEN(N898)-FIND("/",N898))</f>
        <v>indie rock</v>
      </c>
      <c r="S898" s="14">
        <f t="shared" ref="S898:S961" si="58">(((J898/60)/60)/24)+DATE(1970,1,1)</f>
        <v>42218.872986111113</v>
      </c>
      <c r="T898" s="14">
        <f t="shared" ref="T898:T961" si="59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+Table1[[#This Row],[pledged]]/Table1[[#This Row],[goal]]</f>
        <v>0</v>
      </c>
      <c r="P899" s="8">
        <f>IFERROR(+Table1[[#This Row],[pledged]]/Table1[[#This Row],[backers_count]],0)</f>
        <v>0</v>
      </c>
      <c r="Q899" t="str">
        <f t="shared" si="56"/>
        <v>music</v>
      </c>
      <c r="R899" t="str">
        <f t="shared" si="57"/>
        <v>indie rock</v>
      </c>
      <c r="S899" s="14">
        <f t="shared" si="58"/>
        <v>41211.688750000001</v>
      </c>
      <c r="T899" s="14">
        <f t="shared" si="5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+Table1[[#This Row],[pledged]]/Table1[[#This Row],[goal]]</f>
        <v>2.8000000000000001E-2</v>
      </c>
      <c r="P900" s="8">
        <f>IFERROR(+Table1[[#This Row],[pledged]]/Table1[[#This Row],[backers_count]],0)</f>
        <v>35</v>
      </c>
      <c r="Q900" t="str">
        <f t="shared" si="56"/>
        <v>music</v>
      </c>
      <c r="R900" t="str">
        <f t="shared" si="57"/>
        <v>indie rock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+Table1[[#This Row],[pledged]]/Table1[[#This Row],[goal]]</f>
        <v>0.37333333333333335</v>
      </c>
      <c r="P901" s="8">
        <f>IFERROR(+Table1[[#This Row],[pledged]]/Table1[[#This Row],[backers_count]],0)</f>
        <v>35</v>
      </c>
      <c r="Q901" t="str">
        <f t="shared" si="56"/>
        <v>music</v>
      </c>
      <c r="R901" t="str">
        <f t="shared" si="57"/>
        <v>indie rock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+Table1[[#This Row],[pledged]]/Table1[[#This Row],[goal]]</f>
        <v>4.1999999999999997E-3</v>
      </c>
      <c r="P902" s="8">
        <f>IFERROR(+Table1[[#This Row],[pledged]]/Table1[[#This Row],[backers_count]],0)</f>
        <v>10.5</v>
      </c>
      <c r="Q902" t="str">
        <f t="shared" si="56"/>
        <v>music</v>
      </c>
      <c r="R902" t="str">
        <f t="shared" si="57"/>
        <v>jazz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+Table1[[#This Row],[pledged]]/Table1[[#This Row],[goal]]</f>
        <v>0</v>
      </c>
      <c r="P903" s="8">
        <f>IFERROR(+Table1[[#This Row],[pledged]]/Table1[[#This Row],[backers_count]],0)</f>
        <v>0</v>
      </c>
      <c r="Q903" t="str">
        <f t="shared" si="56"/>
        <v>music</v>
      </c>
      <c r="R903" t="str">
        <f t="shared" si="57"/>
        <v>jazz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+Table1[[#This Row],[pledged]]/Table1[[#This Row],[goal]]</f>
        <v>3.0000000000000001E-3</v>
      </c>
      <c r="P904" s="8">
        <f>IFERROR(+Table1[[#This Row],[pledged]]/Table1[[#This Row],[backers_count]],0)</f>
        <v>30</v>
      </c>
      <c r="Q904" t="str">
        <f t="shared" si="56"/>
        <v>music</v>
      </c>
      <c r="R904" t="str">
        <f t="shared" si="57"/>
        <v>jazz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+Table1[[#This Row],[pledged]]/Table1[[#This Row],[goal]]</f>
        <v>3.2000000000000001E-2</v>
      </c>
      <c r="P905" s="8">
        <f>IFERROR(+Table1[[#This Row],[pledged]]/Table1[[#This Row],[backers_count]],0)</f>
        <v>40</v>
      </c>
      <c r="Q905" t="str">
        <f t="shared" si="56"/>
        <v>music</v>
      </c>
      <c r="R905" t="str">
        <f t="shared" si="57"/>
        <v>jazz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+Table1[[#This Row],[pledged]]/Table1[[#This Row],[goal]]</f>
        <v>3.0200000000000001E-3</v>
      </c>
      <c r="P906" s="8">
        <f>IFERROR(+Table1[[#This Row],[pledged]]/Table1[[#This Row],[backers_count]],0)</f>
        <v>50.333333333333336</v>
      </c>
      <c r="Q906" t="str">
        <f t="shared" si="56"/>
        <v>music</v>
      </c>
      <c r="R906" t="str">
        <f t="shared" si="57"/>
        <v>jazz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+Table1[[#This Row],[pledged]]/Table1[[#This Row],[goal]]</f>
        <v>3.0153846153846153E-2</v>
      </c>
      <c r="P907" s="8">
        <f>IFERROR(+Table1[[#This Row],[pledged]]/Table1[[#This Row],[backers_count]],0)</f>
        <v>32.666666666666664</v>
      </c>
      <c r="Q907" t="str">
        <f t="shared" si="56"/>
        <v>music</v>
      </c>
      <c r="R907" t="str">
        <f t="shared" si="57"/>
        <v>jazz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+Table1[[#This Row],[pledged]]/Table1[[#This Row],[goal]]</f>
        <v>0</v>
      </c>
      <c r="P908" s="8">
        <f>IFERROR(+Table1[[#This Row],[pledged]]/Table1[[#This Row],[backers_count]],0)</f>
        <v>0</v>
      </c>
      <c r="Q908" t="str">
        <f t="shared" si="56"/>
        <v>music</v>
      </c>
      <c r="R908" t="str">
        <f t="shared" si="57"/>
        <v>jazz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+Table1[[#This Row],[pledged]]/Table1[[#This Row],[goal]]</f>
        <v>0</v>
      </c>
      <c r="P909" s="8">
        <f>IFERROR(+Table1[[#This Row],[pledged]]/Table1[[#This Row],[backers_count]],0)</f>
        <v>0</v>
      </c>
      <c r="Q909" t="str">
        <f t="shared" si="56"/>
        <v>music</v>
      </c>
      <c r="R909" t="str">
        <f t="shared" si="57"/>
        <v>jazz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+Table1[[#This Row],[pledged]]/Table1[[#This Row],[goal]]</f>
        <v>0</v>
      </c>
      <c r="P910" s="8">
        <f>IFERROR(+Table1[[#This Row],[pledged]]/Table1[[#This Row],[backers_count]],0)</f>
        <v>0</v>
      </c>
      <c r="Q910" t="str">
        <f t="shared" si="56"/>
        <v>music</v>
      </c>
      <c r="R910" t="str">
        <f t="shared" si="57"/>
        <v>jazz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+Table1[[#This Row],[pledged]]/Table1[[#This Row],[goal]]</f>
        <v>3.2500000000000001E-2</v>
      </c>
      <c r="P911" s="8">
        <f>IFERROR(+Table1[[#This Row],[pledged]]/Table1[[#This Row],[backers_count]],0)</f>
        <v>65</v>
      </c>
      <c r="Q911" t="str">
        <f t="shared" si="56"/>
        <v>music</v>
      </c>
      <c r="R911" t="str">
        <f t="shared" si="57"/>
        <v>jazz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+Table1[[#This Row],[pledged]]/Table1[[#This Row],[goal]]</f>
        <v>0.22363636363636363</v>
      </c>
      <c r="P912" s="8">
        <f>IFERROR(+Table1[[#This Row],[pledged]]/Table1[[#This Row],[backers_count]],0)</f>
        <v>24.6</v>
      </c>
      <c r="Q912" t="str">
        <f t="shared" si="56"/>
        <v>music</v>
      </c>
      <c r="R912" t="str">
        <f t="shared" si="57"/>
        <v>jazz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+Table1[[#This Row],[pledged]]/Table1[[#This Row],[goal]]</f>
        <v>0</v>
      </c>
      <c r="P913" s="8">
        <f>IFERROR(+Table1[[#This Row],[pledged]]/Table1[[#This Row],[backers_count]],0)</f>
        <v>0</v>
      </c>
      <c r="Q913" t="str">
        <f t="shared" si="56"/>
        <v>music</v>
      </c>
      <c r="R913" t="str">
        <f t="shared" si="57"/>
        <v>jazz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+Table1[[#This Row],[pledged]]/Table1[[#This Row],[goal]]</f>
        <v>8.5714285714285719E-3</v>
      </c>
      <c r="P914" s="8">
        <f>IFERROR(+Table1[[#This Row],[pledged]]/Table1[[#This Row],[backers_count]],0)</f>
        <v>15</v>
      </c>
      <c r="Q914" t="str">
        <f t="shared" si="56"/>
        <v>music</v>
      </c>
      <c r="R914" t="str">
        <f t="shared" si="57"/>
        <v>jazz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+Table1[[#This Row],[pledged]]/Table1[[#This Row],[goal]]</f>
        <v>6.6066666666666662E-2</v>
      </c>
      <c r="P915" s="8">
        <f>IFERROR(+Table1[[#This Row],[pledged]]/Table1[[#This Row],[backers_count]],0)</f>
        <v>82.583333333333329</v>
      </c>
      <c r="Q915" t="str">
        <f t="shared" si="56"/>
        <v>music</v>
      </c>
      <c r="R915" t="str">
        <f t="shared" si="57"/>
        <v>jazz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+Table1[[#This Row],[pledged]]/Table1[[#This Row],[goal]]</f>
        <v>0</v>
      </c>
      <c r="P916" s="8">
        <f>IFERROR(+Table1[[#This Row],[pledged]]/Table1[[#This Row],[backers_count]],0)</f>
        <v>0</v>
      </c>
      <c r="Q916" t="str">
        <f t="shared" si="56"/>
        <v>music</v>
      </c>
      <c r="R916" t="str">
        <f t="shared" si="57"/>
        <v>jazz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+Table1[[#This Row],[pledged]]/Table1[[#This Row],[goal]]</f>
        <v>5.7692307692307696E-2</v>
      </c>
      <c r="P917" s="8">
        <f>IFERROR(+Table1[[#This Row],[pledged]]/Table1[[#This Row],[backers_count]],0)</f>
        <v>41.666666666666664</v>
      </c>
      <c r="Q917" t="str">
        <f t="shared" si="56"/>
        <v>music</v>
      </c>
      <c r="R917" t="str">
        <f t="shared" si="57"/>
        <v>jazz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+Table1[[#This Row],[pledged]]/Table1[[#This Row],[goal]]</f>
        <v>0</v>
      </c>
      <c r="P918" s="8">
        <f>IFERROR(+Table1[[#This Row],[pledged]]/Table1[[#This Row],[backers_count]],0)</f>
        <v>0</v>
      </c>
      <c r="Q918" t="str">
        <f t="shared" si="56"/>
        <v>music</v>
      </c>
      <c r="R918" t="str">
        <f t="shared" si="57"/>
        <v>jazz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+Table1[[#This Row],[pledged]]/Table1[[#This Row],[goal]]</f>
        <v>6.0000000000000001E-3</v>
      </c>
      <c r="P919" s="8">
        <f>IFERROR(+Table1[[#This Row],[pledged]]/Table1[[#This Row],[backers_count]],0)</f>
        <v>30</v>
      </c>
      <c r="Q919" t="str">
        <f t="shared" si="56"/>
        <v>music</v>
      </c>
      <c r="R919" t="str">
        <f t="shared" si="57"/>
        <v>jazz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+Table1[[#This Row],[pledged]]/Table1[[#This Row],[goal]]</f>
        <v>5.0256410256410255E-2</v>
      </c>
      <c r="P920" s="8">
        <f>IFERROR(+Table1[[#This Row],[pledged]]/Table1[[#This Row],[backers_count]],0)</f>
        <v>19.600000000000001</v>
      </c>
      <c r="Q920" t="str">
        <f t="shared" si="56"/>
        <v>music</v>
      </c>
      <c r="R920" t="str">
        <f t="shared" si="57"/>
        <v>jazz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+Table1[[#This Row],[pledged]]/Table1[[#This Row],[goal]]</f>
        <v>5.0000000000000001E-3</v>
      </c>
      <c r="P921" s="8">
        <f>IFERROR(+Table1[[#This Row],[pledged]]/Table1[[#This Row],[backers_count]],0)</f>
        <v>100</v>
      </c>
      <c r="Q921" t="str">
        <f t="shared" si="56"/>
        <v>music</v>
      </c>
      <c r="R921" t="str">
        <f t="shared" si="57"/>
        <v>jazz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+Table1[[#This Row],[pledged]]/Table1[[#This Row],[goal]]</f>
        <v>0</v>
      </c>
      <c r="P922" s="8">
        <f>IFERROR(+Table1[[#This Row],[pledged]]/Table1[[#This Row],[backers_count]],0)</f>
        <v>0</v>
      </c>
      <c r="Q922" t="str">
        <f t="shared" si="56"/>
        <v>music</v>
      </c>
      <c r="R922" t="str">
        <f t="shared" si="57"/>
        <v>jazz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+Table1[[#This Row],[pledged]]/Table1[[#This Row],[goal]]</f>
        <v>0.309</v>
      </c>
      <c r="P923" s="8">
        <f>IFERROR(+Table1[[#This Row],[pledged]]/Table1[[#This Row],[backers_count]],0)</f>
        <v>231.75</v>
      </c>
      <c r="Q923" t="str">
        <f t="shared" si="56"/>
        <v>music</v>
      </c>
      <c r="R923" t="str">
        <f t="shared" si="57"/>
        <v>jazz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+Table1[[#This Row],[pledged]]/Table1[[#This Row],[goal]]</f>
        <v>0.21037037037037037</v>
      </c>
      <c r="P924" s="8">
        <f>IFERROR(+Table1[[#This Row],[pledged]]/Table1[[#This Row],[backers_count]],0)</f>
        <v>189.33333333333334</v>
      </c>
      <c r="Q924" t="str">
        <f t="shared" si="56"/>
        <v>music</v>
      </c>
      <c r="R924" t="str">
        <f t="shared" si="57"/>
        <v>jazz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+Table1[[#This Row],[pledged]]/Table1[[#This Row],[goal]]</f>
        <v>2.1999999999999999E-2</v>
      </c>
      <c r="P925" s="8">
        <f>IFERROR(+Table1[[#This Row],[pledged]]/Table1[[#This Row],[backers_count]],0)</f>
        <v>55</v>
      </c>
      <c r="Q925" t="str">
        <f t="shared" si="56"/>
        <v>music</v>
      </c>
      <c r="R925" t="str">
        <f t="shared" si="57"/>
        <v>jazz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+Table1[[#This Row],[pledged]]/Table1[[#This Row],[goal]]</f>
        <v>0.109</v>
      </c>
      <c r="P926" s="8">
        <f>IFERROR(+Table1[[#This Row],[pledged]]/Table1[[#This Row],[backers_count]],0)</f>
        <v>21.8</v>
      </c>
      <c r="Q926" t="str">
        <f t="shared" si="56"/>
        <v>music</v>
      </c>
      <c r="R926" t="str">
        <f t="shared" si="57"/>
        <v>jazz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+Table1[[#This Row],[pledged]]/Table1[[#This Row],[goal]]</f>
        <v>2.6666666666666668E-2</v>
      </c>
      <c r="P927" s="8">
        <f>IFERROR(+Table1[[#This Row],[pledged]]/Table1[[#This Row],[backers_count]],0)</f>
        <v>32</v>
      </c>
      <c r="Q927" t="str">
        <f t="shared" si="56"/>
        <v>music</v>
      </c>
      <c r="R927" t="str">
        <f t="shared" si="57"/>
        <v>jazz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+Table1[[#This Row],[pledged]]/Table1[[#This Row],[goal]]</f>
        <v>0</v>
      </c>
      <c r="P928" s="8">
        <f>IFERROR(+Table1[[#This Row],[pledged]]/Table1[[#This Row],[backers_count]],0)</f>
        <v>0</v>
      </c>
      <c r="Q928" t="str">
        <f t="shared" si="56"/>
        <v>music</v>
      </c>
      <c r="R928" t="str">
        <f t="shared" si="57"/>
        <v>jazz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+Table1[[#This Row],[pledged]]/Table1[[#This Row],[goal]]</f>
        <v>0</v>
      </c>
      <c r="P929" s="8">
        <f>IFERROR(+Table1[[#This Row],[pledged]]/Table1[[#This Row],[backers_count]],0)</f>
        <v>0</v>
      </c>
      <c r="Q929" t="str">
        <f t="shared" si="56"/>
        <v>music</v>
      </c>
      <c r="R929" t="str">
        <f t="shared" si="57"/>
        <v>jazz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+Table1[[#This Row],[pledged]]/Table1[[#This Row],[goal]]</f>
        <v>0.10862068965517241</v>
      </c>
      <c r="P930" s="8">
        <f>IFERROR(+Table1[[#This Row],[pledged]]/Table1[[#This Row],[backers_count]],0)</f>
        <v>56.25</v>
      </c>
      <c r="Q930" t="str">
        <f t="shared" si="56"/>
        <v>music</v>
      </c>
      <c r="R930" t="str">
        <f t="shared" si="57"/>
        <v>jazz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+Table1[[#This Row],[pledged]]/Table1[[#This Row],[goal]]</f>
        <v>0</v>
      </c>
      <c r="P931" s="8">
        <f>IFERROR(+Table1[[#This Row],[pledged]]/Table1[[#This Row],[backers_count]],0)</f>
        <v>0</v>
      </c>
      <c r="Q931" t="str">
        <f t="shared" si="56"/>
        <v>music</v>
      </c>
      <c r="R931" t="str">
        <f t="shared" si="57"/>
        <v>jazz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+Table1[[#This Row],[pledged]]/Table1[[#This Row],[goal]]</f>
        <v>0.38333333333333336</v>
      </c>
      <c r="P932" s="8">
        <f>IFERROR(+Table1[[#This Row],[pledged]]/Table1[[#This Row],[backers_count]],0)</f>
        <v>69</v>
      </c>
      <c r="Q932" t="str">
        <f t="shared" si="56"/>
        <v>music</v>
      </c>
      <c r="R932" t="str">
        <f t="shared" si="57"/>
        <v>jazz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+Table1[[#This Row],[pledged]]/Table1[[#This Row],[goal]]</f>
        <v>6.5500000000000003E-2</v>
      </c>
      <c r="P933" s="8">
        <f>IFERROR(+Table1[[#This Row],[pledged]]/Table1[[#This Row],[backers_count]],0)</f>
        <v>18.714285714285715</v>
      </c>
      <c r="Q933" t="str">
        <f t="shared" si="56"/>
        <v>music</v>
      </c>
      <c r="R933" t="str">
        <f t="shared" si="57"/>
        <v>jazz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+Table1[[#This Row],[pledged]]/Table1[[#This Row],[goal]]</f>
        <v>0.14536842105263159</v>
      </c>
      <c r="P934" s="8">
        <f>IFERROR(+Table1[[#This Row],[pledged]]/Table1[[#This Row],[backers_count]],0)</f>
        <v>46.033333333333331</v>
      </c>
      <c r="Q934" t="str">
        <f t="shared" si="56"/>
        <v>music</v>
      </c>
      <c r="R934" t="str">
        <f t="shared" si="57"/>
        <v>jazz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+Table1[[#This Row],[pledged]]/Table1[[#This Row],[goal]]</f>
        <v>0.06</v>
      </c>
      <c r="P935" s="8">
        <f>IFERROR(+Table1[[#This Row],[pledged]]/Table1[[#This Row],[backers_count]],0)</f>
        <v>60</v>
      </c>
      <c r="Q935" t="str">
        <f t="shared" si="56"/>
        <v>music</v>
      </c>
      <c r="R935" t="str">
        <f t="shared" si="57"/>
        <v>jazz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+Table1[[#This Row],[pledged]]/Table1[[#This Row],[goal]]</f>
        <v>0.30399999999999999</v>
      </c>
      <c r="P936" s="8">
        <f>IFERROR(+Table1[[#This Row],[pledged]]/Table1[[#This Row],[backers_count]],0)</f>
        <v>50.666666666666664</v>
      </c>
      <c r="Q936" t="str">
        <f t="shared" si="56"/>
        <v>music</v>
      </c>
      <c r="R936" t="str">
        <f t="shared" si="57"/>
        <v>jazz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+Table1[[#This Row],[pledged]]/Table1[[#This Row],[goal]]</f>
        <v>1.4285714285714285E-2</v>
      </c>
      <c r="P937" s="8">
        <f>IFERROR(+Table1[[#This Row],[pledged]]/Table1[[#This Row],[backers_count]],0)</f>
        <v>25</v>
      </c>
      <c r="Q937" t="str">
        <f t="shared" si="56"/>
        <v>music</v>
      </c>
      <c r="R937" t="str">
        <f t="shared" si="57"/>
        <v>jazz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+Table1[[#This Row],[pledged]]/Table1[[#This Row],[goal]]</f>
        <v>0</v>
      </c>
      <c r="P938" s="8">
        <f>IFERROR(+Table1[[#This Row],[pledged]]/Table1[[#This Row],[backers_count]],0)</f>
        <v>0</v>
      </c>
      <c r="Q938" t="str">
        <f t="shared" si="56"/>
        <v>music</v>
      </c>
      <c r="R938" t="str">
        <f t="shared" si="57"/>
        <v>jazz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+Table1[[#This Row],[pledged]]/Table1[[#This Row],[goal]]</f>
        <v>1.1428571428571429E-2</v>
      </c>
      <c r="P939" s="8">
        <f>IFERROR(+Table1[[#This Row],[pledged]]/Table1[[#This Row],[backers_count]],0)</f>
        <v>20</v>
      </c>
      <c r="Q939" t="str">
        <f t="shared" si="56"/>
        <v>music</v>
      </c>
      <c r="R939" t="str">
        <f t="shared" si="57"/>
        <v>jazz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+Table1[[#This Row],[pledged]]/Table1[[#This Row],[goal]]</f>
        <v>3.5714285714285713E-3</v>
      </c>
      <c r="P940" s="8">
        <f>IFERROR(+Table1[[#This Row],[pledged]]/Table1[[#This Row],[backers_count]],0)</f>
        <v>25</v>
      </c>
      <c r="Q940" t="str">
        <f t="shared" si="56"/>
        <v>music</v>
      </c>
      <c r="R940" t="str">
        <f t="shared" si="57"/>
        <v>jazz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+Table1[[#This Row],[pledged]]/Table1[[#This Row],[goal]]</f>
        <v>1.4545454545454545E-2</v>
      </c>
      <c r="P941" s="8">
        <f>IFERROR(+Table1[[#This Row],[pledged]]/Table1[[#This Row],[backers_count]],0)</f>
        <v>20</v>
      </c>
      <c r="Q941" t="str">
        <f t="shared" si="56"/>
        <v>music</v>
      </c>
      <c r="R941" t="str">
        <f t="shared" si="57"/>
        <v>jazz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+Table1[[#This Row],[pledged]]/Table1[[#This Row],[goal]]</f>
        <v>0.17155555555555554</v>
      </c>
      <c r="P942" s="8">
        <f>IFERROR(+Table1[[#This Row],[pledged]]/Table1[[#This Row],[backers_count]],0)</f>
        <v>110.28571428571429</v>
      </c>
      <c r="Q942" t="str">
        <f t="shared" si="56"/>
        <v>technology</v>
      </c>
      <c r="R942" t="str">
        <f t="shared" si="57"/>
        <v>wearables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+Table1[[#This Row],[pledged]]/Table1[[#This Row],[goal]]</f>
        <v>2.3220000000000001E-2</v>
      </c>
      <c r="P943" s="8">
        <f>IFERROR(+Table1[[#This Row],[pledged]]/Table1[[#This Row],[backers_count]],0)</f>
        <v>37.451612903225808</v>
      </c>
      <c r="Q943" t="str">
        <f t="shared" si="56"/>
        <v>technology</v>
      </c>
      <c r="R943" t="str">
        <f t="shared" si="57"/>
        <v>wearables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+Table1[[#This Row],[pledged]]/Table1[[#This Row],[goal]]</f>
        <v>8.9066666666666669E-2</v>
      </c>
      <c r="P944" s="8">
        <f>IFERROR(+Table1[[#This Row],[pledged]]/Table1[[#This Row],[backers_count]],0)</f>
        <v>41.75</v>
      </c>
      <c r="Q944" t="str">
        <f t="shared" si="56"/>
        <v>technology</v>
      </c>
      <c r="R944" t="str">
        <f t="shared" si="57"/>
        <v>wearables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+Table1[[#This Row],[pledged]]/Table1[[#This Row],[goal]]</f>
        <v>9.633333333333334E-2</v>
      </c>
      <c r="P945" s="8">
        <f>IFERROR(+Table1[[#This Row],[pledged]]/Table1[[#This Row],[backers_count]],0)</f>
        <v>24.083333333333332</v>
      </c>
      <c r="Q945" t="str">
        <f t="shared" si="56"/>
        <v>technology</v>
      </c>
      <c r="R945" t="str">
        <f t="shared" si="57"/>
        <v>wearables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+Table1[[#This Row],[pledged]]/Table1[[#This Row],[goal]]</f>
        <v>0.13325999999999999</v>
      </c>
      <c r="P946" s="8">
        <f>IFERROR(+Table1[[#This Row],[pledged]]/Table1[[#This Row],[backers_count]],0)</f>
        <v>69.40625</v>
      </c>
      <c r="Q946" t="str">
        <f t="shared" si="56"/>
        <v>technology</v>
      </c>
      <c r="R946" t="str">
        <f t="shared" si="57"/>
        <v>wearables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+Table1[[#This Row],[pledged]]/Table1[[#This Row],[goal]]</f>
        <v>2.4840000000000001E-2</v>
      </c>
      <c r="P947" s="8">
        <f>IFERROR(+Table1[[#This Row],[pledged]]/Table1[[#This Row],[backers_count]],0)</f>
        <v>155.25</v>
      </c>
      <c r="Q947" t="str">
        <f t="shared" si="56"/>
        <v>technology</v>
      </c>
      <c r="R947" t="str">
        <f t="shared" si="57"/>
        <v>wearables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+Table1[[#This Row],[pledged]]/Table1[[#This Row],[goal]]</f>
        <v>1.9066666666666666E-2</v>
      </c>
      <c r="P948" s="8">
        <f>IFERROR(+Table1[[#This Row],[pledged]]/Table1[[#This Row],[backers_count]],0)</f>
        <v>57.2</v>
      </c>
      <c r="Q948" t="str">
        <f t="shared" si="56"/>
        <v>technology</v>
      </c>
      <c r="R948" t="str">
        <f t="shared" si="57"/>
        <v>wearables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+Table1[[#This Row],[pledged]]/Table1[[#This Row],[goal]]</f>
        <v>0</v>
      </c>
      <c r="P949" s="8">
        <f>IFERROR(+Table1[[#This Row],[pledged]]/Table1[[#This Row],[backers_count]],0)</f>
        <v>0</v>
      </c>
      <c r="Q949" t="str">
        <f t="shared" si="56"/>
        <v>technology</v>
      </c>
      <c r="R949" t="str">
        <f t="shared" si="57"/>
        <v>wearables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+Table1[[#This Row],[pledged]]/Table1[[#This Row],[goal]]</f>
        <v>0.12</v>
      </c>
      <c r="P950" s="8">
        <f>IFERROR(+Table1[[#This Row],[pledged]]/Table1[[#This Row],[backers_count]],0)</f>
        <v>60</v>
      </c>
      <c r="Q950" t="str">
        <f t="shared" si="56"/>
        <v>technology</v>
      </c>
      <c r="R950" t="str">
        <f t="shared" si="57"/>
        <v>wearables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+Table1[[#This Row],[pledged]]/Table1[[#This Row],[goal]]</f>
        <v>1.3650000000000001E-2</v>
      </c>
      <c r="P951" s="8">
        <f>IFERROR(+Table1[[#This Row],[pledged]]/Table1[[#This Row],[backers_count]],0)</f>
        <v>39</v>
      </c>
      <c r="Q951" t="str">
        <f t="shared" si="56"/>
        <v>technology</v>
      </c>
      <c r="R951" t="str">
        <f t="shared" si="57"/>
        <v>wearables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+Table1[[#This Row],[pledged]]/Table1[[#This Row],[goal]]</f>
        <v>0.28039999999999998</v>
      </c>
      <c r="P952" s="8">
        <f>IFERROR(+Table1[[#This Row],[pledged]]/Table1[[#This Row],[backers_count]],0)</f>
        <v>58.416666666666664</v>
      </c>
      <c r="Q952" t="str">
        <f t="shared" si="56"/>
        <v>technology</v>
      </c>
      <c r="R952" t="str">
        <f t="shared" si="57"/>
        <v>wearables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+Table1[[#This Row],[pledged]]/Table1[[#This Row],[goal]]</f>
        <v>0.38390000000000002</v>
      </c>
      <c r="P953" s="8">
        <f>IFERROR(+Table1[[#This Row],[pledged]]/Table1[[#This Row],[backers_count]],0)</f>
        <v>158.63636363636363</v>
      </c>
      <c r="Q953" t="str">
        <f t="shared" si="56"/>
        <v>technology</v>
      </c>
      <c r="R953" t="str">
        <f t="shared" si="57"/>
        <v>wearables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+Table1[[#This Row],[pledged]]/Table1[[#This Row],[goal]]</f>
        <v>0.39942857142857141</v>
      </c>
      <c r="P954" s="8">
        <f>IFERROR(+Table1[[#This Row],[pledged]]/Table1[[#This Row],[backers_count]],0)</f>
        <v>99.857142857142861</v>
      </c>
      <c r="Q954" t="str">
        <f t="shared" si="56"/>
        <v>technology</v>
      </c>
      <c r="R954" t="str">
        <f t="shared" si="57"/>
        <v>wearables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+Table1[[#This Row],[pledged]]/Table1[[#This Row],[goal]]</f>
        <v>8.3999999999999995E-3</v>
      </c>
      <c r="P955" s="8">
        <f>IFERROR(+Table1[[#This Row],[pledged]]/Table1[[#This Row],[backers_count]],0)</f>
        <v>25.2</v>
      </c>
      <c r="Q955" t="str">
        <f t="shared" si="56"/>
        <v>technology</v>
      </c>
      <c r="R955" t="str">
        <f t="shared" si="57"/>
        <v>wearables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+Table1[[#This Row],[pledged]]/Table1[[#This Row],[goal]]</f>
        <v>0.43406666666666666</v>
      </c>
      <c r="P956" s="8">
        <f>IFERROR(+Table1[[#This Row],[pledged]]/Table1[[#This Row],[backers_count]],0)</f>
        <v>89.191780821917803</v>
      </c>
      <c r="Q956" t="str">
        <f t="shared" si="56"/>
        <v>technology</v>
      </c>
      <c r="R956" t="str">
        <f t="shared" si="57"/>
        <v>wearables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+Table1[[#This Row],[pledged]]/Table1[[#This Row],[goal]]</f>
        <v>5.6613333333333335E-2</v>
      </c>
      <c r="P957" s="8">
        <f>IFERROR(+Table1[[#This Row],[pledged]]/Table1[[#This Row],[backers_count]],0)</f>
        <v>182.6236559139785</v>
      </c>
      <c r="Q957" t="str">
        <f t="shared" si="56"/>
        <v>technology</v>
      </c>
      <c r="R957" t="str">
        <f t="shared" si="57"/>
        <v>wearables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+Table1[[#This Row],[pledged]]/Table1[[#This Row],[goal]]</f>
        <v>1.7219999999999999E-2</v>
      </c>
      <c r="P958" s="8">
        <f>IFERROR(+Table1[[#This Row],[pledged]]/Table1[[#This Row],[backers_count]],0)</f>
        <v>50.647058823529413</v>
      </c>
      <c r="Q958" t="str">
        <f t="shared" si="56"/>
        <v>technology</v>
      </c>
      <c r="R958" t="str">
        <f t="shared" si="57"/>
        <v>wearables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+Table1[[#This Row],[pledged]]/Table1[[#This Row],[goal]]</f>
        <v>1.9416666666666665E-2</v>
      </c>
      <c r="P959" s="8">
        <f>IFERROR(+Table1[[#This Row],[pledged]]/Table1[[#This Row],[backers_count]],0)</f>
        <v>33.285714285714285</v>
      </c>
      <c r="Q959" t="str">
        <f t="shared" si="56"/>
        <v>technology</v>
      </c>
      <c r="R959" t="str">
        <f t="shared" si="57"/>
        <v>wearables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+Table1[[#This Row],[pledged]]/Table1[[#This Row],[goal]]</f>
        <v>0.11328275684711328</v>
      </c>
      <c r="P960" s="8">
        <f>IFERROR(+Table1[[#This Row],[pledged]]/Table1[[#This Row],[backers_count]],0)</f>
        <v>51.823529411764703</v>
      </c>
      <c r="Q960" t="str">
        <f t="shared" si="56"/>
        <v>technology</v>
      </c>
      <c r="R960" t="str">
        <f t="shared" si="57"/>
        <v>wearables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+Table1[[#This Row],[pledged]]/Table1[[#This Row],[goal]]</f>
        <v>0.3886</v>
      </c>
      <c r="P961" s="8">
        <f>IFERROR(+Table1[[#This Row],[pledged]]/Table1[[#This Row],[backers_count]],0)</f>
        <v>113.62573099415205</v>
      </c>
      <c r="Q961" t="str">
        <f t="shared" si="56"/>
        <v>technology</v>
      </c>
      <c r="R961" t="str">
        <f t="shared" si="57"/>
        <v>wearables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+Table1[[#This Row],[pledged]]/Table1[[#This Row],[goal]]</f>
        <v>0.46100628930817611</v>
      </c>
      <c r="P962" s="8">
        <f>IFERROR(+Table1[[#This Row],[pledged]]/Table1[[#This Row],[backers_count]],0)</f>
        <v>136.46276595744681</v>
      </c>
      <c r="Q962" t="str">
        <f t="shared" ref="Q962:Q1025" si="60">LEFT(N962,FIND("/",N962)-1)</f>
        <v>technology</v>
      </c>
      <c r="R962" t="str">
        <f t="shared" ref="R962:R1025" si="61">RIGHT($N962,LEN(N962)-FIND("/",N962))</f>
        <v>wearables</v>
      </c>
      <c r="S962" s="14">
        <f t="shared" ref="S962:S1025" si="62">(((J962/60)/60)/24)+DATE(1970,1,1)</f>
        <v>42766.626793981486</v>
      </c>
      <c r="T962" s="14">
        <f t="shared" ref="T962:T1025" si="63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+Table1[[#This Row],[pledged]]/Table1[[#This Row],[goal]]</f>
        <v>0.42188421052631581</v>
      </c>
      <c r="P963" s="8">
        <f>IFERROR(+Table1[[#This Row],[pledged]]/Table1[[#This Row],[backers_count]],0)</f>
        <v>364.35454545454547</v>
      </c>
      <c r="Q963" t="str">
        <f t="shared" si="60"/>
        <v>technology</v>
      </c>
      <c r="R963" t="str">
        <f t="shared" si="61"/>
        <v>wearables</v>
      </c>
      <c r="S963" s="14">
        <f t="shared" si="62"/>
        <v>42740.693692129629</v>
      </c>
      <c r="T963" s="14">
        <f t="shared" si="63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+Table1[[#This Row],[pledged]]/Table1[[#This Row],[goal]]</f>
        <v>0.2848</v>
      </c>
      <c r="P964" s="8">
        <f>IFERROR(+Table1[[#This Row],[pledged]]/Table1[[#This Row],[backers_count]],0)</f>
        <v>19.243243243243242</v>
      </c>
      <c r="Q964" t="str">
        <f t="shared" si="60"/>
        <v>technology</v>
      </c>
      <c r="R964" t="str">
        <f t="shared" si="61"/>
        <v>wearables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+Table1[[#This Row],[pledged]]/Table1[[#This Row],[goal]]</f>
        <v>1.0771428571428571E-2</v>
      </c>
      <c r="P965" s="8">
        <f>IFERROR(+Table1[[#This Row],[pledged]]/Table1[[#This Row],[backers_count]],0)</f>
        <v>41.888888888888886</v>
      </c>
      <c r="Q965" t="str">
        <f t="shared" si="60"/>
        <v>technology</v>
      </c>
      <c r="R965" t="str">
        <f t="shared" si="61"/>
        <v>wearables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+Table1[[#This Row],[pledged]]/Table1[[#This Row],[goal]]</f>
        <v>7.9909090909090902E-3</v>
      </c>
      <c r="P966" s="8">
        <f>IFERROR(+Table1[[#This Row],[pledged]]/Table1[[#This Row],[backers_count]],0)</f>
        <v>30.310344827586206</v>
      </c>
      <c r="Q966" t="str">
        <f t="shared" si="60"/>
        <v>technology</v>
      </c>
      <c r="R966" t="str">
        <f t="shared" si="61"/>
        <v>wearables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+Table1[[#This Row],[pledged]]/Table1[[#This Row],[goal]]</f>
        <v>1.192E-2</v>
      </c>
      <c r="P967" s="8">
        <f>IFERROR(+Table1[[#This Row],[pledged]]/Table1[[#This Row],[backers_count]],0)</f>
        <v>49.666666666666664</v>
      </c>
      <c r="Q967" t="str">
        <f t="shared" si="60"/>
        <v>technology</v>
      </c>
      <c r="R967" t="str">
        <f t="shared" si="61"/>
        <v>wearables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+Table1[[#This Row],[pledged]]/Table1[[#This Row],[goal]]</f>
        <v>0.14799999999999999</v>
      </c>
      <c r="P968" s="8">
        <f>IFERROR(+Table1[[#This Row],[pledged]]/Table1[[#This Row],[backers_count]],0)</f>
        <v>59.2</v>
      </c>
      <c r="Q968" t="str">
        <f t="shared" si="60"/>
        <v>technology</v>
      </c>
      <c r="R968" t="str">
        <f t="shared" si="61"/>
        <v>wearables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+Table1[[#This Row],[pledged]]/Table1[[#This Row],[goal]]</f>
        <v>0.17810000000000001</v>
      </c>
      <c r="P969" s="8">
        <f>IFERROR(+Table1[[#This Row],[pledged]]/Table1[[#This Row],[backers_count]],0)</f>
        <v>43.97530864197531</v>
      </c>
      <c r="Q969" t="str">
        <f t="shared" si="60"/>
        <v>technology</v>
      </c>
      <c r="R969" t="str">
        <f t="shared" si="61"/>
        <v>wearables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+Table1[[#This Row],[pledged]]/Table1[[#This Row],[goal]]</f>
        <v>1.325E-2</v>
      </c>
      <c r="P970" s="8">
        <f>IFERROR(+Table1[[#This Row],[pledged]]/Table1[[#This Row],[backers_count]],0)</f>
        <v>26.5</v>
      </c>
      <c r="Q970" t="str">
        <f t="shared" si="60"/>
        <v>technology</v>
      </c>
      <c r="R970" t="str">
        <f t="shared" si="61"/>
        <v>wearables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+Table1[[#This Row],[pledged]]/Table1[[#This Row],[goal]]</f>
        <v>0.46666666666666667</v>
      </c>
      <c r="P971" s="8">
        <f>IFERROR(+Table1[[#This Row],[pledged]]/Table1[[#This Row],[backers_count]],0)</f>
        <v>1272.7272727272727</v>
      </c>
      <c r="Q971" t="str">
        <f t="shared" si="60"/>
        <v>technology</v>
      </c>
      <c r="R971" t="str">
        <f t="shared" si="61"/>
        <v>wearables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+Table1[[#This Row],[pledged]]/Table1[[#This Row],[goal]]</f>
        <v>0.4592</v>
      </c>
      <c r="P972" s="8">
        <f>IFERROR(+Table1[[#This Row],[pledged]]/Table1[[#This Row],[backers_count]],0)</f>
        <v>164</v>
      </c>
      <c r="Q972" t="str">
        <f t="shared" si="60"/>
        <v>technology</v>
      </c>
      <c r="R972" t="str">
        <f t="shared" si="61"/>
        <v>wearables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+Table1[[#This Row],[pledged]]/Table1[[#This Row],[goal]]</f>
        <v>2.2599999999999999E-3</v>
      </c>
      <c r="P973" s="8">
        <f>IFERROR(+Table1[[#This Row],[pledged]]/Table1[[#This Row],[backers_count]],0)</f>
        <v>45.2</v>
      </c>
      <c r="Q973" t="str">
        <f t="shared" si="60"/>
        <v>technology</v>
      </c>
      <c r="R973" t="str">
        <f t="shared" si="61"/>
        <v>wearables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+Table1[[#This Row],[pledged]]/Table1[[#This Row],[goal]]</f>
        <v>0.34625</v>
      </c>
      <c r="P974" s="8">
        <f>IFERROR(+Table1[[#This Row],[pledged]]/Table1[[#This Row],[backers_count]],0)</f>
        <v>153.88888888888889</v>
      </c>
      <c r="Q974" t="str">
        <f t="shared" si="60"/>
        <v>technology</v>
      </c>
      <c r="R974" t="str">
        <f t="shared" si="61"/>
        <v>wearables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+Table1[[#This Row],[pledged]]/Table1[[#This Row],[goal]]</f>
        <v>2.0549999999999999E-2</v>
      </c>
      <c r="P975" s="8">
        <f>IFERROR(+Table1[[#This Row],[pledged]]/Table1[[#This Row],[backers_count]],0)</f>
        <v>51.375</v>
      </c>
      <c r="Q975" t="str">
        <f t="shared" si="60"/>
        <v>technology</v>
      </c>
      <c r="R975" t="str">
        <f t="shared" si="61"/>
        <v>wearables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+Table1[[#This Row],[pledged]]/Table1[[#This Row],[goal]]</f>
        <v>5.5999999999999999E-3</v>
      </c>
      <c r="P976" s="8">
        <f>IFERROR(+Table1[[#This Row],[pledged]]/Table1[[#This Row],[backers_count]],0)</f>
        <v>93.333333333333329</v>
      </c>
      <c r="Q976" t="str">
        <f t="shared" si="60"/>
        <v>technology</v>
      </c>
      <c r="R976" t="str">
        <f t="shared" si="61"/>
        <v>wearables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+Table1[[#This Row],[pledged]]/Table1[[#This Row],[goal]]</f>
        <v>2.6069999999999999E-2</v>
      </c>
      <c r="P977" s="8">
        <f>IFERROR(+Table1[[#This Row],[pledged]]/Table1[[#This Row],[backers_count]],0)</f>
        <v>108.625</v>
      </c>
      <c r="Q977" t="str">
        <f t="shared" si="60"/>
        <v>technology</v>
      </c>
      <c r="R977" t="str">
        <f t="shared" si="61"/>
        <v>wearables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+Table1[[#This Row],[pledged]]/Table1[[#This Row],[goal]]</f>
        <v>1.9259999999999999E-2</v>
      </c>
      <c r="P978" s="8">
        <f>IFERROR(+Table1[[#This Row],[pledged]]/Table1[[#This Row],[backers_count]],0)</f>
        <v>160.5</v>
      </c>
      <c r="Q978" t="str">
        <f t="shared" si="60"/>
        <v>technology</v>
      </c>
      <c r="R978" t="str">
        <f t="shared" si="61"/>
        <v>wearables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+Table1[[#This Row],[pledged]]/Table1[[#This Row],[goal]]</f>
        <v>0.33666666666666667</v>
      </c>
      <c r="P979" s="8">
        <f>IFERROR(+Table1[[#This Row],[pledged]]/Table1[[#This Row],[backers_count]],0)</f>
        <v>75.75</v>
      </c>
      <c r="Q979" t="str">
        <f t="shared" si="60"/>
        <v>technology</v>
      </c>
      <c r="R979" t="str">
        <f t="shared" si="61"/>
        <v>wearables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+Table1[[#This Row],[pledged]]/Table1[[#This Row],[goal]]</f>
        <v>0.5626326718299024</v>
      </c>
      <c r="P980" s="8">
        <f>IFERROR(+Table1[[#This Row],[pledged]]/Table1[[#This Row],[backers_count]],0)</f>
        <v>790.83739837398377</v>
      </c>
      <c r="Q980" t="str">
        <f t="shared" si="60"/>
        <v>technology</v>
      </c>
      <c r="R980" t="str">
        <f t="shared" si="61"/>
        <v>wearables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+Table1[[#This Row],[pledged]]/Table1[[#This Row],[goal]]</f>
        <v>0.82817600000000002</v>
      </c>
      <c r="P981" s="8">
        <f>IFERROR(+Table1[[#This Row],[pledged]]/Table1[[#This Row],[backers_count]],0)</f>
        <v>301.93916666666667</v>
      </c>
      <c r="Q981" t="str">
        <f t="shared" si="60"/>
        <v>technology</v>
      </c>
      <c r="R981" t="str">
        <f t="shared" si="61"/>
        <v>wearables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+Table1[[#This Row],[pledged]]/Table1[[#This Row],[goal]]</f>
        <v>0.14860000000000001</v>
      </c>
      <c r="P982" s="8">
        <f>IFERROR(+Table1[[#This Row],[pledged]]/Table1[[#This Row],[backers_count]],0)</f>
        <v>47.935483870967744</v>
      </c>
      <c r="Q982" t="str">
        <f t="shared" si="60"/>
        <v>technology</v>
      </c>
      <c r="R982" t="str">
        <f t="shared" si="61"/>
        <v>wearables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+Table1[[#This Row],[pledged]]/Table1[[#This Row],[goal]]</f>
        <v>1.2375123751237513E-4</v>
      </c>
      <c r="P983" s="8">
        <f>IFERROR(+Table1[[#This Row],[pledged]]/Table1[[#This Row],[backers_count]],0)</f>
        <v>2.75</v>
      </c>
      <c r="Q983" t="str">
        <f t="shared" si="60"/>
        <v>technology</v>
      </c>
      <c r="R983" t="str">
        <f t="shared" si="61"/>
        <v>wearables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+Table1[[#This Row],[pledged]]/Table1[[#This Row],[goal]]</f>
        <v>1.7142857142857143E-4</v>
      </c>
      <c r="P984" s="8">
        <f>IFERROR(+Table1[[#This Row],[pledged]]/Table1[[#This Row],[backers_count]],0)</f>
        <v>1</v>
      </c>
      <c r="Q984" t="str">
        <f t="shared" si="60"/>
        <v>technology</v>
      </c>
      <c r="R984" t="str">
        <f t="shared" si="61"/>
        <v>wearables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+Table1[[#This Row],[pledged]]/Table1[[#This Row],[goal]]</f>
        <v>0.2950613611721471</v>
      </c>
      <c r="P985" s="8">
        <f>IFERROR(+Table1[[#This Row],[pledged]]/Table1[[#This Row],[backers_count]],0)</f>
        <v>171.79329608938548</v>
      </c>
      <c r="Q985" t="str">
        <f t="shared" si="60"/>
        <v>technology</v>
      </c>
      <c r="R985" t="str">
        <f t="shared" si="61"/>
        <v>wearables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+Table1[[#This Row],[pledged]]/Table1[[#This Row],[goal]]</f>
        <v>1.06E-2</v>
      </c>
      <c r="P986" s="8">
        <f>IFERROR(+Table1[[#This Row],[pledged]]/Table1[[#This Row],[backers_count]],0)</f>
        <v>35.333333333333336</v>
      </c>
      <c r="Q986" t="str">
        <f t="shared" si="60"/>
        <v>technology</v>
      </c>
      <c r="R986" t="str">
        <f t="shared" si="61"/>
        <v>wearables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+Table1[[#This Row],[pledged]]/Table1[[#This Row],[goal]]</f>
        <v>6.2933333333333327E-2</v>
      </c>
      <c r="P987" s="8">
        <f>IFERROR(+Table1[[#This Row],[pledged]]/Table1[[#This Row],[backers_count]],0)</f>
        <v>82.086956521739125</v>
      </c>
      <c r="Q987" t="str">
        <f t="shared" si="60"/>
        <v>technology</v>
      </c>
      <c r="R987" t="str">
        <f t="shared" si="61"/>
        <v>wearables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+Table1[[#This Row],[pledged]]/Table1[[#This Row],[goal]]</f>
        <v>0.1275</v>
      </c>
      <c r="P988" s="8">
        <f>IFERROR(+Table1[[#This Row],[pledged]]/Table1[[#This Row],[backers_count]],0)</f>
        <v>110.8695652173913</v>
      </c>
      <c r="Q988" t="str">
        <f t="shared" si="60"/>
        <v>technology</v>
      </c>
      <c r="R988" t="str">
        <f t="shared" si="61"/>
        <v>wearables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+Table1[[#This Row],[pledged]]/Table1[[#This Row],[goal]]</f>
        <v>0.13220000000000001</v>
      </c>
      <c r="P989" s="8">
        <f>IFERROR(+Table1[[#This Row],[pledged]]/Table1[[#This Row],[backers_count]],0)</f>
        <v>161.21951219512195</v>
      </c>
      <c r="Q989" t="str">
        <f t="shared" si="60"/>
        <v>technology</v>
      </c>
      <c r="R989" t="str">
        <f t="shared" si="61"/>
        <v>wearables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+Table1[[#This Row],[pledged]]/Table1[[#This Row],[goal]]</f>
        <v>0</v>
      </c>
      <c r="P990" s="8">
        <f>IFERROR(+Table1[[#This Row],[pledged]]/Table1[[#This Row],[backers_count]],0)</f>
        <v>0</v>
      </c>
      <c r="Q990" t="str">
        <f t="shared" si="60"/>
        <v>technology</v>
      </c>
      <c r="R990" t="str">
        <f t="shared" si="61"/>
        <v>wearables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+Table1[[#This Row],[pledged]]/Table1[[#This Row],[goal]]</f>
        <v>0.16769999999999999</v>
      </c>
      <c r="P991" s="8">
        <f>IFERROR(+Table1[[#This Row],[pledged]]/Table1[[#This Row],[backers_count]],0)</f>
        <v>52.40625</v>
      </c>
      <c r="Q991" t="str">
        <f t="shared" si="60"/>
        <v>technology</v>
      </c>
      <c r="R991" t="str">
        <f t="shared" si="61"/>
        <v>wearables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+Table1[[#This Row],[pledged]]/Table1[[#This Row],[goal]]</f>
        <v>1.0399999999999999E-3</v>
      </c>
      <c r="P992" s="8">
        <f>IFERROR(+Table1[[#This Row],[pledged]]/Table1[[#This Row],[backers_count]],0)</f>
        <v>13</v>
      </c>
      <c r="Q992" t="str">
        <f t="shared" si="60"/>
        <v>technology</v>
      </c>
      <c r="R992" t="str">
        <f t="shared" si="61"/>
        <v>wearables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+Table1[[#This Row],[pledged]]/Table1[[#This Row],[goal]]</f>
        <v>4.24E-2</v>
      </c>
      <c r="P993" s="8">
        <f>IFERROR(+Table1[[#This Row],[pledged]]/Table1[[#This Row],[backers_count]],0)</f>
        <v>30.285714285714285</v>
      </c>
      <c r="Q993" t="str">
        <f t="shared" si="60"/>
        <v>technology</v>
      </c>
      <c r="R993" t="str">
        <f t="shared" si="61"/>
        <v>wearables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+Table1[[#This Row],[pledged]]/Table1[[#This Row],[goal]]</f>
        <v>4.6699999999999997E-3</v>
      </c>
      <c r="P994" s="8">
        <f>IFERROR(+Table1[[#This Row],[pledged]]/Table1[[#This Row],[backers_count]],0)</f>
        <v>116.75</v>
      </c>
      <c r="Q994" t="str">
        <f t="shared" si="60"/>
        <v>technology</v>
      </c>
      <c r="R994" t="str">
        <f t="shared" si="61"/>
        <v>wearables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+Table1[[#This Row],[pledged]]/Table1[[#This Row],[goal]]</f>
        <v>0.25087142857142858</v>
      </c>
      <c r="P995" s="8">
        <f>IFERROR(+Table1[[#This Row],[pledged]]/Table1[[#This Row],[backers_count]],0)</f>
        <v>89.59693877551021</v>
      </c>
      <c r="Q995" t="str">
        <f t="shared" si="60"/>
        <v>technology</v>
      </c>
      <c r="R995" t="str">
        <f t="shared" si="61"/>
        <v>wearables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+Table1[[#This Row],[pledged]]/Table1[[#This Row],[goal]]</f>
        <v>2.3345000000000001E-2</v>
      </c>
      <c r="P996" s="8">
        <f>IFERROR(+Table1[[#This Row],[pledged]]/Table1[[#This Row],[backers_count]],0)</f>
        <v>424.45454545454544</v>
      </c>
      <c r="Q996" t="str">
        <f t="shared" si="60"/>
        <v>technology</v>
      </c>
      <c r="R996" t="str">
        <f t="shared" si="61"/>
        <v>wearables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+Table1[[#This Row],[pledged]]/Table1[[#This Row],[goal]]</f>
        <v>7.2599999999999998E-2</v>
      </c>
      <c r="P997" s="8">
        <f>IFERROR(+Table1[[#This Row],[pledged]]/Table1[[#This Row],[backers_count]],0)</f>
        <v>80.666666666666671</v>
      </c>
      <c r="Q997" t="str">
        <f t="shared" si="60"/>
        <v>technology</v>
      </c>
      <c r="R997" t="str">
        <f t="shared" si="61"/>
        <v>wearables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+Table1[[#This Row],[pledged]]/Table1[[#This Row],[goal]]</f>
        <v>1.6250000000000001E-2</v>
      </c>
      <c r="P998" s="8">
        <f>IFERROR(+Table1[[#This Row],[pledged]]/Table1[[#This Row],[backers_count]],0)</f>
        <v>13</v>
      </c>
      <c r="Q998" t="str">
        <f t="shared" si="60"/>
        <v>technology</v>
      </c>
      <c r="R998" t="str">
        <f t="shared" si="61"/>
        <v>wearables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+Table1[[#This Row],[pledged]]/Table1[[#This Row],[goal]]</f>
        <v>1.2999999999999999E-2</v>
      </c>
      <c r="P999" s="8">
        <f>IFERROR(+Table1[[#This Row],[pledged]]/Table1[[#This Row],[backers_count]],0)</f>
        <v>8.125</v>
      </c>
      <c r="Q999" t="str">
        <f t="shared" si="60"/>
        <v>technology</v>
      </c>
      <c r="R999" t="str">
        <f t="shared" si="61"/>
        <v>wearables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+Table1[[#This Row],[pledged]]/Table1[[#This Row],[goal]]</f>
        <v>0.58558333333333334</v>
      </c>
      <c r="P1000" s="8">
        <f>IFERROR(+Table1[[#This Row],[pledged]]/Table1[[#This Row],[backers_count]],0)</f>
        <v>153.42794759825327</v>
      </c>
      <c r="Q1000" t="str">
        <f t="shared" si="60"/>
        <v>technology</v>
      </c>
      <c r="R1000" t="str">
        <f t="shared" si="61"/>
        <v>wearables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+Table1[[#This Row],[pledged]]/Table1[[#This Row],[goal]]</f>
        <v>7.7886666666666673E-2</v>
      </c>
      <c r="P1001" s="8">
        <f>IFERROR(+Table1[[#This Row],[pledged]]/Table1[[#This Row],[backers_count]],0)</f>
        <v>292.07499999999999</v>
      </c>
      <c r="Q1001" t="str">
        <f t="shared" si="60"/>
        <v>technology</v>
      </c>
      <c r="R1001" t="str">
        <f t="shared" si="61"/>
        <v>wearables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+Table1[[#This Row],[pledged]]/Table1[[#This Row],[goal]]</f>
        <v>2.2157147647256063E-2</v>
      </c>
      <c r="P1002" s="8">
        <f>IFERROR(+Table1[[#This Row],[pledged]]/Table1[[#This Row],[backers_count]],0)</f>
        <v>3304</v>
      </c>
      <c r="Q1002" t="str">
        <f t="shared" si="60"/>
        <v>technology</v>
      </c>
      <c r="R1002" t="str">
        <f t="shared" si="61"/>
        <v>wearables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+Table1[[#This Row],[pledged]]/Table1[[#This Row],[goal]]</f>
        <v>1.04</v>
      </c>
      <c r="P1003" s="8">
        <f>IFERROR(+Table1[[#This Row],[pledged]]/Table1[[#This Row],[backers_count]],0)</f>
        <v>1300</v>
      </c>
      <c r="Q1003" t="str">
        <f t="shared" si="60"/>
        <v>technology</v>
      </c>
      <c r="R1003" t="str">
        <f t="shared" si="61"/>
        <v>wearables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+Table1[[#This Row],[pledged]]/Table1[[#This Row],[goal]]</f>
        <v>0.29602960296029601</v>
      </c>
      <c r="P1004" s="8">
        <f>IFERROR(+Table1[[#This Row],[pledged]]/Table1[[#This Row],[backers_count]],0)</f>
        <v>134.54545454545453</v>
      </c>
      <c r="Q1004" t="str">
        <f t="shared" si="60"/>
        <v>technology</v>
      </c>
      <c r="R1004" t="str">
        <f t="shared" si="61"/>
        <v>wearables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+Table1[[#This Row],[pledged]]/Table1[[#This Row],[goal]]</f>
        <v>0.16055</v>
      </c>
      <c r="P1005" s="8">
        <f>IFERROR(+Table1[[#This Row],[pledged]]/Table1[[#This Row],[backers_count]],0)</f>
        <v>214.06666666666666</v>
      </c>
      <c r="Q1005" t="str">
        <f t="shared" si="60"/>
        <v>technology</v>
      </c>
      <c r="R1005" t="str">
        <f t="shared" si="61"/>
        <v>wearables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+Table1[[#This Row],[pledged]]/Table1[[#This Row],[goal]]</f>
        <v>0.82208000000000003</v>
      </c>
      <c r="P1006" s="8">
        <f>IFERROR(+Table1[[#This Row],[pledged]]/Table1[[#This Row],[backers_count]],0)</f>
        <v>216.33684210526314</v>
      </c>
      <c r="Q1006" t="str">
        <f t="shared" si="60"/>
        <v>technology</v>
      </c>
      <c r="R1006" t="str">
        <f t="shared" si="61"/>
        <v>wearables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+Table1[[#This Row],[pledged]]/Table1[[#This Row],[goal]]</f>
        <v>0.75051000000000001</v>
      </c>
      <c r="P1007" s="8">
        <f>IFERROR(+Table1[[#This Row],[pledged]]/Table1[[#This Row],[backers_count]],0)</f>
        <v>932.31055900621118</v>
      </c>
      <c r="Q1007" t="str">
        <f t="shared" si="60"/>
        <v>technology</v>
      </c>
      <c r="R1007" t="str">
        <f t="shared" si="61"/>
        <v>wearables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+Table1[[#This Row],[pledged]]/Table1[[#This Row],[goal]]</f>
        <v>5.8500000000000003E-2</v>
      </c>
      <c r="P1008" s="8">
        <f>IFERROR(+Table1[[#This Row],[pledged]]/Table1[[#This Row],[backers_count]],0)</f>
        <v>29.25</v>
      </c>
      <c r="Q1008" t="str">
        <f t="shared" si="60"/>
        <v>technology</v>
      </c>
      <c r="R1008" t="str">
        <f t="shared" si="61"/>
        <v>wearables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+Table1[[#This Row],[pledged]]/Table1[[#This Row],[goal]]</f>
        <v>0.44319999999999998</v>
      </c>
      <c r="P1009" s="8">
        <f>IFERROR(+Table1[[#This Row],[pledged]]/Table1[[#This Row],[backers_count]],0)</f>
        <v>174.94736842105263</v>
      </c>
      <c r="Q1009" t="str">
        <f t="shared" si="60"/>
        <v>technology</v>
      </c>
      <c r="R1009" t="str">
        <f t="shared" si="61"/>
        <v>wearables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+Table1[[#This Row],[pledged]]/Table1[[#This Row],[goal]]</f>
        <v>2.6737967914438501E-3</v>
      </c>
      <c r="P1010" s="8">
        <f>IFERROR(+Table1[[#This Row],[pledged]]/Table1[[#This Row],[backers_count]],0)</f>
        <v>250</v>
      </c>
      <c r="Q1010" t="str">
        <f t="shared" si="60"/>
        <v>technology</v>
      </c>
      <c r="R1010" t="str">
        <f t="shared" si="61"/>
        <v>wearables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+Table1[[#This Row],[pledged]]/Table1[[#This Row],[goal]]</f>
        <v>0.1313</v>
      </c>
      <c r="P1011" s="8">
        <f>IFERROR(+Table1[[#This Row],[pledged]]/Table1[[#This Row],[backers_count]],0)</f>
        <v>65</v>
      </c>
      <c r="Q1011" t="str">
        <f t="shared" si="60"/>
        <v>technology</v>
      </c>
      <c r="R1011" t="str">
        <f t="shared" si="61"/>
        <v>wearables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+Table1[[#This Row],[pledged]]/Table1[[#This Row],[goal]]</f>
        <v>1.9088937093275488E-3</v>
      </c>
      <c r="P1012" s="8">
        <f>IFERROR(+Table1[[#This Row],[pledged]]/Table1[[#This Row],[backers_count]],0)</f>
        <v>55</v>
      </c>
      <c r="Q1012" t="str">
        <f t="shared" si="60"/>
        <v>technology</v>
      </c>
      <c r="R1012" t="str">
        <f t="shared" si="61"/>
        <v>wearables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+Table1[[#This Row],[pledged]]/Table1[[#This Row],[goal]]</f>
        <v>3.7499999999999999E-3</v>
      </c>
      <c r="P1013" s="8">
        <f>IFERROR(+Table1[[#This Row],[pledged]]/Table1[[#This Row],[backers_count]],0)</f>
        <v>75</v>
      </c>
      <c r="Q1013" t="str">
        <f t="shared" si="60"/>
        <v>technology</v>
      </c>
      <c r="R1013" t="str">
        <f t="shared" si="61"/>
        <v>wearables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+Table1[[#This Row],[pledged]]/Table1[[#This Row],[goal]]</f>
        <v>215.35021</v>
      </c>
      <c r="P1014" s="8">
        <f>IFERROR(+Table1[[#This Row],[pledged]]/Table1[[#This Row],[backers_count]],0)</f>
        <v>1389.3561935483872</v>
      </c>
      <c r="Q1014" t="str">
        <f t="shared" si="60"/>
        <v>technology</v>
      </c>
      <c r="R1014" t="str">
        <f t="shared" si="61"/>
        <v>wearables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+Table1[[#This Row],[pledged]]/Table1[[#This Row],[goal]]</f>
        <v>0.34527999999999998</v>
      </c>
      <c r="P1015" s="8">
        <f>IFERROR(+Table1[[#This Row],[pledged]]/Table1[[#This Row],[backers_count]],0)</f>
        <v>95.911111111111111</v>
      </c>
      <c r="Q1015" t="str">
        <f t="shared" si="60"/>
        <v>technology</v>
      </c>
      <c r="R1015" t="str">
        <f t="shared" si="61"/>
        <v>wearables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+Table1[[#This Row],[pledged]]/Table1[[#This Row],[goal]]</f>
        <v>0.30599999999999999</v>
      </c>
      <c r="P1016" s="8">
        <f>IFERROR(+Table1[[#This Row],[pledged]]/Table1[[#This Row],[backers_count]],0)</f>
        <v>191.25</v>
      </c>
      <c r="Q1016" t="str">
        <f t="shared" si="60"/>
        <v>technology</v>
      </c>
      <c r="R1016" t="str">
        <f t="shared" si="61"/>
        <v>wearables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+Table1[[#This Row],[pledged]]/Table1[[#This Row],[goal]]</f>
        <v>2.6666666666666668E-2</v>
      </c>
      <c r="P1017" s="8">
        <f>IFERROR(+Table1[[#This Row],[pledged]]/Table1[[#This Row],[backers_count]],0)</f>
        <v>40</v>
      </c>
      <c r="Q1017" t="str">
        <f t="shared" si="60"/>
        <v>technology</v>
      </c>
      <c r="R1017" t="str">
        <f t="shared" si="61"/>
        <v>wearables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+Table1[[#This Row],[pledged]]/Table1[[#This Row],[goal]]</f>
        <v>2.8420000000000001E-2</v>
      </c>
      <c r="P1018" s="8">
        <f>IFERROR(+Table1[[#This Row],[pledged]]/Table1[[#This Row],[backers_count]],0)</f>
        <v>74.78947368421052</v>
      </c>
      <c r="Q1018" t="str">
        <f t="shared" si="60"/>
        <v>technology</v>
      </c>
      <c r="R1018" t="str">
        <f t="shared" si="61"/>
        <v>wearables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+Table1[[#This Row],[pledged]]/Table1[[#This Row],[goal]]</f>
        <v>0.22878799999999999</v>
      </c>
      <c r="P1019" s="8">
        <f>IFERROR(+Table1[[#This Row],[pledged]]/Table1[[#This Row],[backers_count]],0)</f>
        <v>161.11830985915492</v>
      </c>
      <c r="Q1019" t="str">
        <f t="shared" si="60"/>
        <v>technology</v>
      </c>
      <c r="R1019" t="str">
        <f t="shared" si="61"/>
        <v>wearables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+Table1[[#This Row],[pledged]]/Table1[[#This Row],[goal]]</f>
        <v>3.1050000000000001E-2</v>
      </c>
      <c r="P1020" s="8">
        <f>IFERROR(+Table1[[#This Row],[pledged]]/Table1[[#This Row],[backers_count]],0)</f>
        <v>88.714285714285708</v>
      </c>
      <c r="Q1020" t="str">
        <f t="shared" si="60"/>
        <v>technology</v>
      </c>
      <c r="R1020" t="str">
        <f t="shared" si="61"/>
        <v>wearables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+Table1[[#This Row],[pledged]]/Table1[[#This Row],[goal]]</f>
        <v>0.47333333333333333</v>
      </c>
      <c r="P1021" s="8">
        <f>IFERROR(+Table1[[#This Row],[pledged]]/Table1[[#This Row],[backers_count]],0)</f>
        <v>53.25</v>
      </c>
      <c r="Q1021" t="str">
        <f t="shared" si="60"/>
        <v>technology</v>
      </c>
      <c r="R1021" t="str">
        <f t="shared" si="61"/>
        <v>wearables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+Table1[[#This Row],[pledged]]/Table1[[#This Row],[goal]]</f>
        <v>2.0554838709677421</v>
      </c>
      <c r="P1022" s="8">
        <f>IFERROR(+Table1[[#This Row],[pledged]]/Table1[[#This Row],[backers_count]],0)</f>
        <v>106.2</v>
      </c>
      <c r="Q1022" t="str">
        <f t="shared" si="60"/>
        <v>music</v>
      </c>
      <c r="R1022" t="str">
        <f t="shared" si="61"/>
        <v>electronic music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+Table1[[#This Row],[pledged]]/Table1[[#This Row],[goal]]</f>
        <v>3.5180366666666667</v>
      </c>
      <c r="P1023" s="8">
        <f>IFERROR(+Table1[[#This Row],[pledged]]/Table1[[#This Row],[backers_count]],0)</f>
        <v>22.079728033472804</v>
      </c>
      <c r="Q1023" t="str">
        <f t="shared" si="60"/>
        <v>music</v>
      </c>
      <c r="R1023" t="str">
        <f t="shared" si="61"/>
        <v>electronic music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+Table1[[#This Row],[pledged]]/Table1[[#This Row],[goal]]</f>
        <v>1.149</v>
      </c>
      <c r="P1024" s="8">
        <f>IFERROR(+Table1[[#This Row],[pledged]]/Table1[[#This Row],[backers_count]],0)</f>
        <v>31.054054054054053</v>
      </c>
      <c r="Q1024" t="str">
        <f t="shared" si="60"/>
        <v>music</v>
      </c>
      <c r="R1024" t="str">
        <f t="shared" si="61"/>
        <v>electronic music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+Table1[[#This Row],[pledged]]/Table1[[#This Row],[goal]]</f>
        <v>2.3715000000000002</v>
      </c>
      <c r="P1025" s="8">
        <f>IFERROR(+Table1[[#This Row],[pledged]]/Table1[[#This Row],[backers_count]],0)</f>
        <v>36.206106870229007</v>
      </c>
      <c r="Q1025" t="str">
        <f t="shared" si="60"/>
        <v>music</v>
      </c>
      <c r="R1025" t="str">
        <f t="shared" si="61"/>
        <v>electronic music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+Table1[[#This Row],[pledged]]/Table1[[#This Row],[goal]]</f>
        <v>1.1863774999999999</v>
      </c>
      <c r="P1026" s="8">
        <f>IFERROR(+Table1[[#This Row],[pledged]]/Table1[[#This Row],[backers_count]],0)</f>
        <v>388.9762295081967</v>
      </c>
      <c r="Q1026" t="str">
        <f t="shared" ref="Q1026:Q1089" si="64">LEFT(N1026,FIND("/",N1026)-1)</f>
        <v>music</v>
      </c>
      <c r="R1026" t="str">
        <f t="shared" ref="R1026:R1089" si="65">RIGHT($N1026,LEN(N1026)-FIND("/",N1026))</f>
        <v>electronic music</v>
      </c>
      <c r="S1026" s="14">
        <f t="shared" ref="S1026:S1089" si="66">(((J1026/60)/60)/24)+DATE(1970,1,1)</f>
        <v>42370.580590277779</v>
      </c>
      <c r="T1026" s="14">
        <f t="shared" ref="T1026:T1089" si="67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+Table1[[#This Row],[pledged]]/Table1[[#This Row],[goal]]</f>
        <v>1.099283142857143</v>
      </c>
      <c r="P1027" s="8">
        <f>IFERROR(+Table1[[#This Row],[pledged]]/Table1[[#This Row],[backers_count]],0)</f>
        <v>71.848571428571432</v>
      </c>
      <c r="Q1027" t="str">
        <f t="shared" si="64"/>
        <v>music</v>
      </c>
      <c r="R1027" t="str">
        <f t="shared" si="65"/>
        <v>electronic music</v>
      </c>
      <c r="S1027" s="14">
        <f t="shared" si="66"/>
        <v>42049.833761574075</v>
      </c>
      <c r="T1027" s="14">
        <f t="shared" si="67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+Table1[[#This Row],[pledged]]/Table1[[#This Row],[goal]]</f>
        <v>1.0000828571428571</v>
      </c>
      <c r="P1028" s="8">
        <f>IFERROR(+Table1[[#This Row],[pledged]]/Table1[[#This Row],[backers_count]],0)</f>
        <v>57.381803278688523</v>
      </c>
      <c r="Q1028" t="str">
        <f t="shared" si="64"/>
        <v>music</v>
      </c>
      <c r="R1028" t="str">
        <f t="shared" si="65"/>
        <v>electronic music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+Table1[[#This Row],[pledged]]/Table1[[#This Row],[goal]]</f>
        <v>1.0309292094387414</v>
      </c>
      <c r="P1029" s="8">
        <f>IFERROR(+Table1[[#This Row],[pledged]]/Table1[[#This Row],[backers_count]],0)</f>
        <v>69.666666666666671</v>
      </c>
      <c r="Q1029" t="str">
        <f t="shared" si="64"/>
        <v>music</v>
      </c>
      <c r="R1029" t="str">
        <f t="shared" si="65"/>
        <v>electronic music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+Table1[[#This Row],[pledged]]/Table1[[#This Row],[goal]]</f>
        <v>1.1727000000000001</v>
      </c>
      <c r="P1030" s="8">
        <f>IFERROR(+Table1[[#This Row],[pledged]]/Table1[[#This Row],[backers_count]],0)</f>
        <v>45.988235294117644</v>
      </c>
      <c r="Q1030" t="str">
        <f t="shared" si="64"/>
        <v>music</v>
      </c>
      <c r="R1030" t="str">
        <f t="shared" si="65"/>
        <v>electronic music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+Table1[[#This Row],[pledged]]/Table1[[#This Row],[goal]]</f>
        <v>1.1175999999999999</v>
      </c>
      <c r="P1031" s="8">
        <f>IFERROR(+Table1[[#This Row],[pledged]]/Table1[[#This Row],[backers_count]],0)</f>
        <v>79.262411347517727</v>
      </c>
      <c r="Q1031" t="str">
        <f t="shared" si="64"/>
        <v>music</v>
      </c>
      <c r="R1031" t="str">
        <f t="shared" si="65"/>
        <v>electronic music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+Table1[[#This Row],[pledged]]/Table1[[#This Row],[goal]]</f>
        <v>3.4209999999999998</v>
      </c>
      <c r="P1032" s="8">
        <f>IFERROR(+Table1[[#This Row],[pledged]]/Table1[[#This Row],[backers_count]],0)</f>
        <v>43.031446540880502</v>
      </c>
      <c r="Q1032" t="str">
        <f t="shared" si="64"/>
        <v>music</v>
      </c>
      <c r="R1032" t="str">
        <f t="shared" si="65"/>
        <v>electronic music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+Table1[[#This Row],[pledged]]/Table1[[#This Row],[goal]]</f>
        <v>1.0740000000000001</v>
      </c>
      <c r="P1033" s="8">
        <f>IFERROR(+Table1[[#This Row],[pledged]]/Table1[[#This Row],[backers_count]],0)</f>
        <v>108.48484848484848</v>
      </c>
      <c r="Q1033" t="str">
        <f t="shared" si="64"/>
        <v>music</v>
      </c>
      <c r="R1033" t="str">
        <f t="shared" si="65"/>
        <v>electronic music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+Table1[[#This Row],[pledged]]/Table1[[#This Row],[goal]]</f>
        <v>1.0849703703703704</v>
      </c>
      <c r="P1034" s="8">
        <f>IFERROR(+Table1[[#This Row],[pledged]]/Table1[[#This Row],[backers_count]],0)</f>
        <v>61.029583333333335</v>
      </c>
      <c r="Q1034" t="str">
        <f t="shared" si="64"/>
        <v>music</v>
      </c>
      <c r="R1034" t="str">
        <f t="shared" si="65"/>
        <v>electronic music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+Table1[[#This Row],[pledged]]/Table1[[#This Row],[goal]]</f>
        <v>1.0286144578313252</v>
      </c>
      <c r="P1035" s="8">
        <f>IFERROR(+Table1[[#This Row],[pledged]]/Table1[[#This Row],[backers_count]],0)</f>
        <v>50.592592592592595</v>
      </c>
      <c r="Q1035" t="str">
        <f t="shared" si="64"/>
        <v>music</v>
      </c>
      <c r="R1035" t="str">
        <f t="shared" si="65"/>
        <v>electronic music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+Table1[[#This Row],[pledged]]/Table1[[#This Row],[goal]]</f>
        <v>1.3000180000000001</v>
      </c>
      <c r="P1036" s="8">
        <f>IFERROR(+Table1[[#This Row],[pledged]]/Table1[[#This Row],[backers_count]],0)</f>
        <v>39.157168674698795</v>
      </c>
      <c r="Q1036" t="str">
        <f t="shared" si="64"/>
        <v>music</v>
      </c>
      <c r="R1036" t="str">
        <f t="shared" si="65"/>
        <v>electronic music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+Table1[[#This Row],[pledged]]/Table1[[#This Row],[goal]]</f>
        <v>1.0765217391304347</v>
      </c>
      <c r="P1037" s="8">
        <f>IFERROR(+Table1[[#This Row],[pledged]]/Table1[[#This Row],[backers_count]],0)</f>
        <v>65.15789473684211</v>
      </c>
      <c r="Q1037" t="str">
        <f t="shared" si="64"/>
        <v>music</v>
      </c>
      <c r="R1037" t="str">
        <f t="shared" si="65"/>
        <v>electronic music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+Table1[[#This Row],[pledged]]/Table1[[#This Row],[goal]]</f>
        <v>1.1236044444444444</v>
      </c>
      <c r="P1038" s="8">
        <f>IFERROR(+Table1[[#This Row],[pledged]]/Table1[[#This Row],[backers_count]],0)</f>
        <v>23.963127962085309</v>
      </c>
      <c r="Q1038" t="str">
        <f t="shared" si="64"/>
        <v>music</v>
      </c>
      <c r="R1038" t="str">
        <f t="shared" si="65"/>
        <v>electronic music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+Table1[[#This Row],[pledged]]/Table1[[#This Row],[goal]]</f>
        <v>1.0209999999999999</v>
      </c>
      <c r="P1039" s="8">
        <f>IFERROR(+Table1[[#This Row],[pledged]]/Table1[[#This Row],[backers_count]],0)</f>
        <v>48.61904761904762</v>
      </c>
      <c r="Q1039" t="str">
        <f t="shared" si="64"/>
        <v>music</v>
      </c>
      <c r="R1039" t="str">
        <f t="shared" si="65"/>
        <v>electronic music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+Table1[[#This Row],[pledged]]/Table1[[#This Row],[goal]]</f>
        <v>1.4533333333333334</v>
      </c>
      <c r="P1040" s="8">
        <f>IFERROR(+Table1[[#This Row],[pledged]]/Table1[[#This Row],[backers_count]],0)</f>
        <v>35.73770491803279</v>
      </c>
      <c r="Q1040" t="str">
        <f t="shared" si="64"/>
        <v>music</v>
      </c>
      <c r="R1040" t="str">
        <f t="shared" si="65"/>
        <v>electronic music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+Table1[[#This Row],[pledged]]/Table1[[#This Row],[goal]]</f>
        <v>1.282</v>
      </c>
      <c r="P1041" s="8">
        <f>IFERROR(+Table1[[#This Row],[pledged]]/Table1[[#This Row],[backers_count]],0)</f>
        <v>21.366666666666667</v>
      </c>
      <c r="Q1041" t="str">
        <f t="shared" si="64"/>
        <v>music</v>
      </c>
      <c r="R1041" t="str">
        <f t="shared" si="65"/>
        <v>electronic music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+Table1[[#This Row],[pledged]]/Table1[[#This Row],[goal]]</f>
        <v>2.9411764705882353E-3</v>
      </c>
      <c r="P1042" s="8">
        <f>IFERROR(+Table1[[#This Row],[pledged]]/Table1[[#This Row],[backers_count]],0)</f>
        <v>250</v>
      </c>
      <c r="Q1042" t="str">
        <f t="shared" si="64"/>
        <v>journalism</v>
      </c>
      <c r="R1042" t="str">
        <f t="shared" si="65"/>
        <v>audio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+Table1[[#This Row],[pledged]]/Table1[[#This Row],[goal]]</f>
        <v>0</v>
      </c>
      <c r="P1043" s="8">
        <f>IFERROR(+Table1[[#This Row],[pledged]]/Table1[[#This Row],[backers_count]],0)</f>
        <v>0</v>
      </c>
      <c r="Q1043" t="str">
        <f t="shared" si="64"/>
        <v>journalism</v>
      </c>
      <c r="R1043" t="str">
        <f t="shared" si="65"/>
        <v>audio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+Table1[[#This Row],[pledged]]/Table1[[#This Row],[goal]]</f>
        <v>1.5384615384615385E-2</v>
      </c>
      <c r="P1044" s="8">
        <f>IFERROR(+Table1[[#This Row],[pledged]]/Table1[[#This Row],[backers_count]],0)</f>
        <v>10</v>
      </c>
      <c r="Q1044" t="str">
        <f t="shared" si="64"/>
        <v>journalism</v>
      </c>
      <c r="R1044" t="str">
        <f t="shared" si="65"/>
        <v>audio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+Table1[[#This Row],[pledged]]/Table1[[#This Row],[goal]]</f>
        <v>8.5370000000000001E-2</v>
      </c>
      <c r="P1045" s="8">
        <f>IFERROR(+Table1[[#This Row],[pledged]]/Table1[[#This Row],[backers_count]],0)</f>
        <v>29.236301369863014</v>
      </c>
      <c r="Q1045" t="str">
        <f t="shared" si="64"/>
        <v>journalism</v>
      </c>
      <c r="R1045" t="str">
        <f t="shared" si="65"/>
        <v>audio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+Table1[[#This Row],[pledged]]/Table1[[#This Row],[goal]]</f>
        <v>8.571428571428571E-4</v>
      </c>
      <c r="P1046" s="8">
        <f>IFERROR(+Table1[[#This Row],[pledged]]/Table1[[#This Row],[backers_count]],0)</f>
        <v>3</v>
      </c>
      <c r="Q1046" t="str">
        <f t="shared" si="64"/>
        <v>journalism</v>
      </c>
      <c r="R1046" t="str">
        <f t="shared" si="65"/>
        <v>audio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+Table1[[#This Row],[pledged]]/Table1[[#This Row],[goal]]</f>
        <v>2.6599999999999999E-2</v>
      </c>
      <c r="P1047" s="8">
        <f>IFERROR(+Table1[[#This Row],[pledged]]/Table1[[#This Row],[backers_count]],0)</f>
        <v>33.25</v>
      </c>
      <c r="Q1047" t="str">
        <f t="shared" si="64"/>
        <v>journalism</v>
      </c>
      <c r="R1047" t="str">
        <f t="shared" si="65"/>
        <v>audio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+Table1[[#This Row],[pledged]]/Table1[[#This Row],[goal]]</f>
        <v>0</v>
      </c>
      <c r="P1048" s="8">
        <f>IFERROR(+Table1[[#This Row],[pledged]]/Table1[[#This Row],[backers_count]],0)</f>
        <v>0</v>
      </c>
      <c r="Q1048" t="str">
        <f t="shared" si="64"/>
        <v>journalism</v>
      </c>
      <c r="R1048" t="str">
        <f t="shared" si="65"/>
        <v>audio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+Table1[[#This Row],[pledged]]/Table1[[#This Row],[goal]]</f>
        <v>5.0000000000000001E-4</v>
      </c>
      <c r="P1049" s="8">
        <f>IFERROR(+Table1[[#This Row],[pledged]]/Table1[[#This Row],[backers_count]],0)</f>
        <v>1</v>
      </c>
      <c r="Q1049" t="str">
        <f t="shared" si="64"/>
        <v>journalism</v>
      </c>
      <c r="R1049" t="str">
        <f t="shared" si="65"/>
        <v>audio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+Table1[[#This Row],[pledged]]/Table1[[#This Row],[goal]]</f>
        <v>1.4133333333333333E-2</v>
      </c>
      <c r="P1050" s="8">
        <f>IFERROR(+Table1[[#This Row],[pledged]]/Table1[[#This Row],[backers_count]],0)</f>
        <v>53</v>
      </c>
      <c r="Q1050" t="str">
        <f t="shared" si="64"/>
        <v>journalism</v>
      </c>
      <c r="R1050" t="str">
        <f t="shared" si="65"/>
        <v>audio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+Table1[[#This Row],[pledged]]/Table1[[#This Row],[goal]]</f>
        <v>0</v>
      </c>
      <c r="P1051" s="8">
        <f>IFERROR(+Table1[[#This Row],[pledged]]/Table1[[#This Row],[backers_count]],0)</f>
        <v>0</v>
      </c>
      <c r="Q1051" t="str">
        <f t="shared" si="64"/>
        <v>journalism</v>
      </c>
      <c r="R1051" t="str">
        <f t="shared" si="65"/>
        <v>audio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+Table1[[#This Row],[pledged]]/Table1[[#This Row],[goal]]</f>
        <v>0</v>
      </c>
      <c r="P1052" s="8">
        <f>IFERROR(+Table1[[#This Row],[pledged]]/Table1[[#This Row],[backers_count]],0)</f>
        <v>0</v>
      </c>
      <c r="Q1052" t="str">
        <f t="shared" si="64"/>
        <v>journalism</v>
      </c>
      <c r="R1052" t="str">
        <f t="shared" si="65"/>
        <v>audio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+Table1[[#This Row],[pledged]]/Table1[[#This Row],[goal]]</f>
        <v>0</v>
      </c>
      <c r="P1053" s="8">
        <f>IFERROR(+Table1[[#This Row],[pledged]]/Table1[[#This Row],[backers_count]],0)</f>
        <v>0</v>
      </c>
      <c r="Q1053" t="str">
        <f t="shared" si="64"/>
        <v>journalism</v>
      </c>
      <c r="R1053" t="str">
        <f t="shared" si="65"/>
        <v>audio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+Table1[[#This Row],[pledged]]/Table1[[#This Row],[goal]]</f>
        <v>0</v>
      </c>
      <c r="P1054" s="8">
        <f>IFERROR(+Table1[[#This Row],[pledged]]/Table1[[#This Row],[backers_count]],0)</f>
        <v>0</v>
      </c>
      <c r="Q1054" t="str">
        <f t="shared" si="64"/>
        <v>journalism</v>
      </c>
      <c r="R1054" t="str">
        <f t="shared" si="65"/>
        <v>audio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+Table1[[#This Row],[pledged]]/Table1[[#This Row],[goal]]</f>
        <v>0.01</v>
      </c>
      <c r="P1055" s="8">
        <f>IFERROR(+Table1[[#This Row],[pledged]]/Table1[[#This Row],[backers_count]],0)</f>
        <v>15</v>
      </c>
      <c r="Q1055" t="str">
        <f t="shared" si="64"/>
        <v>journalism</v>
      </c>
      <c r="R1055" t="str">
        <f t="shared" si="65"/>
        <v>audio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+Table1[[#This Row],[pledged]]/Table1[[#This Row],[goal]]</f>
        <v>0</v>
      </c>
      <c r="P1056" s="8">
        <f>IFERROR(+Table1[[#This Row],[pledged]]/Table1[[#This Row],[backers_count]],0)</f>
        <v>0</v>
      </c>
      <c r="Q1056" t="str">
        <f t="shared" si="64"/>
        <v>journalism</v>
      </c>
      <c r="R1056" t="str">
        <f t="shared" si="65"/>
        <v>audio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+Table1[[#This Row],[pledged]]/Table1[[#This Row],[goal]]</f>
        <v>0</v>
      </c>
      <c r="P1057" s="8">
        <f>IFERROR(+Table1[[#This Row],[pledged]]/Table1[[#This Row],[backers_count]],0)</f>
        <v>0</v>
      </c>
      <c r="Q1057" t="str">
        <f t="shared" si="64"/>
        <v>journalism</v>
      </c>
      <c r="R1057" t="str">
        <f t="shared" si="65"/>
        <v>audio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+Table1[[#This Row],[pledged]]/Table1[[#This Row],[goal]]</f>
        <v>0</v>
      </c>
      <c r="P1058" s="8">
        <f>IFERROR(+Table1[[#This Row],[pledged]]/Table1[[#This Row],[backers_count]],0)</f>
        <v>0</v>
      </c>
      <c r="Q1058" t="str">
        <f t="shared" si="64"/>
        <v>journalism</v>
      </c>
      <c r="R1058" t="str">
        <f t="shared" si="65"/>
        <v>audio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+Table1[[#This Row],[pledged]]/Table1[[#This Row],[goal]]</f>
        <v>0</v>
      </c>
      <c r="P1059" s="8">
        <f>IFERROR(+Table1[[#This Row],[pledged]]/Table1[[#This Row],[backers_count]],0)</f>
        <v>0</v>
      </c>
      <c r="Q1059" t="str">
        <f t="shared" si="64"/>
        <v>journalism</v>
      </c>
      <c r="R1059" t="str">
        <f t="shared" si="65"/>
        <v>audio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+Table1[[#This Row],[pledged]]/Table1[[#This Row],[goal]]</f>
        <v>0</v>
      </c>
      <c r="P1060" s="8">
        <f>IFERROR(+Table1[[#This Row],[pledged]]/Table1[[#This Row],[backers_count]],0)</f>
        <v>0</v>
      </c>
      <c r="Q1060" t="str">
        <f t="shared" si="64"/>
        <v>journalism</v>
      </c>
      <c r="R1060" t="str">
        <f t="shared" si="65"/>
        <v>audio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+Table1[[#This Row],[pledged]]/Table1[[#This Row],[goal]]</f>
        <v>0</v>
      </c>
      <c r="P1061" s="8">
        <f>IFERROR(+Table1[[#This Row],[pledged]]/Table1[[#This Row],[backers_count]],0)</f>
        <v>0</v>
      </c>
      <c r="Q1061" t="str">
        <f t="shared" si="64"/>
        <v>journalism</v>
      </c>
      <c r="R1061" t="str">
        <f t="shared" si="65"/>
        <v>audio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+Table1[[#This Row],[pledged]]/Table1[[#This Row],[goal]]</f>
        <v>0.01</v>
      </c>
      <c r="P1062" s="8">
        <f>IFERROR(+Table1[[#This Row],[pledged]]/Table1[[#This Row],[backers_count]],0)</f>
        <v>50</v>
      </c>
      <c r="Q1062" t="str">
        <f t="shared" si="64"/>
        <v>journalism</v>
      </c>
      <c r="R1062" t="str">
        <f t="shared" si="65"/>
        <v>audio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+Table1[[#This Row],[pledged]]/Table1[[#This Row],[goal]]</f>
        <v>0</v>
      </c>
      <c r="P1063" s="8">
        <f>IFERROR(+Table1[[#This Row],[pledged]]/Table1[[#This Row],[backers_count]],0)</f>
        <v>0</v>
      </c>
      <c r="Q1063" t="str">
        <f t="shared" si="64"/>
        <v>journalism</v>
      </c>
      <c r="R1063" t="str">
        <f t="shared" si="65"/>
        <v>audio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+Table1[[#This Row],[pledged]]/Table1[[#This Row],[goal]]</f>
        <v>0.95477386934673369</v>
      </c>
      <c r="P1064" s="8">
        <f>IFERROR(+Table1[[#This Row],[pledged]]/Table1[[#This Row],[backers_count]],0)</f>
        <v>47.5</v>
      </c>
      <c r="Q1064" t="str">
        <f t="shared" si="64"/>
        <v>journalism</v>
      </c>
      <c r="R1064" t="str">
        <f t="shared" si="65"/>
        <v>audio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+Table1[[#This Row],[pledged]]/Table1[[#This Row],[goal]]</f>
        <v>0</v>
      </c>
      <c r="P1065" s="8">
        <f>IFERROR(+Table1[[#This Row],[pledged]]/Table1[[#This Row],[backers_count]],0)</f>
        <v>0</v>
      </c>
      <c r="Q1065" t="str">
        <f t="shared" si="64"/>
        <v>journalism</v>
      </c>
      <c r="R1065" t="str">
        <f t="shared" si="65"/>
        <v>audio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+Table1[[#This Row],[pledged]]/Table1[[#This Row],[goal]]</f>
        <v>8.9744444444444446E-2</v>
      </c>
      <c r="P1066" s="8">
        <f>IFERROR(+Table1[[#This Row],[pledged]]/Table1[[#This Row],[backers_count]],0)</f>
        <v>65.666666666666671</v>
      </c>
      <c r="Q1066" t="str">
        <f t="shared" si="64"/>
        <v>games</v>
      </c>
      <c r="R1066" t="str">
        <f t="shared" si="65"/>
        <v>video games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+Table1[[#This Row],[pledged]]/Table1[[#This Row],[goal]]</f>
        <v>2.7E-2</v>
      </c>
      <c r="P1067" s="8">
        <f>IFERROR(+Table1[[#This Row],[pledged]]/Table1[[#This Row],[backers_count]],0)</f>
        <v>16.2</v>
      </c>
      <c r="Q1067" t="str">
        <f t="shared" si="64"/>
        <v>games</v>
      </c>
      <c r="R1067" t="str">
        <f t="shared" si="65"/>
        <v>video games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+Table1[[#This Row],[pledged]]/Table1[[#This Row],[goal]]</f>
        <v>3.3673333333333333E-2</v>
      </c>
      <c r="P1068" s="8">
        <f>IFERROR(+Table1[[#This Row],[pledged]]/Table1[[#This Row],[backers_count]],0)</f>
        <v>34.128378378378379</v>
      </c>
      <c r="Q1068" t="str">
        <f t="shared" si="64"/>
        <v>games</v>
      </c>
      <c r="R1068" t="str">
        <f t="shared" si="65"/>
        <v>video games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+Table1[[#This Row],[pledged]]/Table1[[#This Row],[goal]]</f>
        <v>0.26</v>
      </c>
      <c r="P1069" s="8">
        <f>IFERROR(+Table1[[#This Row],[pledged]]/Table1[[#This Row],[backers_count]],0)</f>
        <v>13</v>
      </c>
      <c r="Q1069" t="str">
        <f t="shared" si="64"/>
        <v>games</v>
      </c>
      <c r="R1069" t="str">
        <f t="shared" si="65"/>
        <v>video games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+Table1[[#This Row],[pledged]]/Table1[[#This Row],[goal]]</f>
        <v>1.5E-3</v>
      </c>
      <c r="P1070" s="8">
        <f>IFERROR(+Table1[[#This Row],[pledged]]/Table1[[#This Row],[backers_count]],0)</f>
        <v>11.25</v>
      </c>
      <c r="Q1070" t="str">
        <f t="shared" si="64"/>
        <v>games</v>
      </c>
      <c r="R1070" t="str">
        <f t="shared" si="65"/>
        <v>video games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+Table1[[#This Row],[pledged]]/Table1[[#This Row],[goal]]</f>
        <v>0.38636363636363635</v>
      </c>
      <c r="P1071" s="8">
        <f>IFERROR(+Table1[[#This Row],[pledged]]/Table1[[#This Row],[backers_count]],0)</f>
        <v>40.476190476190474</v>
      </c>
      <c r="Q1071" t="str">
        <f t="shared" si="64"/>
        <v>games</v>
      </c>
      <c r="R1071" t="str">
        <f t="shared" si="65"/>
        <v>video games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+Table1[[#This Row],[pledged]]/Table1[[#This Row],[goal]]</f>
        <v>7.0000000000000001E-3</v>
      </c>
      <c r="P1072" s="8">
        <f>IFERROR(+Table1[[#This Row],[pledged]]/Table1[[#This Row],[backers_count]],0)</f>
        <v>35</v>
      </c>
      <c r="Q1072" t="str">
        <f t="shared" si="64"/>
        <v>games</v>
      </c>
      <c r="R1072" t="str">
        <f t="shared" si="65"/>
        <v>video games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+Table1[[#This Row],[pledged]]/Table1[[#This Row],[goal]]</f>
        <v>0</v>
      </c>
      <c r="P1073" s="8">
        <f>IFERROR(+Table1[[#This Row],[pledged]]/Table1[[#This Row],[backers_count]],0)</f>
        <v>0</v>
      </c>
      <c r="Q1073" t="str">
        <f t="shared" si="64"/>
        <v>games</v>
      </c>
      <c r="R1073" t="str">
        <f t="shared" si="65"/>
        <v>video games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+Table1[[#This Row],[pledged]]/Table1[[#This Row],[goal]]</f>
        <v>6.8000000000000005E-4</v>
      </c>
      <c r="P1074" s="8">
        <f>IFERROR(+Table1[[#This Row],[pledged]]/Table1[[#This Row],[backers_count]],0)</f>
        <v>12.75</v>
      </c>
      <c r="Q1074" t="str">
        <f t="shared" si="64"/>
        <v>games</v>
      </c>
      <c r="R1074" t="str">
        <f t="shared" si="65"/>
        <v>video games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+Table1[[#This Row],[pledged]]/Table1[[#This Row],[goal]]</f>
        <v>1.3333333333333334E-2</v>
      </c>
      <c r="P1075" s="8">
        <f>IFERROR(+Table1[[#This Row],[pledged]]/Table1[[#This Row],[backers_count]],0)</f>
        <v>10</v>
      </c>
      <c r="Q1075" t="str">
        <f t="shared" si="64"/>
        <v>games</v>
      </c>
      <c r="R1075" t="str">
        <f t="shared" si="65"/>
        <v>video games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+Table1[[#This Row],[pledged]]/Table1[[#This Row],[goal]]</f>
        <v>6.3092592592592589E-2</v>
      </c>
      <c r="P1076" s="8">
        <f>IFERROR(+Table1[[#This Row],[pledged]]/Table1[[#This Row],[backers_count]],0)</f>
        <v>113.56666666666666</v>
      </c>
      <c r="Q1076" t="str">
        <f t="shared" si="64"/>
        <v>games</v>
      </c>
      <c r="R1076" t="str">
        <f t="shared" si="65"/>
        <v>video games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+Table1[[#This Row],[pledged]]/Table1[[#This Row],[goal]]</f>
        <v>4.4999999999999998E-2</v>
      </c>
      <c r="P1077" s="8">
        <f>IFERROR(+Table1[[#This Row],[pledged]]/Table1[[#This Row],[backers_count]],0)</f>
        <v>15</v>
      </c>
      <c r="Q1077" t="str">
        <f t="shared" si="64"/>
        <v>games</v>
      </c>
      <c r="R1077" t="str">
        <f t="shared" si="65"/>
        <v>video games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+Table1[[#This Row],[pledged]]/Table1[[#This Row],[goal]]</f>
        <v>0.62765333333333329</v>
      </c>
      <c r="P1078" s="8">
        <f>IFERROR(+Table1[[#This Row],[pledged]]/Table1[[#This Row],[backers_count]],0)</f>
        <v>48.281025641025643</v>
      </c>
      <c r="Q1078" t="str">
        <f t="shared" si="64"/>
        <v>games</v>
      </c>
      <c r="R1078" t="str">
        <f t="shared" si="65"/>
        <v>video games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+Table1[[#This Row],[pledged]]/Table1[[#This Row],[goal]]</f>
        <v>0.29376000000000002</v>
      </c>
      <c r="P1079" s="8">
        <f>IFERROR(+Table1[[#This Row],[pledged]]/Table1[[#This Row],[backers_count]],0)</f>
        <v>43.976047904191617</v>
      </c>
      <c r="Q1079" t="str">
        <f t="shared" si="64"/>
        <v>games</v>
      </c>
      <c r="R1079" t="str">
        <f t="shared" si="65"/>
        <v>video games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+Table1[[#This Row],[pledged]]/Table1[[#This Row],[goal]]</f>
        <v>7.4999999999999997E-2</v>
      </c>
      <c r="P1080" s="8">
        <f>IFERROR(+Table1[[#This Row],[pledged]]/Table1[[#This Row],[backers_count]],0)</f>
        <v>9</v>
      </c>
      <c r="Q1080" t="str">
        <f t="shared" si="64"/>
        <v>games</v>
      </c>
      <c r="R1080" t="str">
        <f t="shared" si="65"/>
        <v>video games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+Table1[[#This Row],[pledged]]/Table1[[#This Row],[goal]]</f>
        <v>2.6076923076923077E-2</v>
      </c>
      <c r="P1081" s="8">
        <f>IFERROR(+Table1[[#This Row],[pledged]]/Table1[[#This Row],[backers_count]],0)</f>
        <v>37.666666666666664</v>
      </c>
      <c r="Q1081" t="str">
        <f t="shared" si="64"/>
        <v>games</v>
      </c>
      <c r="R1081" t="str">
        <f t="shared" si="65"/>
        <v>video games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+Table1[[#This Row],[pledged]]/Table1[[#This Row],[goal]]</f>
        <v>9.1050000000000006E-2</v>
      </c>
      <c r="P1082" s="8">
        <f>IFERROR(+Table1[[#This Row],[pledged]]/Table1[[#This Row],[backers_count]],0)</f>
        <v>18.581632653061224</v>
      </c>
      <c r="Q1082" t="str">
        <f t="shared" si="64"/>
        <v>games</v>
      </c>
      <c r="R1082" t="str">
        <f t="shared" si="65"/>
        <v>video games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+Table1[[#This Row],[pledged]]/Table1[[#This Row],[goal]]</f>
        <v>1.7647058823529413E-4</v>
      </c>
      <c r="P1083" s="8">
        <f>IFERROR(+Table1[[#This Row],[pledged]]/Table1[[#This Row],[backers_count]],0)</f>
        <v>3</v>
      </c>
      <c r="Q1083" t="str">
        <f t="shared" si="64"/>
        <v>games</v>
      </c>
      <c r="R1083" t="str">
        <f t="shared" si="65"/>
        <v>video games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+Table1[[#This Row],[pledged]]/Table1[[#This Row],[goal]]</f>
        <v>5.5999999999999999E-3</v>
      </c>
      <c r="P1084" s="8">
        <f>IFERROR(+Table1[[#This Row],[pledged]]/Table1[[#This Row],[backers_count]],0)</f>
        <v>18.666666666666668</v>
      </c>
      <c r="Q1084" t="str">
        <f t="shared" si="64"/>
        <v>games</v>
      </c>
      <c r="R1084" t="str">
        <f t="shared" si="65"/>
        <v>video games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+Table1[[#This Row],[pledged]]/Table1[[#This Row],[goal]]</f>
        <v>8.2000000000000007E-3</v>
      </c>
      <c r="P1085" s="8">
        <f>IFERROR(+Table1[[#This Row],[pledged]]/Table1[[#This Row],[backers_count]],0)</f>
        <v>410</v>
      </c>
      <c r="Q1085" t="str">
        <f t="shared" si="64"/>
        <v>games</v>
      </c>
      <c r="R1085" t="str">
        <f t="shared" si="65"/>
        <v>video games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+Table1[[#This Row],[pledged]]/Table1[[#This Row],[goal]]</f>
        <v>0</v>
      </c>
      <c r="P1086" s="8">
        <f>IFERROR(+Table1[[#This Row],[pledged]]/Table1[[#This Row],[backers_count]],0)</f>
        <v>0</v>
      </c>
      <c r="Q1086" t="str">
        <f t="shared" si="64"/>
        <v>games</v>
      </c>
      <c r="R1086" t="str">
        <f t="shared" si="65"/>
        <v>video games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+Table1[[#This Row],[pledged]]/Table1[[#This Row],[goal]]</f>
        <v>3.4200000000000001E-2</v>
      </c>
      <c r="P1087" s="8">
        <f>IFERROR(+Table1[[#This Row],[pledged]]/Table1[[#This Row],[backers_count]],0)</f>
        <v>114</v>
      </c>
      <c r="Q1087" t="str">
        <f t="shared" si="64"/>
        <v>games</v>
      </c>
      <c r="R1087" t="str">
        <f t="shared" si="65"/>
        <v>video games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+Table1[[#This Row],[pledged]]/Table1[[#This Row],[goal]]</f>
        <v>8.3333333333333339E-4</v>
      </c>
      <c r="P1088" s="8">
        <f>IFERROR(+Table1[[#This Row],[pledged]]/Table1[[#This Row],[backers_count]],0)</f>
        <v>7.5</v>
      </c>
      <c r="Q1088" t="str">
        <f t="shared" si="64"/>
        <v>games</v>
      </c>
      <c r="R1088" t="str">
        <f t="shared" si="65"/>
        <v>video games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+Table1[[#This Row],[pledged]]/Table1[[#This Row],[goal]]</f>
        <v>0</v>
      </c>
      <c r="P1089" s="8">
        <f>IFERROR(+Table1[[#This Row],[pledged]]/Table1[[#This Row],[backers_count]],0)</f>
        <v>0</v>
      </c>
      <c r="Q1089" t="str">
        <f t="shared" si="64"/>
        <v>games</v>
      </c>
      <c r="R1089" t="str">
        <f t="shared" si="65"/>
        <v>video games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+Table1[[#This Row],[pledged]]/Table1[[#This Row],[goal]]</f>
        <v>0.14182977777777778</v>
      </c>
      <c r="P1090" s="8">
        <f>IFERROR(+Table1[[#This Row],[pledged]]/Table1[[#This Row],[backers_count]],0)</f>
        <v>43.41727891156463</v>
      </c>
      <c r="Q1090" t="str">
        <f t="shared" ref="Q1090:Q1153" si="68">LEFT(N1090,FIND("/",N1090)-1)</f>
        <v>games</v>
      </c>
      <c r="R1090" t="str">
        <f t="shared" ref="R1090:R1153" si="69">RIGHT($N1090,LEN(N1090)-FIND("/",N1090))</f>
        <v>video games</v>
      </c>
      <c r="S1090" s="14">
        <f t="shared" ref="S1090:S1153" si="70">(((J1090/60)/60)/24)+DATE(1970,1,1)</f>
        <v>41723.799386574072</v>
      </c>
      <c r="T1090" s="14">
        <f t="shared" ref="T1090:T1153" si="71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+Table1[[#This Row],[pledged]]/Table1[[#This Row],[goal]]</f>
        <v>7.8266666666666665E-2</v>
      </c>
      <c r="P1091" s="8">
        <f>IFERROR(+Table1[[#This Row],[pledged]]/Table1[[#This Row],[backers_count]],0)</f>
        <v>23.959183673469386</v>
      </c>
      <c r="Q1091" t="str">
        <f t="shared" si="68"/>
        <v>games</v>
      </c>
      <c r="R1091" t="str">
        <f t="shared" si="69"/>
        <v>video games</v>
      </c>
      <c r="S1091" s="14">
        <f t="shared" si="70"/>
        <v>42151.189525462964</v>
      </c>
      <c r="T1091" s="14">
        <f t="shared" si="71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+Table1[[#This Row],[pledged]]/Table1[[#This Row],[goal]]</f>
        <v>3.8464497269020693E-4</v>
      </c>
      <c r="P1092" s="8">
        <f>IFERROR(+Table1[[#This Row],[pledged]]/Table1[[#This Row],[backers_count]],0)</f>
        <v>5</v>
      </c>
      <c r="Q1092" t="str">
        <f t="shared" si="68"/>
        <v>games</v>
      </c>
      <c r="R1092" t="str">
        <f t="shared" si="69"/>
        <v>video games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+Table1[[#This Row],[pledged]]/Table1[[#This Row],[goal]]</f>
        <v>0.125</v>
      </c>
      <c r="P1093" s="8">
        <f>IFERROR(+Table1[[#This Row],[pledged]]/Table1[[#This Row],[backers_count]],0)</f>
        <v>12.5</v>
      </c>
      <c r="Q1093" t="str">
        <f t="shared" si="68"/>
        <v>games</v>
      </c>
      <c r="R1093" t="str">
        <f t="shared" si="69"/>
        <v>video games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+Table1[[#This Row],[pledged]]/Table1[[#This Row],[goal]]</f>
        <v>1.0500000000000001E-2</v>
      </c>
      <c r="P1094" s="8">
        <f>IFERROR(+Table1[[#This Row],[pledged]]/Table1[[#This Row],[backers_count]],0)</f>
        <v>3</v>
      </c>
      <c r="Q1094" t="str">
        <f t="shared" si="68"/>
        <v>games</v>
      </c>
      <c r="R1094" t="str">
        <f t="shared" si="69"/>
        <v>video games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+Table1[[#This Row],[pledged]]/Table1[[#This Row],[goal]]</f>
        <v>0.14083333333333334</v>
      </c>
      <c r="P1095" s="8">
        <f>IFERROR(+Table1[[#This Row],[pledged]]/Table1[[#This Row],[backers_count]],0)</f>
        <v>10.5625</v>
      </c>
      <c r="Q1095" t="str">
        <f t="shared" si="68"/>
        <v>games</v>
      </c>
      <c r="R1095" t="str">
        <f t="shared" si="69"/>
        <v>video games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+Table1[[#This Row],[pledged]]/Table1[[#This Row],[goal]]</f>
        <v>0.18300055555555556</v>
      </c>
      <c r="P1096" s="8">
        <f>IFERROR(+Table1[[#This Row],[pledged]]/Table1[[#This Row],[backers_count]],0)</f>
        <v>122.00037037037038</v>
      </c>
      <c r="Q1096" t="str">
        <f t="shared" si="68"/>
        <v>games</v>
      </c>
      <c r="R1096" t="str">
        <f t="shared" si="69"/>
        <v>video games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+Table1[[#This Row],[pledged]]/Table1[[#This Row],[goal]]</f>
        <v>5.0347999999999997E-2</v>
      </c>
      <c r="P1097" s="8">
        <f>IFERROR(+Table1[[#This Row],[pledged]]/Table1[[#This Row],[backers_count]],0)</f>
        <v>267.80851063829789</v>
      </c>
      <c r="Q1097" t="str">
        <f t="shared" si="68"/>
        <v>games</v>
      </c>
      <c r="R1097" t="str">
        <f t="shared" si="69"/>
        <v>video games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+Table1[[#This Row],[pledged]]/Table1[[#This Row],[goal]]</f>
        <v>0.17933333333333334</v>
      </c>
      <c r="P1098" s="8">
        <f>IFERROR(+Table1[[#This Row],[pledged]]/Table1[[#This Row],[backers_count]],0)</f>
        <v>74.206896551724142</v>
      </c>
      <c r="Q1098" t="str">
        <f t="shared" si="68"/>
        <v>games</v>
      </c>
      <c r="R1098" t="str">
        <f t="shared" si="69"/>
        <v>video games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+Table1[[#This Row],[pledged]]/Table1[[#This Row],[goal]]</f>
        <v>4.6999999999999999E-4</v>
      </c>
      <c r="P1099" s="8">
        <f>IFERROR(+Table1[[#This Row],[pledged]]/Table1[[#This Row],[backers_count]],0)</f>
        <v>6.7142857142857144</v>
      </c>
      <c r="Q1099" t="str">
        <f t="shared" si="68"/>
        <v>games</v>
      </c>
      <c r="R1099" t="str">
        <f t="shared" si="69"/>
        <v>video games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+Table1[[#This Row],[pledged]]/Table1[[#This Row],[goal]]</f>
        <v>7.2120000000000004E-2</v>
      </c>
      <c r="P1100" s="8">
        <f>IFERROR(+Table1[[#This Row],[pledged]]/Table1[[#This Row],[backers_count]],0)</f>
        <v>81.954545454545453</v>
      </c>
      <c r="Q1100" t="str">
        <f t="shared" si="68"/>
        <v>games</v>
      </c>
      <c r="R1100" t="str">
        <f t="shared" si="69"/>
        <v>video games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+Table1[[#This Row],[pledged]]/Table1[[#This Row],[goal]]</f>
        <v>5.0000000000000001E-3</v>
      </c>
      <c r="P1101" s="8">
        <f>IFERROR(+Table1[[#This Row],[pledged]]/Table1[[#This Row],[backers_count]],0)</f>
        <v>25</v>
      </c>
      <c r="Q1101" t="str">
        <f t="shared" si="68"/>
        <v>games</v>
      </c>
      <c r="R1101" t="str">
        <f t="shared" si="69"/>
        <v>video games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+Table1[[#This Row],[pledged]]/Table1[[#This Row],[goal]]</f>
        <v>2.5000000000000001E-2</v>
      </c>
      <c r="P1102" s="8">
        <f>IFERROR(+Table1[[#This Row],[pledged]]/Table1[[#This Row],[backers_count]],0)</f>
        <v>10</v>
      </c>
      <c r="Q1102" t="str">
        <f t="shared" si="68"/>
        <v>games</v>
      </c>
      <c r="R1102" t="str">
        <f t="shared" si="69"/>
        <v>video games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+Table1[[#This Row],[pledged]]/Table1[[#This Row],[goal]]</f>
        <v>4.0999999999999999E-4</v>
      </c>
      <c r="P1103" s="8">
        <f>IFERROR(+Table1[[#This Row],[pledged]]/Table1[[#This Row],[backers_count]],0)</f>
        <v>6.833333333333333</v>
      </c>
      <c r="Q1103" t="str">
        <f t="shared" si="68"/>
        <v>games</v>
      </c>
      <c r="R1103" t="str">
        <f t="shared" si="69"/>
        <v>video games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+Table1[[#This Row],[pledged]]/Table1[[#This Row],[goal]]</f>
        <v>5.3124999999999999E-2</v>
      </c>
      <c r="P1104" s="8">
        <f>IFERROR(+Table1[[#This Row],[pledged]]/Table1[[#This Row],[backers_count]],0)</f>
        <v>17.708333333333332</v>
      </c>
      <c r="Q1104" t="str">
        <f t="shared" si="68"/>
        <v>games</v>
      </c>
      <c r="R1104" t="str">
        <f t="shared" si="69"/>
        <v>video games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+Table1[[#This Row],[pledged]]/Table1[[#This Row],[goal]]</f>
        <v>1.6199999999999999E-2</v>
      </c>
      <c r="P1105" s="8">
        <f>IFERROR(+Table1[[#This Row],[pledged]]/Table1[[#This Row],[backers_count]],0)</f>
        <v>16.2</v>
      </c>
      <c r="Q1105" t="str">
        <f t="shared" si="68"/>
        <v>games</v>
      </c>
      <c r="R1105" t="str">
        <f t="shared" si="69"/>
        <v>video games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+Table1[[#This Row],[pledged]]/Table1[[#This Row],[goal]]</f>
        <v>4.9516666666666667E-2</v>
      </c>
      <c r="P1106" s="8">
        <f>IFERROR(+Table1[[#This Row],[pledged]]/Table1[[#This Row],[backers_count]],0)</f>
        <v>80.297297297297291</v>
      </c>
      <c r="Q1106" t="str">
        <f t="shared" si="68"/>
        <v>games</v>
      </c>
      <c r="R1106" t="str">
        <f t="shared" si="69"/>
        <v>video games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+Table1[[#This Row],[pledged]]/Table1[[#This Row],[goal]]</f>
        <v>1.5900000000000001E-3</v>
      </c>
      <c r="P1107" s="8">
        <f>IFERROR(+Table1[[#This Row],[pledged]]/Table1[[#This Row],[backers_count]],0)</f>
        <v>71.55</v>
      </c>
      <c r="Q1107" t="str">
        <f t="shared" si="68"/>
        <v>games</v>
      </c>
      <c r="R1107" t="str">
        <f t="shared" si="69"/>
        <v>video games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+Table1[[#This Row],[pledged]]/Table1[[#This Row],[goal]]</f>
        <v>0.41249999999999998</v>
      </c>
      <c r="P1108" s="8">
        <f>IFERROR(+Table1[[#This Row],[pledged]]/Table1[[#This Row],[backers_count]],0)</f>
        <v>23.571428571428573</v>
      </c>
      <c r="Q1108" t="str">
        <f t="shared" si="68"/>
        <v>games</v>
      </c>
      <c r="R1108" t="str">
        <f t="shared" si="69"/>
        <v>video games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+Table1[[#This Row],[pledged]]/Table1[[#This Row],[goal]]</f>
        <v>0</v>
      </c>
      <c r="P1109" s="8">
        <f>IFERROR(+Table1[[#This Row],[pledged]]/Table1[[#This Row],[backers_count]],0)</f>
        <v>0</v>
      </c>
      <c r="Q1109" t="str">
        <f t="shared" si="68"/>
        <v>games</v>
      </c>
      <c r="R1109" t="str">
        <f t="shared" si="69"/>
        <v>video games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+Table1[[#This Row],[pledged]]/Table1[[#This Row],[goal]]</f>
        <v>2.93E-2</v>
      </c>
      <c r="P1110" s="8">
        <f>IFERROR(+Table1[[#This Row],[pledged]]/Table1[[#This Row],[backers_count]],0)</f>
        <v>34.88095238095238</v>
      </c>
      <c r="Q1110" t="str">
        <f t="shared" si="68"/>
        <v>games</v>
      </c>
      <c r="R1110" t="str">
        <f t="shared" si="69"/>
        <v>video games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+Table1[[#This Row],[pledged]]/Table1[[#This Row],[goal]]</f>
        <v>4.4999999999999997E-3</v>
      </c>
      <c r="P1111" s="8">
        <f>IFERROR(+Table1[[#This Row],[pledged]]/Table1[[#This Row],[backers_count]],0)</f>
        <v>15</v>
      </c>
      <c r="Q1111" t="str">
        <f t="shared" si="68"/>
        <v>games</v>
      </c>
      <c r="R1111" t="str">
        <f t="shared" si="69"/>
        <v>video games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+Table1[[#This Row],[pledged]]/Table1[[#This Row],[goal]]</f>
        <v>5.1000000000000004E-3</v>
      </c>
      <c r="P1112" s="8">
        <f>IFERROR(+Table1[[#This Row],[pledged]]/Table1[[#This Row],[backers_count]],0)</f>
        <v>23.181818181818183</v>
      </c>
      <c r="Q1112" t="str">
        <f t="shared" si="68"/>
        <v>games</v>
      </c>
      <c r="R1112" t="str">
        <f t="shared" si="69"/>
        <v>video games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+Table1[[#This Row],[pledged]]/Table1[[#This Row],[goal]]</f>
        <v>4.0000000000000002E-4</v>
      </c>
      <c r="P1113" s="8">
        <f>IFERROR(+Table1[[#This Row],[pledged]]/Table1[[#This Row],[backers_count]],0)</f>
        <v>1</v>
      </c>
      <c r="Q1113" t="str">
        <f t="shared" si="68"/>
        <v>games</v>
      </c>
      <c r="R1113" t="str">
        <f t="shared" si="69"/>
        <v>video games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+Table1[[#This Row],[pledged]]/Table1[[#This Row],[goal]]</f>
        <v>0.35537409090909089</v>
      </c>
      <c r="P1114" s="8">
        <f>IFERROR(+Table1[[#This Row],[pledged]]/Table1[[#This Row],[backers_count]],0)</f>
        <v>100.23371794871794</v>
      </c>
      <c r="Q1114" t="str">
        <f t="shared" si="68"/>
        <v>games</v>
      </c>
      <c r="R1114" t="str">
        <f t="shared" si="69"/>
        <v>video games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+Table1[[#This Row],[pledged]]/Table1[[#This Row],[goal]]</f>
        <v>5.0000000000000001E-3</v>
      </c>
      <c r="P1115" s="8">
        <f>IFERROR(+Table1[[#This Row],[pledged]]/Table1[[#This Row],[backers_count]],0)</f>
        <v>5</v>
      </c>
      <c r="Q1115" t="str">
        <f t="shared" si="68"/>
        <v>games</v>
      </c>
      <c r="R1115" t="str">
        <f t="shared" si="69"/>
        <v>video games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+Table1[[#This Row],[pledged]]/Table1[[#This Row],[goal]]</f>
        <v>1.6666666666666668E-3</v>
      </c>
      <c r="P1116" s="8">
        <f>IFERROR(+Table1[[#This Row],[pledged]]/Table1[[#This Row],[backers_count]],0)</f>
        <v>3.3333333333333335</v>
      </c>
      <c r="Q1116" t="str">
        <f t="shared" si="68"/>
        <v>games</v>
      </c>
      <c r="R1116" t="str">
        <f t="shared" si="69"/>
        <v>video games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+Table1[[#This Row],[pledged]]/Table1[[#This Row],[goal]]</f>
        <v>1.325E-3</v>
      </c>
      <c r="P1117" s="8">
        <f>IFERROR(+Table1[[#This Row],[pledged]]/Table1[[#This Row],[backers_count]],0)</f>
        <v>13.25</v>
      </c>
      <c r="Q1117" t="str">
        <f t="shared" si="68"/>
        <v>games</v>
      </c>
      <c r="R1117" t="str">
        <f t="shared" si="69"/>
        <v>video games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+Table1[[#This Row],[pledged]]/Table1[[#This Row],[goal]]</f>
        <v>3.5704000000000004E-4</v>
      </c>
      <c r="P1118" s="8">
        <f>IFERROR(+Table1[[#This Row],[pledged]]/Table1[[#This Row],[backers_count]],0)</f>
        <v>17.852</v>
      </c>
      <c r="Q1118" t="str">
        <f t="shared" si="68"/>
        <v>games</v>
      </c>
      <c r="R1118" t="str">
        <f t="shared" si="69"/>
        <v>video games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+Table1[[#This Row],[pledged]]/Table1[[#This Row],[goal]]</f>
        <v>8.3000000000000004E-2</v>
      </c>
      <c r="P1119" s="8">
        <f>IFERROR(+Table1[[#This Row],[pledged]]/Table1[[#This Row],[backers_count]],0)</f>
        <v>10.375</v>
      </c>
      <c r="Q1119" t="str">
        <f t="shared" si="68"/>
        <v>games</v>
      </c>
      <c r="R1119" t="str">
        <f t="shared" si="69"/>
        <v>video games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+Table1[[#This Row],[pledged]]/Table1[[#This Row],[goal]]</f>
        <v>2.4222222222222221E-2</v>
      </c>
      <c r="P1120" s="8">
        <f>IFERROR(+Table1[[#This Row],[pledged]]/Table1[[#This Row],[backers_count]],0)</f>
        <v>36.333333333333336</v>
      </c>
      <c r="Q1120" t="str">
        <f t="shared" si="68"/>
        <v>games</v>
      </c>
      <c r="R1120" t="str">
        <f t="shared" si="69"/>
        <v>video games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+Table1[[#This Row],[pledged]]/Table1[[#This Row],[goal]]</f>
        <v>2.3809523809523812E-3</v>
      </c>
      <c r="P1121" s="8">
        <f>IFERROR(+Table1[[#This Row],[pledged]]/Table1[[#This Row],[backers_count]],0)</f>
        <v>5</v>
      </c>
      <c r="Q1121" t="str">
        <f t="shared" si="68"/>
        <v>games</v>
      </c>
      <c r="R1121" t="str">
        <f t="shared" si="69"/>
        <v>video games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+Table1[[#This Row],[pledged]]/Table1[[#This Row],[goal]]</f>
        <v>0</v>
      </c>
      <c r="P1122" s="8">
        <f>IFERROR(+Table1[[#This Row],[pledged]]/Table1[[#This Row],[backers_count]],0)</f>
        <v>0</v>
      </c>
      <c r="Q1122" t="str">
        <f t="shared" si="68"/>
        <v>games</v>
      </c>
      <c r="R1122" t="str">
        <f t="shared" si="69"/>
        <v>video games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+Table1[[#This Row],[pledged]]/Table1[[#This Row],[goal]]</f>
        <v>1.16E-4</v>
      </c>
      <c r="P1123" s="8">
        <f>IFERROR(+Table1[[#This Row],[pledged]]/Table1[[#This Row],[backers_count]],0)</f>
        <v>5.8</v>
      </c>
      <c r="Q1123" t="str">
        <f t="shared" si="68"/>
        <v>games</v>
      </c>
      <c r="R1123" t="str">
        <f t="shared" si="69"/>
        <v>video games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+Table1[[#This Row],[pledged]]/Table1[[#This Row],[goal]]</f>
        <v>0</v>
      </c>
      <c r="P1124" s="8">
        <f>IFERROR(+Table1[[#This Row],[pledged]]/Table1[[#This Row],[backers_count]],0)</f>
        <v>0</v>
      </c>
      <c r="Q1124" t="str">
        <f t="shared" si="68"/>
        <v>games</v>
      </c>
      <c r="R1124" t="str">
        <f t="shared" si="69"/>
        <v>video games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+Table1[[#This Row],[pledged]]/Table1[[#This Row],[goal]]</f>
        <v>2.2000000000000001E-3</v>
      </c>
      <c r="P1125" s="8">
        <f>IFERROR(+Table1[[#This Row],[pledged]]/Table1[[#This Row],[backers_count]],0)</f>
        <v>3.6666666666666665</v>
      </c>
      <c r="Q1125" t="str">
        <f t="shared" si="68"/>
        <v>games</v>
      </c>
      <c r="R1125" t="str">
        <f t="shared" si="69"/>
        <v>video games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+Table1[[#This Row],[pledged]]/Table1[[#This Row],[goal]]</f>
        <v>4.7222222222222223E-3</v>
      </c>
      <c r="P1126" s="8">
        <f>IFERROR(+Table1[[#This Row],[pledged]]/Table1[[#This Row],[backers_count]],0)</f>
        <v>60.714285714285715</v>
      </c>
      <c r="Q1126" t="str">
        <f t="shared" si="68"/>
        <v>games</v>
      </c>
      <c r="R1126" t="str">
        <f t="shared" si="69"/>
        <v>mobile games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+Table1[[#This Row],[pledged]]/Table1[[#This Row],[goal]]</f>
        <v>0</v>
      </c>
      <c r="P1127" s="8">
        <f>IFERROR(+Table1[[#This Row],[pledged]]/Table1[[#This Row],[backers_count]],0)</f>
        <v>0</v>
      </c>
      <c r="Q1127" t="str">
        <f t="shared" si="68"/>
        <v>games</v>
      </c>
      <c r="R1127" t="str">
        <f t="shared" si="69"/>
        <v>mobile games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+Table1[[#This Row],[pledged]]/Table1[[#This Row],[goal]]</f>
        <v>5.0000000000000001E-3</v>
      </c>
      <c r="P1128" s="8">
        <f>IFERROR(+Table1[[#This Row],[pledged]]/Table1[[#This Row],[backers_count]],0)</f>
        <v>5</v>
      </c>
      <c r="Q1128" t="str">
        <f t="shared" si="68"/>
        <v>games</v>
      </c>
      <c r="R1128" t="str">
        <f t="shared" si="69"/>
        <v>mobile games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+Table1[[#This Row],[pledged]]/Table1[[#This Row],[goal]]</f>
        <v>1.6714285714285713E-2</v>
      </c>
      <c r="P1129" s="8">
        <f>IFERROR(+Table1[[#This Row],[pledged]]/Table1[[#This Row],[backers_count]],0)</f>
        <v>25.434782608695652</v>
      </c>
      <c r="Q1129" t="str">
        <f t="shared" si="68"/>
        <v>games</v>
      </c>
      <c r="R1129" t="str">
        <f t="shared" si="69"/>
        <v>mobile games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+Table1[[#This Row],[pledged]]/Table1[[#This Row],[goal]]</f>
        <v>1E-3</v>
      </c>
      <c r="P1130" s="8">
        <f>IFERROR(+Table1[[#This Row],[pledged]]/Table1[[#This Row],[backers_count]],0)</f>
        <v>1</v>
      </c>
      <c r="Q1130" t="str">
        <f t="shared" si="68"/>
        <v>games</v>
      </c>
      <c r="R1130" t="str">
        <f t="shared" si="69"/>
        <v>mobile games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+Table1[[#This Row],[pledged]]/Table1[[#This Row],[goal]]</f>
        <v>1.0499999999999999E-3</v>
      </c>
      <c r="P1131" s="8">
        <f>IFERROR(+Table1[[#This Row],[pledged]]/Table1[[#This Row],[backers_count]],0)</f>
        <v>10.5</v>
      </c>
      <c r="Q1131" t="str">
        <f t="shared" si="68"/>
        <v>games</v>
      </c>
      <c r="R1131" t="str">
        <f t="shared" si="69"/>
        <v>mobile games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+Table1[[#This Row],[pledged]]/Table1[[#This Row],[goal]]</f>
        <v>2.2000000000000001E-3</v>
      </c>
      <c r="P1132" s="8">
        <f>IFERROR(+Table1[[#This Row],[pledged]]/Table1[[#This Row],[backers_count]],0)</f>
        <v>3.6666666666666665</v>
      </c>
      <c r="Q1132" t="str">
        <f t="shared" si="68"/>
        <v>games</v>
      </c>
      <c r="R1132" t="str">
        <f t="shared" si="69"/>
        <v>mobile games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+Table1[[#This Row],[pledged]]/Table1[[#This Row],[goal]]</f>
        <v>0</v>
      </c>
      <c r="P1133" s="8">
        <f>IFERROR(+Table1[[#This Row],[pledged]]/Table1[[#This Row],[backers_count]],0)</f>
        <v>0</v>
      </c>
      <c r="Q1133" t="str">
        <f t="shared" si="68"/>
        <v>games</v>
      </c>
      <c r="R1133" t="str">
        <f t="shared" si="69"/>
        <v>mobile games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+Table1[[#This Row],[pledged]]/Table1[[#This Row],[goal]]</f>
        <v>0.14380000000000001</v>
      </c>
      <c r="P1134" s="8">
        <f>IFERROR(+Table1[[#This Row],[pledged]]/Table1[[#This Row],[backers_count]],0)</f>
        <v>110.61538461538461</v>
      </c>
      <c r="Q1134" t="str">
        <f t="shared" si="68"/>
        <v>games</v>
      </c>
      <c r="R1134" t="str">
        <f t="shared" si="69"/>
        <v>mobile games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+Table1[[#This Row],[pledged]]/Table1[[#This Row],[goal]]</f>
        <v>6.6666666666666671E-3</v>
      </c>
      <c r="P1135" s="8">
        <f>IFERROR(+Table1[[#This Row],[pledged]]/Table1[[#This Row],[backers_count]],0)</f>
        <v>20</v>
      </c>
      <c r="Q1135" t="str">
        <f t="shared" si="68"/>
        <v>games</v>
      </c>
      <c r="R1135" t="str">
        <f t="shared" si="69"/>
        <v>mobile games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+Table1[[#This Row],[pledged]]/Table1[[#This Row],[goal]]</f>
        <v>4.0000000000000003E-5</v>
      </c>
      <c r="P1136" s="8">
        <f>IFERROR(+Table1[[#This Row],[pledged]]/Table1[[#This Row],[backers_count]],0)</f>
        <v>1</v>
      </c>
      <c r="Q1136" t="str">
        <f t="shared" si="68"/>
        <v>games</v>
      </c>
      <c r="R1136" t="str">
        <f t="shared" si="69"/>
        <v>mobile games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+Table1[[#This Row],[pledged]]/Table1[[#This Row],[goal]]</f>
        <v>0.05</v>
      </c>
      <c r="P1137" s="8">
        <f>IFERROR(+Table1[[#This Row],[pledged]]/Table1[[#This Row],[backers_count]],0)</f>
        <v>50</v>
      </c>
      <c r="Q1137" t="str">
        <f t="shared" si="68"/>
        <v>games</v>
      </c>
      <c r="R1137" t="str">
        <f t="shared" si="69"/>
        <v>mobile games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+Table1[[#This Row],[pledged]]/Table1[[#This Row],[goal]]</f>
        <v>6.4439140811455853E-2</v>
      </c>
      <c r="P1138" s="8">
        <f>IFERROR(+Table1[[#This Row],[pledged]]/Table1[[#This Row],[backers_count]],0)</f>
        <v>45</v>
      </c>
      <c r="Q1138" t="str">
        <f t="shared" si="68"/>
        <v>games</v>
      </c>
      <c r="R1138" t="str">
        <f t="shared" si="69"/>
        <v>mobile games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+Table1[[#This Row],[pledged]]/Table1[[#This Row],[goal]]</f>
        <v>0.39500000000000002</v>
      </c>
      <c r="P1139" s="8">
        <f>IFERROR(+Table1[[#This Row],[pledged]]/Table1[[#This Row],[backers_count]],0)</f>
        <v>253.2051282051282</v>
      </c>
      <c r="Q1139" t="str">
        <f t="shared" si="68"/>
        <v>games</v>
      </c>
      <c r="R1139" t="str">
        <f t="shared" si="69"/>
        <v>mobile games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+Table1[[#This Row],[pledged]]/Table1[[#This Row],[goal]]</f>
        <v>3.5714285714285713E-3</v>
      </c>
      <c r="P1140" s="8">
        <f>IFERROR(+Table1[[#This Row],[pledged]]/Table1[[#This Row],[backers_count]],0)</f>
        <v>31.25</v>
      </c>
      <c r="Q1140" t="str">
        <f t="shared" si="68"/>
        <v>games</v>
      </c>
      <c r="R1140" t="str">
        <f t="shared" si="69"/>
        <v>mobile games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+Table1[[#This Row],[pledged]]/Table1[[#This Row],[goal]]</f>
        <v>6.2500000000000001E-4</v>
      </c>
      <c r="P1141" s="8">
        <f>IFERROR(+Table1[[#This Row],[pledged]]/Table1[[#This Row],[backers_count]],0)</f>
        <v>5</v>
      </c>
      <c r="Q1141" t="str">
        <f t="shared" si="68"/>
        <v>games</v>
      </c>
      <c r="R1141" t="str">
        <f t="shared" si="69"/>
        <v>mobile games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+Table1[[#This Row],[pledged]]/Table1[[#This Row],[goal]]</f>
        <v>0</v>
      </c>
      <c r="P1142" s="8">
        <f>IFERROR(+Table1[[#This Row],[pledged]]/Table1[[#This Row],[backers_count]],0)</f>
        <v>0</v>
      </c>
      <c r="Q1142" t="str">
        <f t="shared" si="68"/>
        <v>games</v>
      </c>
      <c r="R1142" t="str">
        <f t="shared" si="69"/>
        <v>mobile games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+Table1[[#This Row],[pledged]]/Table1[[#This Row],[goal]]</f>
        <v>0</v>
      </c>
      <c r="P1143" s="8">
        <f>IFERROR(+Table1[[#This Row],[pledged]]/Table1[[#This Row],[backers_count]],0)</f>
        <v>0</v>
      </c>
      <c r="Q1143" t="str">
        <f t="shared" si="68"/>
        <v>games</v>
      </c>
      <c r="R1143" t="str">
        <f t="shared" si="69"/>
        <v>mobile games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+Table1[[#This Row],[pledged]]/Table1[[#This Row],[goal]]</f>
        <v>0</v>
      </c>
      <c r="P1144" s="8">
        <f>IFERROR(+Table1[[#This Row],[pledged]]/Table1[[#This Row],[backers_count]],0)</f>
        <v>0</v>
      </c>
      <c r="Q1144" t="str">
        <f t="shared" si="68"/>
        <v>games</v>
      </c>
      <c r="R1144" t="str">
        <f t="shared" si="69"/>
        <v>mobile games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+Table1[[#This Row],[pledged]]/Table1[[#This Row],[goal]]</f>
        <v>4.1333333333333335E-3</v>
      </c>
      <c r="P1145" s="8">
        <f>IFERROR(+Table1[[#This Row],[pledged]]/Table1[[#This Row],[backers_count]],0)</f>
        <v>23.25</v>
      </c>
      <c r="Q1145" t="str">
        <f t="shared" si="68"/>
        <v>games</v>
      </c>
      <c r="R1145" t="str">
        <f t="shared" si="69"/>
        <v>mobile games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+Table1[[#This Row],[pledged]]/Table1[[#This Row],[goal]]</f>
        <v>0</v>
      </c>
      <c r="P1146" s="8">
        <f>IFERROR(+Table1[[#This Row],[pledged]]/Table1[[#This Row],[backers_count]],0)</f>
        <v>0</v>
      </c>
      <c r="Q1146" t="str">
        <f t="shared" si="68"/>
        <v>food</v>
      </c>
      <c r="R1146" t="str">
        <f t="shared" si="69"/>
        <v>food trucks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+Table1[[#This Row],[pledged]]/Table1[[#This Row],[goal]]</f>
        <v>1.25E-3</v>
      </c>
      <c r="P1147" s="8">
        <f>IFERROR(+Table1[[#This Row],[pledged]]/Table1[[#This Row],[backers_count]],0)</f>
        <v>100</v>
      </c>
      <c r="Q1147" t="str">
        <f t="shared" si="68"/>
        <v>food</v>
      </c>
      <c r="R1147" t="str">
        <f t="shared" si="69"/>
        <v>food trucks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+Table1[[#This Row],[pledged]]/Table1[[#This Row],[goal]]</f>
        <v>8.8333333333333333E-2</v>
      </c>
      <c r="P1148" s="8">
        <f>IFERROR(+Table1[[#This Row],[pledged]]/Table1[[#This Row],[backers_count]],0)</f>
        <v>44.166666666666664</v>
      </c>
      <c r="Q1148" t="str">
        <f t="shared" si="68"/>
        <v>food</v>
      </c>
      <c r="R1148" t="str">
        <f t="shared" si="69"/>
        <v>food trucks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+Table1[[#This Row],[pledged]]/Table1[[#This Row],[goal]]</f>
        <v>0</v>
      </c>
      <c r="P1149" s="8">
        <f>IFERROR(+Table1[[#This Row],[pledged]]/Table1[[#This Row],[backers_count]],0)</f>
        <v>0</v>
      </c>
      <c r="Q1149" t="str">
        <f t="shared" si="68"/>
        <v>food</v>
      </c>
      <c r="R1149" t="str">
        <f t="shared" si="69"/>
        <v>food trucks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+Table1[[#This Row],[pledged]]/Table1[[#This Row],[goal]]</f>
        <v>4.8666666666666667E-3</v>
      </c>
      <c r="P1150" s="8">
        <f>IFERROR(+Table1[[#This Row],[pledged]]/Table1[[#This Row],[backers_count]],0)</f>
        <v>24.333333333333332</v>
      </c>
      <c r="Q1150" t="str">
        <f t="shared" si="68"/>
        <v>food</v>
      </c>
      <c r="R1150" t="str">
        <f t="shared" si="69"/>
        <v>food trucks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+Table1[[#This Row],[pledged]]/Table1[[#This Row],[goal]]</f>
        <v>1.5E-3</v>
      </c>
      <c r="P1151" s="8">
        <f>IFERROR(+Table1[[#This Row],[pledged]]/Table1[[#This Row],[backers_count]],0)</f>
        <v>37.5</v>
      </c>
      <c r="Q1151" t="str">
        <f t="shared" si="68"/>
        <v>food</v>
      </c>
      <c r="R1151" t="str">
        <f t="shared" si="69"/>
        <v>food trucks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+Table1[[#This Row],[pledged]]/Table1[[#This Row],[goal]]</f>
        <v>0.1008</v>
      </c>
      <c r="P1152" s="8">
        <f>IFERROR(+Table1[[#This Row],[pledged]]/Table1[[#This Row],[backers_count]],0)</f>
        <v>42</v>
      </c>
      <c r="Q1152" t="str">
        <f t="shared" si="68"/>
        <v>food</v>
      </c>
      <c r="R1152" t="str">
        <f t="shared" si="69"/>
        <v>food trucks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+Table1[[#This Row],[pledged]]/Table1[[#This Row],[goal]]</f>
        <v>0</v>
      </c>
      <c r="P1153" s="8">
        <f>IFERROR(+Table1[[#This Row],[pledged]]/Table1[[#This Row],[backers_count]],0)</f>
        <v>0</v>
      </c>
      <c r="Q1153" t="str">
        <f t="shared" si="68"/>
        <v>food</v>
      </c>
      <c r="R1153" t="str">
        <f t="shared" si="69"/>
        <v>food trucks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+Table1[[#This Row],[pledged]]/Table1[[#This Row],[goal]]</f>
        <v>5.6937500000000002E-2</v>
      </c>
      <c r="P1154" s="8">
        <f>IFERROR(+Table1[[#This Row],[pledged]]/Table1[[#This Row],[backers_count]],0)</f>
        <v>60.733333333333334</v>
      </c>
      <c r="Q1154" t="str">
        <f t="shared" ref="Q1154:Q1217" si="72">LEFT(N1154,FIND("/",N1154)-1)</f>
        <v>food</v>
      </c>
      <c r="R1154" t="str">
        <f t="shared" ref="R1154:R1217" si="73">RIGHT($N1154,LEN(N1154)-FIND("/",N1154))</f>
        <v>food trucks</v>
      </c>
      <c r="S1154" s="14">
        <f t="shared" ref="S1154:S1217" si="74">(((J1154/60)/60)/24)+DATE(1970,1,1)</f>
        <v>42109.709629629629</v>
      </c>
      <c r="T1154" s="14">
        <f t="shared" ref="T1154:T1217" si="75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+Table1[[#This Row],[pledged]]/Table1[[#This Row],[goal]]</f>
        <v>6.2500000000000003E-3</v>
      </c>
      <c r="P1155" s="8">
        <f>IFERROR(+Table1[[#This Row],[pledged]]/Table1[[#This Row],[backers_count]],0)</f>
        <v>50</v>
      </c>
      <c r="Q1155" t="str">
        <f t="shared" si="72"/>
        <v>food</v>
      </c>
      <c r="R1155" t="str">
        <f t="shared" si="73"/>
        <v>food trucks</v>
      </c>
      <c r="S1155" s="14">
        <f t="shared" si="74"/>
        <v>42143.714178240742</v>
      </c>
      <c r="T1155" s="14">
        <f t="shared" si="75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+Table1[[#This Row],[pledged]]/Table1[[#This Row],[goal]]</f>
        <v>6.5000000000000002E-2</v>
      </c>
      <c r="P1156" s="8">
        <f>IFERROR(+Table1[[#This Row],[pledged]]/Table1[[#This Row],[backers_count]],0)</f>
        <v>108.33333333333333</v>
      </c>
      <c r="Q1156" t="str">
        <f t="shared" si="72"/>
        <v>food</v>
      </c>
      <c r="R1156" t="str">
        <f t="shared" si="73"/>
        <v>food trucks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+Table1[[#This Row],[pledged]]/Table1[[#This Row],[goal]]</f>
        <v>7.5199999999999998E-3</v>
      </c>
      <c r="P1157" s="8">
        <f>IFERROR(+Table1[[#This Row],[pledged]]/Table1[[#This Row],[backers_count]],0)</f>
        <v>23.5</v>
      </c>
      <c r="Q1157" t="str">
        <f t="shared" si="72"/>
        <v>food</v>
      </c>
      <c r="R1157" t="str">
        <f t="shared" si="73"/>
        <v>food trucks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+Table1[[#This Row],[pledged]]/Table1[[#This Row],[goal]]</f>
        <v>0</v>
      </c>
      <c r="P1158" s="8">
        <f>IFERROR(+Table1[[#This Row],[pledged]]/Table1[[#This Row],[backers_count]],0)</f>
        <v>0</v>
      </c>
      <c r="Q1158" t="str">
        <f t="shared" si="72"/>
        <v>food</v>
      </c>
      <c r="R1158" t="str">
        <f t="shared" si="73"/>
        <v>food trucks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+Table1[[#This Row],[pledged]]/Table1[[#This Row],[goal]]</f>
        <v>1.5100000000000001E-2</v>
      </c>
      <c r="P1159" s="8">
        <f>IFERROR(+Table1[[#This Row],[pledged]]/Table1[[#This Row],[backers_count]],0)</f>
        <v>50.333333333333336</v>
      </c>
      <c r="Q1159" t="str">
        <f t="shared" si="72"/>
        <v>food</v>
      </c>
      <c r="R1159" t="str">
        <f t="shared" si="73"/>
        <v>food trucks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+Table1[[#This Row],[pledged]]/Table1[[#This Row],[goal]]</f>
        <v>4.6666666666666671E-3</v>
      </c>
      <c r="P1160" s="8">
        <f>IFERROR(+Table1[[#This Row],[pledged]]/Table1[[#This Row],[backers_count]],0)</f>
        <v>11.666666666666666</v>
      </c>
      <c r="Q1160" t="str">
        <f t="shared" si="72"/>
        <v>food</v>
      </c>
      <c r="R1160" t="str">
        <f t="shared" si="73"/>
        <v>food trucks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+Table1[[#This Row],[pledged]]/Table1[[#This Row],[goal]]</f>
        <v>0</v>
      </c>
      <c r="P1161" s="8">
        <f>IFERROR(+Table1[[#This Row],[pledged]]/Table1[[#This Row],[backers_count]],0)</f>
        <v>0</v>
      </c>
      <c r="Q1161" t="str">
        <f t="shared" si="72"/>
        <v>food</v>
      </c>
      <c r="R1161" t="str">
        <f t="shared" si="73"/>
        <v>food trucks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+Table1[[#This Row],[pledged]]/Table1[[#This Row],[goal]]</f>
        <v>3.85E-2</v>
      </c>
      <c r="P1162" s="8">
        <f>IFERROR(+Table1[[#This Row],[pledged]]/Table1[[#This Row],[backers_count]],0)</f>
        <v>60.789473684210527</v>
      </c>
      <c r="Q1162" t="str">
        <f t="shared" si="72"/>
        <v>food</v>
      </c>
      <c r="R1162" t="str">
        <f t="shared" si="73"/>
        <v>food trucks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+Table1[[#This Row],[pledged]]/Table1[[#This Row],[goal]]</f>
        <v>0</v>
      </c>
      <c r="P1163" s="8">
        <f>IFERROR(+Table1[[#This Row],[pledged]]/Table1[[#This Row],[backers_count]],0)</f>
        <v>0</v>
      </c>
      <c r="Q1163" t="str">
        <f t="shared" si="72"/>
        <v>food</v>
      </c>
      <c r="R1163" t="str">
        <f t="shared" si="73"/>
        <v>food trucks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+Table1[[#This Row],[pledged]]/Table1[[#This Row],[goal]]</f>
        <v>5.8333333333333338E-4</v>
      </c>
      <c r="P1164" s="8">
        <f>IFERROR(+Table1[[#This Row],[pledged]]/Table1[[#This Row],[backers_count]],0)</f>
        <v>17.5</v>
      </c>
      <c r="Q1164" t="str">
        <f t="shared" si="72"/>
        <v>food</v>
      </c>
      <c r="R1164" t="str">
        <f t="shared" si="73"/>
        <v>food trucks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+Table1[[#This Row],[pledged]]/Table1[[#This Row],[goal]]</f>
        <v>0</v>
      </c>
      <c r="P1165" s="8">
        <f>IFERROR(+Table1[[#This Row],[pledged]]/Table1[[#This Row],[backers_count]],0)</f>
        <v>0</v>
      </c>
      <c r="Q1165" t="str">
        <f t="shared" si="72"/>
        <v>food</v>
      </c>
      <c r="R1165" t="str">
        <f t="shared" si="73"/>
        <v>food trucks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+Table1[[#This Row],[pledged]]/Table1[[#This Row],[goal]]</f>
        <v>0</v>
      </c>
      <c r="P1166" s="8">
        <f>IFERROR(+Table1[[#This Row],[pledged]]/Table1[[#This Row],[backers_count]],0)</f>
        <v>0</v>
      </c>
      <c r="Q1166" t="str">
        <f t="shared" si="72"/>
        <v>food</v>
      </c>
      <c r="R1166" t="str">
        <f t="shared" si="73"/>
        <v>food trucks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+Table1[[#This Row],[pledged]]/Table1[[#This Row],[goal]]</f>
        <v>0.20705000000000001</v>
      </c>
      <c r="P1167" s="8">
        <f>IFERROR(+Table1[[#This Row],[pledged]]/Table1[[#This Row],[backers_count]],0)</f>
        <v>82.82</v>
      </c>
      <c r="Q1167" t="str">
        <f t="shared" si="72"/>
        <v>food</v>
      </c>
      <c r="R1167" t="str">
        <f t="shared" si="73"/>
        <v>food trucks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+Table1[[#This Row],[pledged]]/Table1[[#This Row],[goal]]</f>
        <v>0.19139999999999999</v>
      </c>
      <c r="P1168" s="8">
        <f>IFERROR(+Table1[[#This Row],[pledged]]/Table1[[#This Row],[backers_count]],0)</f>
        <v>358.875</v>
      </c>
      <c r="Q1168" t="str">
        <f t="shared" si="72"/>
        <v>food</v>
      </c>
      <c r="R1168" t="str">
        <f t="shared" si="73"/>
        <v>food trucks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+Table1[[#This Row],[pledged]]/Table1[[#This Row],[goal]]</f>
        <v>1.6316666666666667E-2</v>
      </c>
      <c r="P1169" s="8">
        <f>IFERROR(+Table1[[#This Row],[pledged]]/Table1[[#This Row],[backers_count]],0)</f>
        <v>61.1875</v>
      </c>
      <c r="Q1169" t="str">
        <f t="shared" si="72"/>
        <v>food</v>
      </c>
      <c r="R1169" t="str">
        <f t="shared" si="73"/>
        <v>food trucks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+Table1[[#This Row],[pledged]]/Table1[[#This Row],[goal]]</f>
        <v>5.6666666666666664E-2</v>
      </c>
      <c r="P1170" s="8">
        <f>IFERROR(+Table1[[#This Row],[pledged]]/Table1[[#This Row],[backers_count]],0)</f>
        <v>340</v>
      </c>
      <c r="Q1170" t="str">
        <f t="shared" si="72"/>
        <v>food</v>
      </c>
      <c r="R1170" t="str">
        <f t="shared" si="73"/>
        <v>food trucks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+Table1[[#This Row],[pledged]]/Table1[[#This Row],[goal]]</f>
        <v>1.6999999999999999E-3</v>
      </c>
      <c r="P1171" s="8">
        <f>IFERROR(+Table1[[#This Row],[pledged]]/Table1[[#This Row],[backers_count]],0)</f>
        <v>5.666666666666667</v>
      </c>
      <c r="Q1171" t="str">
        <f t="shared" si="72"/>
        <v>food</v>
      </c>
      <c r="R1171" t="str">
        <f t="shared" si="73"/>
        <v>food trucks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+Table1[[#This Row],[pledged]]/Table1[[#This Row],[goal]]</f>
        <v>4.0000000000000001E-3</v>
      </c>
      <c r="P1172" s="8">
        <f>IFERROR(+Table1[[#This Row],[pledged]]/Table1[[#This Row],[backers_count]],0)</f>
        <v>50</v>
      </c>
      <c r="Q1172" t="str">
        <f t="shared" si="72"/>
        <v>food</v>
      </c>
      <c r="R1172" t="str">
        <f t="shared" si="73"/>
        <v>food trucks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+Table1[[#This Row],[pledged]]/Table1[[#This Row],[goal]]</f>
        <v>1E-3</v>
      </c>
      <c r="P1173" s="8">
        <f>IFERROR(+Table1[[#This Row],[pledged]]/Table1[[#This Row],[backers_count]],0)</f>
        <v>25</v>
      </c>
      <c r="Q1173" t="str">
        <f t="shared" si="72"/>
        <v>food</v>
      </c>
      <c r="R1173" t="str">
        <f t="shared" si="73"/>
        <v>food trucks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+Table1[[#This Row],[pledged]]/Table1[[#This Row],[goal]]</f>
        <v>0</v>
      </c>
      <c r="P1174" s="8">
        <f>IFERROR(+Table1[[#This Row],[pledged]]/Table1[[#This Row],[backers_count]],0)</f>
        <v>0</v>
      </c>
      <c r="Q1174" t="str">
        <f t="shared" si="72"/>
        <v>food</v>
      </c>
      <c r="R1174" t="str">
        <f t="shared" si="73"/>
        <v>food trucks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+Table1[[#This Row],[pledged]]/Table1[[#This Row],[goal]]</f>
        <v>2.4000000000000001E-4</v>
      </c>
      <c r="P1175" s="8">
        <f>IFERROR(+Table1[[#This Row],[pledged]]/Table1[[#This Row],[backers_count]],0)</f>
        <v>30</v>
      </c>
      <c r="Q1175" t="str">
        <f t="shared" si="72"/>
        <v>food</v>
      </c>
      <c r="R1175" t="str">
        <f t="shared" si="73"/>
        <v>food trucks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+Table1[[#This Row],[pledged]]/Table1[[#This Row],[goal]]</f>
        <v>5.906666666666667E-2</v>
      </c>
      <c r="P1176" s="8">
        <f>IFERROR(+Table1[[#This Row],[pledged]]/Table1[[#This Row],[backers_count]],0)</f>
        <v>46.631578947368418</v>
      </c>
      <c r="Q1176" t="str">
        <f t="shared" si="72"/>
        <v>food</v>
      </c>
      <c r="R1176" t="str">
        <f t="shared" si="73"/>
        <v>food trucks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+Table1[[#This Row],[pledged]]/Table1[[#This Row],[goal]]</f>
        <v>2.9250000000000002E-2</v>
      </c>
      <c r="P1177" s="8">
        <f>IFERROR(+Table1[[#This Row],[pledged]]/Table1[[#This Row],[backers_count]],0)</f>
        <v>65</v>
      </c>
      <c r="Q1177" t="str">
        <f t="shared" si="72"/>
        <v>food</v>
      </c>
      <c r="R1177" t="str">
        <f t="shared" si="73"/>
        <v>food trucks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+Table1[[#This Row],[pledged]]/Table1[[#This Row],[goal]]</f>
        <v>5.7142857142857142E-5</v>
      </c>
      <c r="P1178" s="8">
        <f>IFERROR(+Table1[[#This Row],[pledged]]/Table1[[#This Row],[backers_count]],0)</f>
        <v>10</v>
      </c>
      <c r="Q1178" t="str">
        <f t="shared" si="72"/>
        <v>food</v>
      </c>
      <c r="R1178" t="str">
        <f t="shared" si="73"/>
        <v>food trucks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+Table1[[#This Row],[pledged]]/Table1[[#This Row],[goal]]</f>
        <v>0</v>
      </c>
      <c r="P1179" s="8">
        <f>IFERROR(+Table1[[#This Row],[pledged]]/Table1[[#This Row],[backers_count]],0)</f>
        <v>0</v>
      </c>
      <c r="Q1179" t="str">
        <f t="shared" si="72"/>
        <v>food</v>
      </c>
      <c r="R1179" t="str">
        <f t="shared" si="73"/>
        <v>food trucks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+Table1[[#This Row],[pledged]]/Table1[[#This Row],[goal]]</f>
        <v>6.666666666666667E-5</v>
      </c>
      <c r="P1180" s="8">
        <f>IFERROR(+Table1[[#This Row],[pledged]]/Table1[[#This Row],[backers_count]],0)</f>
        <v>5</v>
      </c>
      <c r="Q1180" t="str">
        <f t="shared" si="72"/>
        <v>food</v>
      </c>
      <c r="R1180" t="str">
        <f t="shared" si="73"/>
        <v>food trucks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+Table1[[#This Row],[pledged]]/Table1[[#This Row],[goal]]</f>
        <v>5.3333333333333337E-2</v>
      </c>
      <c r="P1181" s="8">
        <f>IFERROR(+Table1[[#This Row],[pledged]]/Table1[[#This Row],[backers_count]],0)</f>
        <v>640</v>
      </c>
      <c r="Q1181" t="str">
        <f t="shared" si="72"/>
        <v>food</v>
      </c>
      <c r="R1181" t="str">
        <f t="shared" si="73"/>
        <v>food trucks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+Table1[[#This Row],[pledged]]/Table1[[#This Row],[goal]]</f>
        <v>0.11749999999999999</v>
      </c>
      <c r="P1182" s="8">
        <f>IFERROR(+Table1[[#This Row],[pledged]]/Table1[[#This Row],[backers_count]],0)</f>
        <v>69.117647058823536</v>
      </c>
      <c r="Q1182" t="str">
        <f t="shared" si="72"/>
        <v>food</v>
      </c>
      <c r="R1182" t="str">
        <f t="shared" si="73"/>
        <v>food trucks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+Table1[[#This Row],[pledged]]/Table1[[#This Row],[goal]]</f>
        <v>8.0000000000000007E-5</v>
      </c>
      <c r="P1183" s="8">
        <f>IFERROR(+Table1[[#This Row],[pledged]]/Table1[[#This Row],[backers_count]],0)</f>
        <v>1.3333333333333333</v>
      </c>
      <c r="Q1183" t="str">
        <f t="shared" si="72"/>
        <v>food</v>
      </c>
      <c r="R1183" t="str">
        <f t="shared" si="73"/>
        <v>food trucks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+Table1[[#This Row],[pledged]]/Table1[[#This Row],[goal]]</f>
        <v>4.2000000000000003E-2</v>
      </c>
      <c r="P1184" s="8">
        <f>IFERROR(+Table1[[#This Row],[pledged]]/Table1[[#This Row],[backers_count]],0)</f>
        <v>10.5</v>
      </c>
      <c r="Q1184" t="str">
        <f t="shared" si="72"/>
        <v>food</v>
      </c>
      <c r="R1184" t="str">
        <f t="shared" si="73"/>
        <v>food trucks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+Table1[[#This Row],[pledged]]/Table1[[#This Row],[goal]]</f>
        <v>0.04</v>
      </c>
      <c r="P1185" s="8">
        <f>IFERROR(+Table1[[#This Row],[pledged]]/Table1[[#This Row],[backers_count]],0)</f>
        <v>33.333333333333336</v>
      </c>
      <c r="Q1185" t="str">
        <f t="shared" si="72"/>
        <v>food</v>
      </c>
      <c r="R1185" t="str">
        <f t="shared" si="73"/>
        <v>food trucks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+Table1[[#This Row],[pledged]]/Table1[[#This Row],[goal]]</f>
        <v>1.0493636363636363</v>
      </c>
      <c r="P1186" s="8">
        <f>IFERROR(+Table1[[#This Row],[pledged]]/Table1[[#This Row],[backers_count]],0)</f>
        <v>61.562666666666665</v>
      </c>
      <c r="Q1186" t="str">
        <f t="shared" si="72"/>
        <v>photography</v>
      </c>
      <c r="R1186" t="str">
        <f t="shared" si="73"/>
        <v>photobooks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+Table1[[#This Row],[pledged]]/Table1[[#This Row],[goal]]</f>
        <v>1.0544</v>
      </c>
      <c r="P1187" s="8">
        <f>IFERROR(+Table1[[#This Row],[pledged]]/Table1[[#This Row],[backers_count]],0)</f>
        <v>118.73873873873873</v>
      </c>
      <c r="Q1187" t="str">
        <f t="shared" si="72"/>
        <v>photography</v>
      </c>
      <c r="R1187" t="str">
        <f t="shared" si="73"/>
        <v>photobooks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+Table1[[#This Row],[pledged]]/Table1[[#This Row],[goal]]</f>
        <v>1.0673333333333332</v>
      </c>
      <c r="P1188" s="8">
        <f>IFERROR(+Table1[[#This Row],[pledged]]/Table1[[#This Row],[backers_count]],0)</f>
        <v>65.081300813008127</v>
      </c>
      <c r="Q1188" t="str">
        <f t="shared" si="72"/>
        <v>photography</v>
      </c>
      <c r="R1188" t="str">
        <f t="shared" si="73"/>
        <v>photobooks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+Table1[[#This Row],[pledged]]/Table1[[#This Row],[goal]]</f>
        <v>1.0412571428571429</v>
      </c>
      <c r="P1189" s="8">
        <f>IFERROR(+Table1[[#This Row],[pledged]]/Table1[[#This Row],[backers_count]],0)</f>
        <v>130.15714285714284</v>
      </c>
      <c r="Q1189" t="str">
        <f t="shared" si="72"/>
        <v>photography</v>
      </c>
      <c r="R1189" t="str">
        <f t="shared" si="73"/>
        <v>photobooks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+Table1[[#This Row],[pledged]]/Table1[[#This Row],[goal]]</f>
        <v>1.6054999999999999</v>
      </c>
      <c r="P1190" s="8">
        <f>IFERROR(+Table1[[#This Row],[pledged]]/Table1[[#This Row],[backers_count]],0)</f>
        <v>37.776470588235291</v>
      </c>
      <c r="Q1190" t="str">
        <f t="shared" si="72"/>
        <v>photography</v>
      </c>
      <c r="R1190" t="str">
        <f t="shared" si="73"/>
        <v>photobooks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+Table1[[#This Row],[pledged]]/Table1[[#This Row],[goal]]</f>
        <v>1.0777777777777777</v>
      </c>
      <c r="P1191" s="8">
        <f>IFERROR(+Table1[[#This Row],[pledged]]/Table1[[#This Row],[backers_count]],0)</f>
        <v>112.79069767441861</v>
      </c>
      <c r="Q1191" t="str">
        <f t="shared" si="72"/>
        <v>photography</v>
      </c>
      <c r="R1191" t="str">
        <f t="shared" si="73"/>
        <v>photobooks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+Table1[[#This Row],[pledged]]/Table1[[#This Row],[goal]]</f>
        <v>1.35</v>
      </c>
      <c r="P1192" s="8">
        <f>IFERROR(+Table1[[#This Row],[pledged]]/Table1[[#This Row],[backers_count]],0)</f>
        <v>51.92307692307692</v>
      </c>
      <c r="Q1192" t="str">
        <f t="shared" si="72"/>
        <v>photography</v>
      </c>
      <c r="R1192" t="str">
        <f t="shared" si="73"/>
        <v>photobooks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+Table1[[#This Row],[pledged]]/Table1[[#This Row],[goal]]</f>
        <v>1.0907407407407408</v>
      </c>
      <c r="P1193" s="8">
        <f>IFERROR(+Table1[[#This Row],[pledged]]/Table1[[#This Row],[backers_count]],0)</f>
        <v>89.242424242424249</v>
      </c>
      <c r="Q1193" t="str">
        <f t="shared" si="72"/>
        <v>photography</v>
      </c>
      <c r="R1193" t="str">
        <f t="shared" si="73"/>
        <v>photobooks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+Table1[[#This Row],[pledged]]/Table1[[#This Row],[goal]]</f>
        <v>2.9</v>
      </c>
      <c r="P1194" s="8">
        <f>IFERROR(+Table1[[#This Row],[pledged]]/Table1[[#This Row],[backers_count]],0)</f>
        <v>19.333333333333332</v>
      </c>
      <c r="Q1194" t="str">
        <f t="shared" si="72"/>
        <v>photography</v>
      </c>
      <c r="R1194" t="str">
        <f t="shared" si="73"/>
        <v>photobooks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+Table1[[#This Row],[pledged]]/Table1[[#This Row],[goal]]</f>
        <v>1.0395714285714286</v>
      </c>
      <c r="P1195" s="8">
        <f>IFERROR(+Table1[[#This Row],[pledged]]/Table1[[#This Row],[backers_count]],0)</f>
        <v>79.967032967032964</v>
      </c>
      <c r="Q1195" t="str">
        <f t="shared" si="72"/>
        <v>photography</v>
      </c>
      <c r="R1195" t="str">
        <f t="shared" si="73"/>
        <v>photobooks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+Table1[[#This Row],[pledged]]/Table1[[#This Row],[goal]]</f>
        <v>3.2223999999999999</v>
      </c>
      <c r="P1196" s="8">
        <f>IFERROR(+Table1[[#This Row],[pledged]]/Table1[[#This Row],[backers_count]],0)</f>
        <v>56.414565826330531</v>
      </c>
      <c r="Q1196" t="str">
        <f t="shared" si="72"/>
        <v>photography</v>
      </c>
      <c r="R1196" t="str">
        <f t="shared" si="73"/>
        <v>photobooks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+Table1[[#This Row],[pledged]]/Table1[[#This Row],[goal]]</f>
        <v>1.35</v>
      </c>
      <c r="P1197" s="8">
        <f>IFERROR(+Table1[[#This Row],[pledged]]/Table1[[#This Row],[backers_count]],0)</f>
        <v>79.411764705882348</v>
      </c>
      <c r="Q1197" t="str">
        <f t="shared" si="72"/>
        <v>photography</v>
      </c>
      <c r="R1197" t="str">
        <f t="shared" si="73"/>
        <v>photobooks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+Table1[[#This Row],[pledged]]/Table1[[#This Row],[goal]]</f>
        <v>2.6991034482758622</v>
      </c>
      <c r="P1198" s="8">
        <f>IFERROR(+Table1[[#This Row],[pledged]]/Table1[[#This Row],[backers_count]],0)</f>
        <v>76.439453125</v>
      </c>
      <c r="Q1198" t="str">
        <f t="shared" si="72"/>
        <v>photography</v>
      </c>
      <c r="R1198" t="str">
        <f t="shared" si="73"/>
        <v>photobooks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+Table1[[#This Row],[pledged]]/Table1[[#This Row],[goal]]</f>
        <v>2.5329333333333333</v>
      </c>
      <c r="P1199" s="8">
        <f>IFERROR(+Table1[[#This Row],[pledged]]/Table1[[#This Row],[backers_count]],0)</f>
        <v>121</v>
      </c>
      <c r="Q1199" t="str">
        <f t="shared" si="72"/>
        <v>photography</v>
      </c>
      <c r="R1199" t="str">
        <f t="shared" si="73"/>
        <v>photobooks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+Table1[[#This Row],[pledged]]/Table1[[#This Row],[goal]]</f>
        <v>2.6059999999999999</v>
      </c>
      <c r="P1200" s="8">
        <f>IFERROR(+Table1[[#This Row],[pledged]]/Table1[[#This Row],[backers_count]],0)</f>
        <v>54.616766467065865</v>
      </c>
      <c r="Q1200" t="str">
        <f t="shared" si="72"/>
        <v>photography</v>
      </c>
      <c r="R1200" t="str">
        <f t="shared" si="73"/>
        <v>photobooks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+Table1[[#This Row],[pledged]]/Table1[[#This Row],[goal]]</f>
        <v>1.0131677953348381</v>
      </c>
      <c r="P1201" s="8">
        <f>IFERROR(+Table1[[#This Row],[pledged]]/Table1[[#This Row],[backers_count]],0)</f>
        <v>299.22222222222223</v>
      </c>
      <c r="Q1201" t="str">
        <f t="shared" si="72"/>
        <v>photography</v>
      </c>
      <c r="R1201" t="str">
        <f t="shared" si="73"/>
        <v>photobooks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+Table1[[#This Row],[pledged]]/Table1[[#This Row],[goal]]</f>
        <v>1.2560416666666667</v>
      </c>
      <c r="P1202" s="8">
        <f>IFERROR(+Table1[[#This Row],[pledged]]/Table1[[#This Row],[backers_count]],0)</f>
        <v>58.533980582524272</v>
      </c>
      <c r="Q1202" t="str">
        <f t="shared" si="72"/>
        <v>photography</v>
      </c>
      <c r="R1202" t="str">
        <f t="shared" si="73"/>
        <v>photobooks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+Table1[[#This Row],[pledged]]/Table1[[#This Row],[goal]]</f>
        <v>1.0243783333333334</v>
      </c>
      <c r="P1203" s="8">
        <f>IFERROR(+Table1[[#This Row],[pledged]]/Table1[[#This Row],[backers_count]],0)</f>
        <v>55.371801801801809</v>
      </c>
      <c r="Q1203" t="str">
        <f t="shared" si="72"/>
        <v>photography</v>
      </c>
      <c r="R1203" t="str">
        <f t="shared" si="73"/>
        <v>photobooks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+Table1[[#This Row],[pledged]]/Table1[[#This Row],[goal]]</f>
        <v>1.99244</v>
      </c>
      <c r="P1204" s="8">
        <f>IFERROR(+Table1[[#This Row],[pledged]]/Table1[[#This Row],[backers_count]],0)</f>
        <v>183.80442804428046</v>
      </c>
      <c r="Q1204" t="str">
        <f t="shared" si="72"/>
        <v>photography</v>
      </c>
      <c r="R1204" t="str">
        <f t="shared" si="73"/>
        <v>photobooks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+Table1[[#This Row],[pledged]]/Table1[[#This Row],[goal]]</f>
        <v>1.0245398773006136</v>
      </c>
      <c r="P1205" s="8">
        <f>IFERROR(+Table1[[#This Row],[pledged]]/Table1[[#This Row],[backers_count]],0)</f>
        <v>165.34653465346534</v>
      </c>
      <c r="Q1205" t="str">
        <f t="shared" si="72"/>
        <v>photography</v>
      </c>
      <c r="R1205" t="str">
        <f t="shared" si="73"/>
        <v>photobooks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+Table1[[#This Row],[pledged]]/Table1[[#This Row],[goal]]</f>
        <v>1.0294615384615384</v>
      </c>
      <c r="P1206" s="8">
        <f>IFERROR(+Table1[[#This Row],[pledged]]/Table1[[#This Row],[backers_count]],0)</f>
        <v>234.78947368421052</v>
      </c>
      <c r="Q1206" t="str">
        <f t="shared" si="72"/>
        <v>photography</v>
      </c>
      <c r="R1206" t="str">
        <f t="shared" si="73"/>
        <v>photobooks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+Table1[[#This Row],[pledged]]/Table1[[#This Row],[goal]]</f>
        <v>1.0086153846153847</v>
      </c>
      <c r="P1207" s="8">
        <f>IFERROR(+Table1[[#This Row],[pledged]]/Table1[[#This Row],[backers_count]],0)</f>
        <v>211.48387096774192</v>
      </c>
      <c r="Q1207" t="str">
        <f t="shared" si="72"/>
        <v>photography</v>
      </c>
      <c r="R1207" t="str">
        <f t="shared" si="73"/>
        <v>photobooks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+Table1[[#This Row],[pledged]]/Table1[[#This Row],[goal]]</f>
        <v>1.1499999999999999</v>
      </c>
      <c r="P1208" s="8">
        <f>IFERROR(+Table1[[#This Row],[pledged]]/Table1[[#This Row],[backers_count]],0)</f>
        <v>32.34375</v>
      </c>
      <c r="Q1208" t="str">
        <f t="shared" si="72"/>
        <v>photography</v>
      </c>
      <c r="R1208" t="str">
        <f t="shared" si="73"/>
        <v>photobooks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+Table1[[#This Row],[pledged]]/Table1[[#This Row],[goal]]</f>
        <v>1.0416766467065868</v>
      </c>
      <c r="P1209" s="8">
        <f>IFERROR(+Table1[[#This Row],[pledged]]/Table1[[#This Row],[backers_count]],0)</f>
        <v>123.37588652482269</v>
      </c>
      <c r="Q1209" t="str">
        <f t="shared" si="72"/>
        <v>photography</v>
      </c>
      <c r="R1209" t="str">
        <f t="shared" si="73"/>
        <v>photobooks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+Table1[[#This Row],[pledged]]/Table1[[#This Row],[goal]]</f>
        <v>1.5529999999999999</v>
      </c>
      <c r="P1210" s="8">
        <f>IFERROR(+Table1[[#This Row],[pledged]]/Table1[[#This Row],[backers_count]],0)</f>
        <v>207.06666666666666</v>
      </c>
      <c r="Q1210" t="str">
        <f t="shared" si="72"/>
        <v>photography</v>
      </c>
      <c r="R1210" t="str">
        <f t="shared" si="73"/>
        <v>photobooks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+Table1[[#This Row],[pledged]]/Table1[[#This Row],[goal]]</f>
        <v>1.06</v>
      </c>
      <c r="P1211" s="8">
        <f>IFERROR(+Table1[[#This Row],[pledged]]/Table1[[#This Row],[backers_count]],0)</f>
        <v>138.2608695652174</v>
      </c>
      <c r="Q1211" t="str">
        <f t="shared" si="72"/>
        <v>photography</v>
      </c>
      <c r="R1211" t="str">
        <f t="shared" si="73"/>
        <v>photobooks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+Table1[[#This Row],[pledged]]/Table1[[#This Row],[goal]]</f>
        <v>2.5431499999999998</v>
      </c>
      <c r="P1212" s="8">
        <f>IFERROR(+Table1[[#This Row],[pledged]]/Table1[[#This Row],[backers_count]],0)</f>
        <v>493.81553398058253</v>
      </c>
      <c r="Q1212" t="str">
        <f t="shared" si="72"/>
        <v>photography</v>
      </c>
      <c r="R1212" t="str">
        <f t="shared" si="73"/>
        <v>photobooks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+Table1[[#This Row],[pledged]]/Table1[[#This Row],[goal]]</f>
        <v>1.0109999999999999</v>
      </c>
      <c r="P1213" s="8">
        <f>IFERROR(+Table1[[#This Row],[pledged]]/Table1[[#This Row],[backers_count]],0)</f>
        <v>168.5</v>
      </c>
      <c r="Q1213" t="str">
        <f t="shared" si="72"/>
        <v>photography</v>
      </c>
      <c r="R1213" t="str">
        <f t="shared" si="73"/>
        <v>photobooks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+Table1[[#This Row],[pledged]]/Table1[[#This Row],[goal]]</f>
        <v>1.2904</v>
      </c>
      <c r="P1214" s="8">
        <f>IFERROR(+Table1[[#This Row],[pledged]]/Table1[[#This Row],[backers_count]],0)</f>
        <v>38.867469879518069</v>
      </c>
      <c r="Q1214" t="str">
        <f t="shared" si="72"/>
        <v>photography</v>
      </c>
      <c r="R1214" t="str">
        <f t="shared" si="73"/>
        <v>photobooks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+Table1[[#This Row],[pledged]]/Table1[[#This Row],[goal]]</f>
        <v>1.0223076923076924</v>
      </c>
      <c r="P1215" s="8">
        <f>IFERROR(+Table1[[#This Row],[pledged]]/Table1[[#This Row],[backers_count]],0)</f>
        <v>61.527777777777779</v>
      </c>
      <c r="Q1215" t="str">
        <f t="shared" si="72"/>
        <v>photography</v>
      </c>
      <c r="R1215" t="str">
        <f t="shared" si="73"/>
        <v>photobooks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+Table1[[#This Row],[pledged]]/Table1[[#This Row],[goal]]</f>
        <v>1.3180000000000001</v>
      </c>
      <c r="P1216" s="8">
        <f>IFERROR(+Table1[[#This Row],[pledged]]/Table1[[#This Row],[backers_count]],0)</f>
        <v>105.44</v>
      </c>
      <c r="Q1216" t="str">
        <f t="shared" si="72"/>
        <v>photography</v>
      </c>
      <c r="R1216" t="str">
        <f t="shared" si="73"/>
        <v>photobooks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+Table1[[#This Row],[pledged]]/Table1[[#This Row],[goal]]</f>
        <v>7.8608020000000005</v>
      </c>
      <c r="P1217" s="8">
        <f>IFERROR(+Table1[[#This Row],[pledged]]/Table1[[#This Row],[backers_count]],0)</f>
        <v>71.592003642987251</v>
      </c>
      <c r="Q1217" t="str">
        <f t="shared" si="72"/>
        <v>photography</v>
      </c>
      <c r="R1217" t="str">
        <f t="shared" si="73"/>
        <v>photobooks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+Table1[[#This Row],[pledged]]/Table1[[#This Row],[goal]]</f>
        <v>1.4570000000000001</v>
      </c>
      <c r="P1218" s="8">
        <f>IFERROR(+Table1[[#This Row],[pledged]]/Table1[[#This Row],[backers_count]],0)</f>
        <v>91.882882882882882</v>
      </c>
      <c r="Q1218" t="str">
        <f t="shared" ref="Q1218:Q1281" si="76">LEFT(N1218,FIND("/",N1218)-1)</f>
        <v>photography</v>
      </c>
      <c r="R1218" t="str">
        <f t="shared" ref="R1218:R1281" si="77">RIGHT($N1218,LEN(N1218)-FIND("/",N1218))</f>
        <v>photobooks</v>
      </c>
      <c r="S1218" s="14">
        <f t="shared" ref="S1218:S1281" si="78">(((J1218/60)/60)/24)+DATE(1970,1,1)</f>
        <v>42247.616400462968</v>
      </c>
      <c r="T1218" s="14">
        <f t="shared" ref="T1218:T1281" si="79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+Table1[[#This Row],[pledged]]/Table1[[#This Row],[goal]]</f>
        <v>1.026</v>
      </c>
      <c r="P1219" s="8">
        <f>IFERROR(+Table1[[#This Row],[pledged]]/Table1[[#This Row],[backers_count]],0)</f>
        <v>148.57377049180329</v>
      </c>
      <c r="Q1219" t="str">
        <f t="shared" si="76"/>
        <v>photography</v>
      </c>
      <c r="R1219" t="str">
        <f t="shared" si="77"/>
        <v>photobooks</v>
      </c>
      <c r="S1219" s="14">
        <f t="shared" si="78"/>
        <v>42535.809490740736</v>
      </c>
      <c r="T1219" s="14">
        <f t="shared" si="7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+Table1[[#This Row],[pledged]]/Table1[[#This Row],[goal]]</f>
        <v>1.7227777777777777</v>
      </c>
      <c r="P1220" s="8">
        <f>IFERROR(+Table1[[#This Row],[pledged]]/Table1[[#This Row],[backers_count]],0)</f>
        <v>174.2134831460674</v>
      </c>
      <c r="Q1220" t="str">
        <f t="shared" si="76"/>
        <v>photography</v>
      </c>
      <c r="R1220" t="str">
        <f t="shared" si="77"/>
        <v>photobooks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+Table1[[#This Row],[pledged]]/Table1[[#This Row],[goal]]</f>
        <v>1.5916819571865444</v>
      </c>
      <c r="P1221" s="8">
        <f>IFERROR(+Table1[[#This Row],[pledged]]/Table1[[#This Row],[backers_count]],0)</f>
        <v>102.86166007905139</v>
      </c>
      <c r="Q1221" t="str">
        <f t="shared" si="76"/>
        <v>photography</v>
      </c>
      <c r="R1221" t="str">
        <f t="shared" si="77"/>
        <v>photobooks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+Table1[[#This Row],[pledged]]/Table1[[#This Row],[goal]]</f>
        <v>1.0376666666666667</v>
      </c>
      <c r="P1222" s="8">
        <f>IFERROR(+Table1[[#This Row],[pledged]]/Table1[[#This Row],[backers_count]],0)</f>
        <v>111.17857142857143</v>
      </c>
      <c r="Q1222" t="str">
        <f t="shared" si="76"/>
        <v>photography</v>
      </c>
      <c r="R1222" t="str">
        <f t="shared" si="77"/>
        <v>photobooks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+Table1[[#This Row],[pledged]]/Table1[[#This Row],[goal]]</f>
        <v>1.1140954545454547</v>
      </c>
      <c r="P1223" s="8">
        <f>IFERROR(+Table1[[#This Row],[pledged]]/Table1[[#This Row],[backers_count]],0)</f>
        <v>23.796213592233013</v>
      </c>
      <c r="Q1223" t="str">
        <f t="shared" si="76"/>
        <v>photography</v>
      </c>
      <c r="R1223" t="str">
        <f t="shared" si="77"/>
        <v>photobooks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+Table1[[#This Row],[pledged]]/Table1[[#This Row],[goal]]</f>
        <v>2.80375</v>
      </c>
      <c r="P1224" s="8">
        <f>IFERROR(+Table1[[#This Row],[pledged]]/Table1[[#This Row],[backers_count]],0)</f>
        <v>81.268115942028984</v>
      </c>
      <c r="Q1224" t="str">
        <f t="shared" si="76"/>
        <v>photography</v>
      </c>
      <c r="R1224" t="str">
        <f t="shared" si="77"/>
        <v>photobooks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+Table1[[#This Row],[pledged]]/Table1[[#This Row],[goal]]</f>
        <v>1.1210606060606061</v>
      </c>
      <c r="P1225" s="8">
        <f>IFERROR(+Table1[[#This Row],[pledged]]/Table1[[#This Row],[backers_count]],0)</f>
        <v>116.21465968586388</v>
      </c>
      <c r="Q1225" t="str">
        <f t="shared" si="76"/>
        <v>photography</v>
      </c>
      <c r="R1225" t="str">
        <f t="shared" si="77"/>
        <v>photobooks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+Table1[[#This Row],[pledged]]/Table1[[#This Row],[goal]]</f>
        <v>7.0666666666666669E-2</v>
      </c>
      <c r="P1226" s="8">
        <f>IFERROR(+Table1[[#This Row],[pledged]]/Table1[[#This Row],[backers_count]],0)</f>
        <v>58.888888888888886</v>
      </c>
      <c r="Q1226" t="str">
        <f t="shared" si="76"/>
        <v>music</v>
      </c>
      <c r="R1226" t="str">
        <f t="shared" si="77"/>
        <v>world music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+Table1[[#This Row],[pledged]]/Table1[[#This Row],[goal]]</f>
        <v>4.3999999999999997E-2</v>
      </c>
      <c r="P1227" s="8">
        <f>IFERROR(+Table1[[#This Row],[pledged]]/Table1[[#This Row],[backers_count]],0)</f>
        <v>44</v>
      </c>
      <c r="Q1227" t="str">
        <f t="shared" si="76"/>
        <v>music</v>
      </c>
      <c r="R1227" t="str">
        <f t="shared" si="77"/>
        <v>world music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+Table1[[#This Row],[pledged]]/Table1[[#This Row],[goal]]</f>
        <v>3.8739999999999997E-2</v>
      </c>
      <c r="P1228" s="8">
        <f>IFERROR(+Table1[[#This Row],[pledged]]/Table1[[#This Row],[backers_count]],0)</f>
        <v>48.424999999999997</v>
      </c>
      <c r="Q1228" t="str">
        <f t="shared" si="76"/>
        <v>music</v>
      </c>
      <c r="R1228" t="str">
        <f t="shared" si="77"/>
        <v>world music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+Table1[[#This Row],[pledged]]/Table1[[#This Row],[goal]]</f>
        <v>0</v>
      </c>
      <c r="P1229" s="8">
        <f>IFERROR(+Table1[[#This Row],[pledged]]/Table1[[#This Row],[backers_count]],0)</f>
        <v>0</v>
      </c>
      <c r="Q1229" t="str">
        <f t="shared" si="76"/>
        <v>music</v>
      </c>
      <c r="R1229" t="str">
        <f t="shared" si="77"/>
        <v>world music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+Table1[[#This Row],[pledged]]/Table1[[#This Row],[goal]]</f>
        <v>0.29299999999999998</v>
      </c>
      <c r="P1230" s="8">
        <f>IFERROR(+Table1[[#This Row],[pledged]]/Table1[[#This Row],[backers_count]],0)</f>
        <v>61.041666666666664</v>
      </c>
      <c r="Q1230" t="str">
        <f t="shared" si="76"/>
        <v>music</v>
      </c>
      <c r="R1230" t="str">
        <f t="shared" si="77"/>
        <v>world music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+Table1[[#This Row],[pledged]]/Table1[[#This Row],[goal]]</f>
        <v>9.0909090909090905E-3</v>
      </c>
      <c r="P1231" s="8">
        <f>IFERROR(+Table1[[#This Row],[pledged]]/Table1[[#This Row],[backers_count]],0)</f>
        <v>25</v>
      </c>
      <c r="Q1231" t="str">
        <f t="shared" si="76"/>
        <v>music</v>
      </c>
      <c r="R1231" t="str">
        <f t="shared" si="77"/>
        <v>world music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+Table1[[#This Row],[pledged]]/Table1[[#This Row],[goal]]</f>
        <v>0</v>
      </c>
      <c r="P1232" s="8">
        <f>IFERROR(+Table1[[#This Row],[pledged]]/Table1[[#This Row],[backers_count]],0)</f>
        <v>0</v>
      </c>
      <c r="Q1232" t="str">
        <f t="shared" si="76"/>
        <v>music</v>
      </c>
      <c r="R1232" t="str">
        <f t="shared" si="77"/>
        <v>world music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+Table1[[#This Row],[pledged]]/Table1[[#This Row],[goal]]</f>
        <v>0</v>
      </c>
      <c r="P1233" s="8">
        <f>IFERROR(+Table1[[#This Row],[pledged]]/Table1[[#This Row],[backers_count]],0)</f>
        <v>0</v>
      </c>
      <c r="Q1233" t="str">
        <f t="shared" si="76"/>
        <v>music</v>
      </c>
      <c r="R1233" t="str">
        <f t="shared" si="77"/>
        <v>world music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+Table1[[#This Row],[pledged]]/Table1[[#This Row],[goal]]</f>
        <v>8.0000000000000002E-3</v>
      </c>
      <c r="P1234" s="8">
        <f>IFERROR(+Table1[[#This Row],[pledged]]/Table1[[#This Row],[backers_count]],0)</f>
        <v>40</v>
      </c>
      <c r="Q1234" t="str">
        <f t="shared" si="76"/>
        <v>music</v>
      </c>
      <c r="R1234" t="str">
        <f t="shared" si="77"/>
        <v>world music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+Table1[[#This Row],[pledged]]/Table1[[#This Row],[goal]]</f>
        <v>0.11600000000000001</v>
      </c>
      <c r="P1235" s="8">
        <f>IFERROR(+Table1[[#This Row],[pledged]]/Table1[[#This Row],[backers_count]],0)</f>
        <v>19.333333333333332</v>
      </c>
      <c r="Q1235" t="str">
        <f t="shared" si="76"/>
        <v>music</v>
      </c>
      <c r="R1235" t="str">
        <f t="shared" si="77"/>
        <v>world music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+Table1[[#This Row],[pledged]]/Table1[[#This Row],[goal]]</f>
        <v>0</v>
      </c>
      <c r="P1236" s="8">
        <f>IFERROR(+Table1[[#This Row],[pledged]]/Table1[[#This Row],[backers_count]],0)</f>
        <v>0</v>
      </c>
      <c r="Q1236" t="str">
        <f t="shared" si="76"/>
        <v>music</v>
      </c>
      <c r="R1236" t="str">
        <f t="shared" si="77"/>
        <v>world music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+Table1[[#This Row],[pledged]]/Table1[[#This Row],[goal]]</f>
        <v>2.787363950092912E-2</v>
      </c>
      <c r="P1237" s="8">
        <f>IFERROR(+Table1[[#This Row],[pledged]]/Table1[[#This Row],[backers_count]],0)</f>
        <v>35</v>
      </c>
      <c r="Q1237" t="str">
        <f t="shared" si="76"/>
        <v>music</v>
      </c>
      <c r="R1237" t="str">
        <f t="shared" si="77"/>
        <v>world music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+Table1[[#This Row],[pledged]]/Table1[[#This Row],[goal]]</f>
        <v>0</v>
      </c>
      <c r="P1238" s="8">
        <f>IFERROR(+Table1[[#This Row],[pledged]]/Table1[[#This Row],[backers_count]],0)</f>
        <v>0</v>
      </c>
      <c r="Q1238" t="str">
        <f t="shared" si="76"/>
        <v>music</v>
      </c>
      <c r="R1238" t="str">
        <f t="shared" si="77"/>
        <v>world music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+Table1[[#This Row],[pledged]]/Table1[[#This Row],[goal]]</f>
        <v>0</v>
      </c>
      <c r="P1239" s="8">
        <f>IFERROR(+Table1[[#This Row],[pledged]]/Table1[[#This Row],[backers_count]],0)</f>
        <v>0</v>
      </c>
      <c r="Q1239" t="str">
        <f t="shared" si="76"/>
        <v>music</v>
      </c>
      <c r="R1239" t="str">
        <f t="shared" si="77"/>
        <v>world music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+Table1[[#This Row],[pledged]]/Table1[[#This Row],[goal]]</f>
        <v>0.17799999999999999</v>
      </c>
      <c r="P1240" s="8">
        <f>IFERROR(+Table1[[#This Row],[pledged]]/Table1[[#This Row],[backers_count]],0)</f>
        <v>59.333333333333336</v>
      </c>
      <c r="Q1240" t="str">
        <f t="shared" si="76"/>
        <v>music</v>
      </c>
      <c r="R1240" t="str">
        <f t="shared" si="77"/>
        <v>world music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+Table1[[#This Row],[pledged]]/Table1[[#This Row],[goal]]</f>
        <v>0</v>
      </c>
      <c r="P1241" s="8">
        <f>IFERROR(+Table1[[#This Row],[pledged]]/Table1[[#This Row],[backers_count]],0)</f>
        <v>0</v>
      </c>
      <c r="Q1241" t="str">
        <f t="shared" si="76"/>
        <v>music</v>
      </c>
      <c r="R1241" t="str">
        <f t="shared" si="77"/>
        <v>world music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+Table1[[#This Row],[pledged]]/Table1[[#This Row],[goal]]</f>
        <v>3.0124999999999999E-2</v>
      </c>
      <c r="P1242" s="8">
        <f>IFERROR(+Table1[[#This Row],[pledged]]/Table1[[#This Row],[backers_count]],0)</f>
        <v>30.125</v>
      </c>
      <c r="Q1242" t="str">
        <f t="shared" si="76"/>
        <v>music</v>
      </c>
      <c r="R1242" t="str">
        <f t="shared" si="77"/>
        <v>world music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+Table1[[#This Row],[pledged]]/Table1[[#This Row],[goal]]</f>
        <v>0.50739999999999996</v>
      </c>
      <c r="P1243" s="8">
        <f>IFERROR(+Table1[[#This Row],[pledged]]/Table1[[#This Row],[backers_count]],0)</f>
        <v>74.617647058823536</v>
      </c>
      <c r="Q1243" t="str">
        <f t="shared" si="76"/>
        <v>music</v>
      </c>
      <c r="R1243" t="str">
        <f t="shared" si="77"/>
        <v>world music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+Table1[[#This Row],[pledged]]/Table1[[#This Row],[goal]]</f>
        <v>5.4884742041712408E-3</v>
      </c>
      <c r="P1244" s="8">
        <f>IFERROR(+Table1[[#This Row],[pledged]]/Table1[[#This Row],[backers_count]],0)</f>
        <v>5</v>
      </c>
      <c r="Q1244" t="str">
        <f t="shared" si="76"/>
        <v>music</v>
      </c>
      <c r="R1244" t="str">
        <f t="shared" si="77"/>
        <v>world music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+Table1[[#This Row],[pledged]]/Table1[[#This Row],[goal]]</f>
        <v>0.14091666666666666</v>
      </c>
      <c r="P1245" s="8">
        <f>IFERROR(+Table1[[#This Row],[pledged]]/Table1[[#This Row],[backers_count]],0)</f>
        <v>44.5</v>
      </c>
      <c r="Q1245" t="str">
        <f t="shared" si="76"/>
        <v>music</v>
      </c>
      <c r="R1245" t="str">
        <f t="shared" si="77"/>
        <v>world music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+Table1[[#This Row],[pledged]]/Table1[[#This Row],[goal]]</f>
        <v>1.038</v>
      </c>
      <c r="P1246" s="8">
        <f>IFERROR(+Table1[[#This Row],[pledged]]/Table1[[#This Row],[backers_count]],0)</f>
        <v>46.133333333333333</v>
      </c>
      <c r="Q1246" t="str">
        <f t="shared" si="76"/>
        <v>music</v>
      </c>
      <c r="R1246" t="str">
        <f t="shared" si="77"/>
        <v>rock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+Table1[[#This Row],[pledged]]/Table1[[#This Row],[goal]]</f>
        <v>1.2024999999999999</v>
      </c>
      <c r="P1247" s="8">
        <f>IFERROR(+Table1[[#This Row],[pledged]]/Table1[[#This Row],[backers_count]],0)</f>
        <v>141.47058823529412</v>
      </c>
      <c r="Q1247" t="str">
        <f t="shared" si="76"/>
        <v>music</v>
      </c>
      <c r="R1247" t="str">
        <f t="shared" si="77"/>
        <v>rock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+Table1[[#This Row],[pledged]]/Table1[[#This Row],[goal]]</f>
        <v>1.17</v>
      </c>
      <c r="P1248" s="8">
        <f>IFERROR(+Table1[[#This Row],[pledged]]/Table1[[#This Row],[backers_count]],0)</f>
        <v>75.483870967741936</v>
      </c>
      <c r="Q1248" t="str">
        <f t="shared" si="76"/>
        <v>music</v>
      </c>
      <c r="R1248" t="str">
        <f t="shared" si="77"/>
        <v>rock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+Table1[[#This Row],[pledged]]/Table1[[#This Row],[goal]]</f>
        <v>1.2214285714285715</v>
      </c>
      <c r="P1249" s="8">
        <f>IFERROR(+Table1[[#This Row],[pledged]]/Table1[[#This Row],[backers_count]],0)</f>
        <v>85.5</v>
      </c>
      <c r="Q1249" t="str">
        <f t="shared" si="76"/>
        <v>music</v>
      </c>
      <c r="R1249" t="str">
        <f t="shared" si="77"/>
        <v>rock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+Table1[[#This Row],[pledged]]/Table1[[#This Row],[goal]]</f>
        <v>1.5164</v>
      </c>
      <c r="P1250" s="8">
        <f>IFERROR(+Table1[[#This Row],[pledged]]/Table1[[#This Row],[backers_count]],0)</f>
        <v>64.254237288135599</v>
      </c>
      <c r="Q1250" t="str">
        <f t="shared" si="76"/>
        <v>music</v>
      </c>
      <c r="R1250" t="str">
        <f t="shared" si="77"/>
        <v>rock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+Table1[[#This Row],[pledged]]/Table1[[#This Row],[goal]]</f>
        <v>1.0444</v>
      </c>
      <c r="P1251" s="8">
        <f>IFERROR(+Table1[[#This Row],[pledged]]/Table1[[#This Row],[backers_count]],0)</f>
        <v>64.46913580246914</v>
      </c>
      <c r="Q1251" t="str">
        <f t="shared" si="76"/>
        <v>music</v>
      </c>
      <c r="R1251" t="str">
        <f t="shared" si="77"/>
        <v>rock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+Table1[[#This Row],[pledged]]/Table1[[#This Row],[goal]]</f>
        <v>2.0015333333333332</v>
      </c>
      <c r="P1252" s="8">
        <f>IFERROR(+Table1[[#This Row],[pledged]]/Table1[[#This Row],[backers_count]],0)</f>
        <v>118.2007874015748</v>
      </c>
      <c r="Q1252" t="str">
        <f t="shared" si="76"/>
        <v>music</v>
      </c>
      <c r="R1252" t="str">
        <f t="shared" si="77"/>
        <v>rock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+Table1[[#This Row],[pledged]]/Table1[[#This Row],[goal]]</f>
        <v>1.018</v>
      </c>
      <c r="P1253" s="8">
        <f>IFERROR(+Table1[[#This Row],[pledged]]/Table1[[#This Row],[backers_count]],0)</f>
        <v>82.540540540540547</v>
      </c>
      <c r="Q1253" t="str">
        <f t="shared" si="76"/>
        <v>music</v>
      </c>
      <c r="R1253" t="str">
        <f t="shared" si="77"/>
        <v>rock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+Table1[[#This Row],[pledged]]/Table1[[#This Row],[goal]]</f>
        <v>1.3765714285714286</v>
      </c>
      <c r="P1254" s="8">
        <f>IFERROR(+Table1[[#This Row],[pledged]]/Table1[[#This Row],[backers_count]],0)</f>
        <v>34.170212765957444</v>
      </c>
      <c r="Q1254" t="str">
        <f t="shared" si="76"/>
        <v>music</v>
      </c>
      <c r="R1254" t="str">
        <f t="shared" si="77"/>
        <v>rock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+Table1[[#This Row],[pledged]]/Table1[[#This Row],[goal]]</f>
        <v>3038.3319999999999</v>
      </c>
      <c r="P1255" s="8">
        <f>IFERROR(+Table1[[#This Row],[pledged]]/Table1[[#This Row],[backers_count]],0)</f>
        <v>42.73322081575246</v>
      </c>
      <c r="Q1255" t="str">
        <f t="shared" si="76"/>
        <v>music</v>
      </c>
      <c r="R1255" t="str">
        <f t="shared" si="77"/>
        <v>rock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+Table1[[#This Row],[pledged]]/Table1[[#This Row],[goal]]</f>
        <v>1.9885074626865671</v>
      </c>
      <c r="P1256" s="8">
        <f>IFERROR(+Table1[[#This Row],[pledged]]/Table1[[#This Row],[backers_count]],0)</f>
        <v>94.489361702127653</v>
      </c>
      <c r="Q1256" t="str">
        <f t="shared" si="76"/>
        <v>music</v>
      </c>
      <c r="R1256" t="str">
        <f t="shared" si="77"/>
        <v>rock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+Table1[[#This Row],[pledged]]/Table1[[#This Row],[goal]]</f>
        <v>2.0236666666666667</v>
      </c>
      <c r="P1257" s="8">
        <f>IFERROR(+Table1[[#This Row],[pledged]]/Table1[[#This Row],[backers_count]],0)</f>
        <v>55.697247706422019</v>
      </c>
      <c r="Q1257" t="str">
        <f t="shared" si="76"/>
        <v>music</v>
      </c>
      <c r="R1257" t="str">
        <f t="shared" si="77"/>
        <v>rock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+Table1[[#This Row],[pledged]]/Table1[[#This Row],[goal]]</f>
        <v>1.1796376666666666</v>
      </c>
      <c r="P1258" s="8">
        <f>IFERROR(+Table1[[#This Row],[pledged]]/Table1[[#This Row],[backers_count]],0)</f>
        <v>98.030831024930734</v>
      </c>
      <c r="Q1258" t="str">
        <f t="shared" si="76"/>
        <v>music</v>
      </c>
      <c r="R1258" t="str">
        <f t="shared" si="77"/>
        <v>rock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+Table1[[#This Row],[pledged]]/Table1[[#This Row],[goal]]</f>
        <v>2.9472727272727273</v>
      </c>
      <c r="P1259" s="8">
        <f>IFERROR(+Table1[[#This Row],[pledged]]/Table1[[#This Row],[backers_count]],0)</f>
        <v>92.102272727272734</v>
      </c>
      <c r="Q1259" t="str">
        <f t="shared" si="76"/>
        <v>music</v>
      </c>
      <c r="R1259" t="str">
        <f t="shared" si="77"/>
        <v>rock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+Table1[[#This Row],[pledged]]/Table1[[#This Row],[goal]]</f>
        <v>2.1314633333333335</v>
      </c>
      <c r="P1260" s="8">
        <f>IFERROR(+Table1[[#This Row],[pledged]]/Table1[[#This Row],[backers_count]],0)</f>
        <v>38.175462686567165</v>
      </c>
      <c r="Q1260" t="str">
        <f t="shared" si="76"/>
        <v>music</v>
      </c>
      <c r="R1260" t="str">
        <f t="shared" si="77"/>
        <v>rock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+Table1[[#This Row],[pledged]]/Table1[[#This Row],[goal]]</f>
        <v>1.0424</v>
      </c>
      <c r="P1261" s="8">
        <f>IFERROR(+Table1[[#This Row],[pledged]]/Table1[[#This Row],[backers_count]],0)</f>
        <v>27.145833333333332</v>
      </c>
      <c r="Q1261" t="str">
        <f t="shared" si="76"/>
        <v>music</v>
      </c>
      <c r="R1261" t="str">
        <f t="shared" si="77"/>
        <v>rock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+Table1[[#This Row],[pledged]]/Table1[[#This Row],[goal]]</f>
        <v>1.1366666666666667</v>
      </c>
      <c r="P1262" s="8">
        <f>IFERROR(+Table1[[#This Row],[pledged]]/Table1[[#This Row],[backers_count]],0)</f>
        <v>50.689189189189186</v>
      </c>
      <c r="Q1262" t="str">
        <f t="shared" si="76"/>
        <v>music</v>
      </c>
      <c r="R1262" t="str">
        <f t="shared" si="77"/>
        <v>rock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+Table1[[#This Row],[pledged]]/Table1[[#This Row],[goal]]</f>
        <v>1.0125</v>
      </c>
      <c r="P1263" s="8">
        <f>IFERROR(+Table1[[#This Row],[pledged]]/Table1[[#This Row],[backers_count]],0)</f>
        <v>38.942307692307693</v>
      </c>
      <c r="Q1263" t="str">
        <f t="shared" si="76"/>
        <v>music</v>
      </c>
      <c r="R1263" t="str">
        <f t="shared" si="77"/>
        <v>rock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+Table1[[#This Row],[pledged]]/Table1[[#This Row],[goal]]</f>
        <v>1.2541538461538462</v>
      </c>
      <c r="P1264" s="8">
        <f>IFERROR(+Table1[[#This Row],[pledged]]/Table1[[#This Row],[backers_count]],0)</f>
        <v>77.638095238095232</v>
      </c>
      <c r="Q1264" t="str">
        <f t="shared" si="76"/>
        <v>music</v>
      </c>
      <c r="R1264" t="str">
        <f t="shared" si="77"/>
        <v>rock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+Table1[[#This Row],[pledged]]/Table1[[#This Row],[goal]]</f>
        <v>1.19</v>
      </c>
      <c r="P1265" s="8">
        <f>IFERROR(+Table1[[#This Row],[pledged]]/Table1[[#This Row],[backers_count]],0)</f>
        <v>43.536585365853661</v>
      </c>
      <c r="Q1265" t="str">
        <f t="shared" si="76"/>
        <v>music</v>
      </c>
      <c r="R1265" t="str">
        <f t="shared" si="77"/>
        <v>rock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+Table1[[#This Row],[pledged]]/Table1[[#This Row],[goal]]</f>
        <v>1.6646153846153846</v>
      </c>
      <c r="P1266" s="8">
        <f>IFERROR(+Table1[[#This Row],[pledged]]/Table1[[#This Row],[backers_count]],0)</f>
        <v>31.823529411764707</v>
      </c>
      <c r="Q1266" t="str">
        <f t="shared" si="76"/>
        <v>music</v>
      </c>
      <c r="R1266" t="str">
        <f t="shared" si="77"/>
        <v>rock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+Table1[[#This Row],[pledged]]/Table1[[#This Row],[goal]]</f>
        <v>1.1914771428571429</v>
      </c>
      <c r="P1267" s="8">
        <f>IFERROR(+Table1[[#This Row],[pledged]]/Table1[[#This Row],[backers_count]],0)</f>
        <v>63.184393939393942</v>
      </c>
      <c r="Q1267" t="str">
        <f t="shared" si="76"/>
        <v>music</v>
      </c>
      <c r="R1267" t="str">
        <f t="shared" si="77"/>
        <v>rock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+Table1[[#This Row],[pledged]]/Table1[[#This Row],[goal]]</f>
        <v>1.0047368421052632</v>
      </c>
      <c r="P1268" s="8">
        <f>IFERROR(+Table1[[#This Row],[pledged]]/Table1[[#This Row],[backers_count]],0)</f>
        <v>190.9</v>
      </c>
      <c r="Q1268" t="str">
        <f t="shared" si="76"/>
        <v>music</v>
      </c>
      <c r="R1268" t="str">
        <f t="shared" si="77"/>
        <v>rock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+Table1[[#This Row],[pledged]]/Table1[[#This Row],[goal]]</f>
        <v>1.018</v>
      </c>
      <c r="P1269" s="8">
        <f>IFERROR(+Table1[[#This Row],[pledged]]/Table1[[#This Row],[backers_count]],0)</f>
        <v>140.85534591194968</v>
      </c>
      <c r="Q1269" t="str">
        <f t="shared" si="76"/>
        <v>music</v>
      </c>
      <c r="R1269" t="str">
        <f t="shared" si="77"/>
        <v>rock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+Table1[[#This Row],[pledged]]/Table1[[#This Row],[goal]]</f>
        <v>1.1666666666666667</v>
      </c>
      <c r="P1270" s="8">
        <f>IFERROR(+Table1[[#This Row],[pledged]]/Table1[[#This Row],[backers_count]],0)</f>
        <v>76.92307692307692</v>
      </c>
      <c r="Q1270" t="str">
        <f t="shared" si="76"/>
        <v>music</v>
      </c>
      <c r="R1270" t="str">
        <f t="shared" si="77"/>
        <v>rock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+Table1[[#This Row],[pledged]]/Table1[[#This Row],[goal]]</f>
        <v>1.0864893617021276</v>
      </c>
      <c r="P1271" s="8">
        <f>IFERROR(+Table1[[#This Row],[pledged]]/Table1[[#This Row],[backers_count]],0)</f>
        <v>99.15533980582525</v>
      </c>
      <c r="Q1271" t="str">
        <f t="shared" si="76"/>
        <v>music</v>
      </c>
      <c r="R1271" t="str">
        <f t="shared" si="77"/>
        <v>rock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+Table1[[#This Row],[pledged]]/Table1[[#This Row],[goal]]</f>
        <v>1.1472</v>
      </c>
      <c r="P1272" s="8">
        <f>IFERROR(+Table1[[#This Row],[pledged]]/Table1[[#This Row],[backers_count]],0)</f>
        <v>67.881656804733723</v>
      </c>
      <c r="Q1272" t="str">
        <f t="shared" si="76"/>
        <v>music</v>
      </c>
      <c r="R1272" t="str">
        <f t="shared" si="77"/>
        <v>rock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+Table1[[#This Row],[pledged]]/Table1[[#This Row],[goal]]</f>
        <v>1.018</v>
      </c>
      <c r="P1273" s="8">
        <f>IFERROR(+Table1[[#This Row],[pledged]]/Table1[[#This Row],[backers_count]],0)</f>
        <v>246.29032258064515</v>
      </c>
      <c r="Q1273" t="str">
        <f t="shared" si="76"/>
        <v>music</v>
      </c>
      <c r="R1273" t="str">
        <f t="shared" si="77"/>
        <v>rock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+Table1[[#This Row],[pledged]]/Table1[[#This Row],[goal]]</f>
        <v>1.06</v>
      </c>
      <c r="P1274" s="8">
        <f>IFERROR(+Table1[[#This Row],[pledged]]/Table1[[#This Row],[backers_count]],0)</f>
        <v>189.28571428571428</v>
      </c>
      <c r="Q1274" t="str">
        <f t="shared" si="76"/>
        <v>music</v>
      </c>
      <c r="R1274" t="str">
        <f t="shared" si="77"/>
        <v>rock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+Table1[[#This Row],[pledged]]/Table1[[#This Row],[goal]]</f>
        <v>1.0349999999999999</v>
      </c>
      <c r="P1275" s="8">
        <f>IFERROR(+Table1[[#This Row],[pledged]]/Table1[[#This Row],[backers_count]],0)</f>
        <v>76.666666666666671</v>
      </c>
      <c r="Q1275" t="str">
        <f t="shared" si="76"/>
        <v>music</v>
      </c>
      <c r="R1275" t="str">
        <f t="shared" si="77"/>
        <v>rock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+Table1[[#This Row],[pledged]]/Table1[[#This Row],[goal]]</f>
        <v>1.5497535999999998</v>
      </c>
      <c r="P1276" s="8">
        <f>IFERROR(+Table1[[#This Row],[pledged]]/Table1[[#This Row],[backers_count]],0)</f>
        <v>82.963254817987149</v>
      </c>
      <c r="Q1276" t="str">
        <f t="shared" si="76"/>
        <v>music</v>
      </c>
      <c r="R1276" t="str">
        <f t="shared" si="77"/>
        <v>rock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+Table1[[#This Row],[pledged]]/Table1[[#This Row],[goal]]</f>
        <v>1.6214066666666667</v>
      </c>
      <c r="P1277" s="8">
        <f>IFERROR(+Table1[[#This Row],[pledged]]/Table1[[#This Row],[backers_count]],0)</f>
        <v>62.522107969151669</v>
      </c>
      <c r="Q1277" t="str">
        <f t="shared" si="76"/>
        <v>music</v>
      </c>
      <c r="R1277" t="str">
        <f t="shared" si="77"/>
        <v>rock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+Table1[[#This Row],[pledged]]/Table1[[#This Row],[goal]]</f>
        <v>1.0442100000000001</v>
      </c>
      <c r="P1278" s="8">
        <f>IFERROR(+Table1[[#This Row],[pledged]]/Table1[[#This Row],[backers_count]],0)</f>
        <v>46.06808823529412</v>
      </c>
      <c r="Q1278" t="str">
        <f t="shared" si="76"/>
        <v>music</v>
      </c>
      <c r="R1278" t="str">
        <f t="shared" si="77"/>
        <v>rock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+Table1[[#This Row],[pledged]]/Table1[[#This Row],[goal]]</f>
        <v>1.0612433333333333</v>
      </c>
      <c r="P1279" s="8">
        <f>IFERROR(+Table1[[#This Row],[pledged]]/Table1[[#This Row],[backers_count]],0)</f>
        <v>38.543946731234868</v>
      </c>
      <c r="Q1279" t="str">
        <f t="shared" si="76"/>
        <v>music</v>
      </c>
      <c r="R1279" t="str">
        <f t="shared" si="77"/>
        <v>rock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+Table1[[#This Row],[pledged]]/Table1[[#This Row],[goal]]</f>
        <v>1.5493846153846154</v>
      </c>
      <c r="P1280" s="8">
        <f>IFERROR(+Table1[[#This Row],[pledged]]/Table1[[#This Row],[backers_count]],0)</f>
        <v>53.005263157894738</v>
      </c>
      <c r="Q1280" t="str">
        <f t="shared" si="76"/>
        <v>music</v>
      </c>
      <c r="R1280" t="str">
        <f t="shared" si="77"/>
        <v>rock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+Table1[[#This Row],[pledged]]/Table1[[#This Row],[goal]]</f>
        <v>1.1077157238734421</v>
      </c>
      <c r="P1281" s="8">
        <f>IFERROR(+Table1[[#This Row],[pledged]]/Table1[[#This Row],[backers_count]],0)</f>
        <v>73.355396825396824</v>
      </c>
      <c r="Q1281" t="str">
        <f t="shared" si="76"/>
        <v>music</v>
      </c>
      <c r="R1281" t="str">
        <f t="shared" si="77"/>
        <v>rock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+Table1[[#This Row],[pledged]]/Table1[[#This Row],[goal]]</f>
        <v>1.1091186666666666</v>
      </c>
      <c r="P1282" s="8">
        <f>IFERROR(+Table1[[#This Row],[pledged]]/Table1[[#This Row],[backers_count]],0)</f>
        <v>127.97523076923076</v>
      </c>
      <c r="Q1282" t="str">
        <f t="shared" ref="Q1282:Q1345" si="80">LEFT(N1282,FIND("/",N1282)-1)</f>
        <v>music</v>
      </c>
      <c r="R1282" t="str">
        <f t="shared" ref="R1282:R1345" si="81">RIGHT($N1282,LEN(N1282)-FIND("/",N1282))</f>
        <v>rock</v>
      </c>
      <c r="S1282" s="14">
        <f t="shared" ref="S1282:S1345" si="82">(((J1282/60)/60)/24)+DATE(1970,1,1)</f>
        <v>40513.757569444446</v>
      </c>
      <c r="T1282" s="14">
        <f t="shared" ref="T1282:T1345" si="83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+Table1[[#This Row],[pledged]]/Table1[[#This Row],[goal]]</f>
        <v>1.1071428571428572</v>
      </c>
      <c r="P1283" s="8">
        <f>IFERROR(+Table1[[#This Row],[pledged]]/Table1[[#This Row],[backers_count]],0)</f>
        <v>104.72972972972973</v>
      </c>
      <c r="Q1283" t="str">
        <f t="shared" si="80"/>
        <v>music</v>
      </c>
      <c r="R1283" t="str">
        <f t="shared" si="81"/>
        <v>rock</v>
      </c>
      <c r="S1283" s="14">
        <f t="shared" si="82"/>
        <v>41463.743472222224</v>
      </c>
      <c r="T1283" s="14">
        <f t="shared" si="83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+Table1[[#This Row],[pledged]]/Table1[[#This Row],[goal]]</f>
        <v>1.2361333333333333</v>
      </c>
      <c r="P1284" s="8">
        <f>IFERROR(+Table1[[#This Row],[pledged]]/Table1[[#This Row],[backers_count]],0)</f>
        <v>67.671532846715323</v>
      </c>
      <c r="Q1284" t="str">
        <f t="shared" si="80"/>
        <v>music</v>
      </c>
      <c r="R1284" t="str">
        <f t="shared" si="81"/>
        <v>rock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+Table1[[#This Row],[pledged]]/Table1[[#This Row],[goal]]</f>
        <v>2.1105</v>
      </c>
      <c r="P1285" s="8">
        <f>IFERROR(+Table1[[#This Row],[pledged]]/Table1[[#This Row],[backers_count]],0)</f>
        <v>95.931818181818187</v>
      </c>
      <c r="Q1285" t="str">
        <f t="shared" si="80"/>
        <v>music</v>
      </c>
      <c r="R1285" t="str">
        <f t="shared" si="81"/>
        <v>rock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+Table1[[#This Row],[pledged]]/Table1[[#This Row],[goal]]</f>
        <v>1.01</v>
      </c>
      <c r="P1286" s="8">
        <f>IFERROR(+Table1[[#This Row],[pledged]]/Table1[[#This Row],[backers_count]],0)</f>
        <v>65.161290322580641</v>
      </c>
      <c r="Q1286" t="str">
        <f t="shared" si="80"/>
        <v>theater</v>
      </c>
      <c r="R1286" t="str">
        <f t="shared" si="81"/>
        <v>plays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+Table1[[#This Row],[pledged]]/Table1[[#This Row],[goal]]</f>
        <v>1.0165</v>
      </c>
      <c r="P1287" s="8">
        <f>IFERROR(+Table1[[#This Row],[pledged]]/Table1[[#This Row],[backers_count]],0)</f>
        <v>32.269841269841272</v>
      </c>
      <c r="Q1287" t="str">
        <f t="shared" si="80"/>
        <v>theater</v>
      </c>
      <c r="R1287" t="str">
        <f t="shared" si="81"/>
        <v>plays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+Table1[[#This Row],[pledged]]/Table1[[#This Row],[goal]]</f>
        <v>1.0833333333333333</v>
      </c>
      <c r="P1288" s="8">
        <f>IFERROR(+Table1[[#This Row],[pledged]]/Table1[[#This Row],[backers_count]],0)</f>
        <v>81.25</v>
      </c>
      <c r="Q1288" t="str">
        <f t="shared" si="80"/>
        <v>theater</v>
      </c>
      <c r="R1288" t="str">
        <f t="shared" si="81"/>
        <v>plays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+Table1[[#This Row],[pledged]]/Table1[[#This Row],[goal]]</f>
        <v>2.42</v>
      </c>
      <c r="P1289" s="8">
        <f>IFERROR(+Table1[[#This Row],[pledged]]/Table1[[#This Row],[backers_count]],0)</f>
        <v>24.2</v>
      </c>
      <c r="Q1289" t="str">
        <f t="shared" si="80"/>
        <v>theater</v>
      </c>
      <c r="R1289" t="str">
        <f t="shared" si="81"/>
        <v>plays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+Table1[[#This Row],[pledged]]/Table1[[#This Row],[goal]]</f>
        <v>1.0044999999999999</v>
      </c>
      <c r="P1290" s="8">
        <f>IFERROR(+Table1[[#This Row],[pledged]]/Table1[[#This Row],[backers_count]],0)</f>
        <v>65.868852459016395</v>
      </c>
      <c r="Q1290" t="str">
        <f t="shared" si="80"/>
        <v>theater</v>
      </c>
      <c r="R1290" t="str">
        <f t="shared" si="81"/>
        <v>plays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+Table1[[#This Row],[pledged]]/Table1[[#This Row],[goal]]</f>
        <v>1.2506666666666666</v>
      </c>
      <c r="P1291" s="8">
        <f>IFERROR(+Table1[[#This Row],[pledged]]/Table1[[#This Row],[backers_count]],0)</f>
        <v>36.07692307692308</v>
      </c>
      <c r="Q1291" t="str">
        <f t="shared" si="80"/>
        <v>theater</v>
      </c>
      <c r="R1291" t="str">
        <f t="shared" si="81"/>
        <v>plays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+Table1[[#This Row],[pledged]]/Table1[[#This Row],[goal]]</f>
        <v>1.0857142857142856</v>
      </c>
      <c r="P1292" s="8">
        <f>IFERROR(+Table1[[#This Row],[pledged]]/Table1[[#This Row],[backers_count]],0)</f>
        <v>44.186046511627907</v>
      </c>
      <c r="Q1292" t="str">
        <f t="shared" si="80"/>
        <v>theater</v>
      </c>
      <c r="R1292" t="str">
        <f t="shared" si="81"/>
        <v>plays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+Table1[[#This Row],[pledged]]/Table1[[#This Row],[goal]]</f>
        <v>1.4570000000000001</v>
      </c>
      <c r="P1293" s="8">
        <f>IFERROR(+Table1[[#This Row],[pledged]]/Table1[[#This Row],[backers_count]],0)</f>
        <v>104.07142857142857</v>
      </c>
      <c r="Q1293" t="str">
        <f t="shared" si="80"/>
        <v>theater</v>
      </c>
      <c r="R1293" t="str">
        <f t="shared" si="81"/>
        <v>plays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+Table1[[#This Row],[pledged]]/Table1[[#This Row],[goal]]</f>
        <v>1.1000000000000001</v>
      </c>
      <c r="P1294" s="8">
        <f>IFERROR(+Table1[[#This Row],[pledged]]/Table1[[#This Row],[backers_count]],0)</f>
        <v>35.96153846153846</v>
      </c>
      <c r="Q1294" t="str">
        <f t="shared" si="80"/>
        <v>theater</v>
      </c>
      <c r="R1294" t="str">
        <f t="shared" si="81"/>
        <v>plays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+Table1[[#This Row],[pledged]]/Table1[[#This Row],[goal]]</f>
        <v>1.0223333333333333</v>
      </c>
      <c r="P1295" s="8">
        <f>IFERROR(+Table1[[#This Row],[pledged]]/Table1[[#This Row],[backers_count]],0)</f>
        <v>127.79166666666667</v>
      </c>
      <c r="Q1295" t="str">
        <f t="shared" si="80"/>
        <v>theater</v>
      </c>
      <c r="R1295" t="str">
        <f t="shared" si="81"/>
        <v>plays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+Table1[[#This Row],[pledged]]/Table1[[#This Row],[goal]]</f>
        <v>1.22</v>
      </c>
      <c r="P1296" s="8">
        <f>IFERROR(+Table1[[#This Row],[pledged]]/Table1[[#This Row],[backers_count]],0)</f>
        <v>27.727272727272727</v>
      </c>
      <c r="Q1296" t="str">
        <f t="shared" si="80"/>
        <v>theater</v>
      </c>
      <c r="R1296" t="str">
        <f t="shared" si="81"/>
        <v>plays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+Table1[[#This Row],[pledged]]/Table1[[#This Row],[goal]]</f>
        <v>1.0196000000000001</v>
      </c>
      <c r="P1297" s="8">
        <f>IFERROR(+Table1[[#This Row],[pledged]]/Table1[[#This Row],[backers_count]],0)</f>
        <v>39.828125</v>
      </c>
      <c r="Q1297" t="str">
        <f t="shared" si="80"/>
        <v>theater</v>
      </c>
      <c r="R1297" t="str">
        <f t="shared" si="81"/>
        <v>plays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+Table1[[#This Row],[pledged]]/Table1[[#This Row],[goal]]</f>
        <v>1.411764705882353</v>
      </c>
      <c r="P1298" s="8">
        <f>IFERROR(+Table1[[#This Row],[pledged]]/Table1[[#This Row],[backers_count]],0)</f>
        <v>52.173913043478258</v>
      </c>
      <c r="Q1298" t="str">
        <f t="shared" si="80"/>
        <v>theater</v>
      </c>
      <c r="R1298" t="str">
        <f t="shared" si="81"/>
        <v>plays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+Table1[[#This Row],[pledged]]/Table1[[#This Row],[goal]]</f>
        <v>1.0952500000000001</v>
      </c>
      <c r="P1299" s="8">
        <f>IFERROR(+Table1[[#This Row],[pledged]]/Table1[[#This Row],[backers_count]],0)</f>
        <v>92.037815126050418</v>
      </c>
      <c r="Q1299" t="str">
        <f t="shared" si="80"/>
        <v>theater</v>
      </c>
      <c r="R1299" t="str">
        <f t="shared" si="81"/>
        <v>plays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+Table1[[#This Row],[pledged]]/Table1[[#This Row],[goal]]</f>
        <v>1.0465</v>
      </c>
      <c r="P1300" s="8">
        <f>IFERROR(+Table1[[#This Row],[pledged]]/Table1[[#This Row],[backers_count]],0)</f>
        <v>63.424242424242422</v>
      </c>
      <c r="Q1300" t="str">
        <f t="shared" si="80"/>
        <v>theater</v>
      </c>
      <c r="R1300" t="str">
        <f t="shared" si="81"/>
        <v>plays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+Table1[[#This Row],[pledged]]/Table1[[#This Row],[goal]]</f>
        <v>1.24</v>
      </c>
      <c r="P1301" s="8">
        <f>IFERROR(+Table1[[#This Row],[pledged]]/Table1[[#This Row],[backers_count]],0)</f>
        <v>135.625</v>
      </c>
      <c r="Q1301" t="str">
        <f t="shared" si="80"/>
        <v>theater</v>
      </c>
      <c r="R1301" t="str">
        <f t="shared" si="81"/>
        <v>plays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+Table1[[#This Row],[pledged]]/Table1[[#This Row],[goal]]</f>
        <v>1.35</v>
      </c>
      <c r="P1302" s="8">
        <f>IFERROR(+Table1[[#This Row],[pledged]]/Table1[[#This Row],[backers_count]],0)</f>
        <v>168.75</v>
      </c>
      <c r="Q1302" t="str">
        <f t="shared" si="80"/>
        <v>theater</v>
      </c>
      <c r="R1302" t="str">
        <f t="shared" si="81"/>
        <v>plays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+Table1[[#This Row],[pledged]]/Table1[[#This Row],[goal]]</f>
        <v>1.0275000000000001</v>
      </c>
      <c r="P1303" s="8">
        <f>IFERROR(+Table1[[#This Row],[pledged]]/Table1[[#This Row],[backers_count]],0)</f>
        <v>70.862068965517238</v>
      </c>
      <c r="Q1303" t="str">
        <f t="shared" si="80"/>
        <v>theater</v>
      </c>
      <c r="R1303" t="str">
        <f t="shared" si="81"/>
        <v>plays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+Table1[[#This Row],[pledged]]/Table1[[#This Row],[goal]]</f>
        <v>1</v>
      </c>
      <c r="P1304" s="8">
        <f>IFERROR(+Table1[[#This Row],[pledged]]/Table1[[#This Row],[backers_count]],0)</f>
        <v>50</v>
      </c>
      <c r="Q1304" t="str">
        <f t="shared" si="80"/>
        <v>theater</v>
      </c>
      <c r="R1304" t="str">
        <f t="shared" si="81"/>
        <v>plays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+Table1[[#This Row],[pledged]]/Table1[[#This Row],[goal]]</f>
        <v>1.3026085714285716</v>
      </c>
      <c r="P1305" s="8">
        <f>IFERROR(+Table1[[#This Row],[pledged]]/Table1[[#This Row],[backers_count]],0)</f>
        <v>42.214166666666671</v>
      </c>
      <c r="Q1305" t="str">
        <f t="shared" si="80"/>
        <v>theater</v>
      </c>
      <c r="R1305" t="str">
        <f t="shared" si="81"/>
        <v>plays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+Table1[[#This Row],[pledged]]/Table1[[#This Row],[goal]]</f>
        <v>0.39627499999999999</v>
      </c>
      <c r="P1306" s="8">
        <f>IFERROR(+Table1[[#This Row],[pledged]]/Table1[[#This Row],[backers_count]],0)</f>
        <v>152.41346153846155</v>
      </c>
      <c r="Q1306" t="str">
        <f t="shared" si="80"/>
        <v>technology</v>
      </c>
      <c r="R1306" t="str">
        <f t="shared" si="81"/>
        <v>wearables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+Table1[[#This Row],[pledged]]/Table1[[#This Row],[goal]]</f>
        <v>0.25976666666666665</v>
      </c>
      <c r="P1307" s="8">
        <f>IFERROR(+Table1[[#This Row],[pledged]]/Table1[[#This Row],[backers_count]],0)</f>
        <v>90.616279069767444</v>
      </c>
      <c r="Q1307" t="str">
        <f t="shared" si="80"/>
        <v>technology</v>
      </c>
      <c r="R1307" t="str">
        <f t="shared" si="81"/>
        <v>wearables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+Table1[[#This Row],[pledged]]/Table1[[#This Row],[goal]]</f>
        <v>0.65246363636363636</v>
      </c>
      <c r="P1308" s="8">
        <f>IFERROR(+Table1[[#This Row],[pledged]]/Table1[[#This Row],[backers_count]],0)</f>
        <v>201.60393258426967</v>
      </c>
      <c r="Q1308" t="str">
        <f t="shared" si="80"/>
        <v>technology</v>
      </c>
      <c r="R1308" t="str">
        <f t="shared" si="81"/>
        <v>wearables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+Table1[[#This Row],[pledged]]/Table1[[#This Row],[goal]]</f>
        <v>0.11514000000000001</v>
      </c>
      <c r="P1309" s="8">
        <f>IFERROR(+Table1[[#This Row],[pledged]]/Table1[[#This Row],[backers_count]],0)</f>
        <v>127.93333333333334</v>
      </c>
      <c r="Q1309" t="str">
        <f t="shared" si="80"/>
        <v>technology</v>
      </c>
      <c r="R1309" t="str">
        <f t="shared" si="81"/>
        <v>wearables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+Table1[[#This Row],[pledged]]/Table1[[#This Row],[goal]]</f>
        <v>0.11360000000000001</v>
      </c>
      <c r="P1310" s="8">
        <f>IFERROR(+Table1[[#This Row],[pledged]]/Table1[[#This Row],[backers_count]],0)</f>
        <v>29.894736842105264</v>
      </c>
      <c r="Q1310" t="str">
        <f t="shared" si="80"/>
        <v>technology</v>
      </c>
      <c r="R1310" t="str">
        <f t="shared" si="81"/>
        <v>wearables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+Table1[[#This Row],[pledged]]/Table1[[#This Row],[goal]]</f>
        <v>1.1199130434782609</v>
      </c>
      <c r="P1311" s="8">
        <f>IFERROR(+Table1[[#This Row],[pledged]]/Table1[[#This Row],[backers_count]],0)</f>
        <v>367.97142857142859</v>
      </c>
      <c r="Q1311" t="str">
        <f t="shared" si="80"/>
        <v>technology</v>
      </c>
      <c r="R1311" t="str">
        <f t="shared" si="81"/>
        <v>wearables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+Table1[[#This Row],[pledged]]/Table1[[#This Row],[goal]]</f>
        <v>0.155</v>
      </c>
      <c r="P1312" s="8">
        <f>IFERROR(+Table1[[#This Row],[pledged]]/Table1[[#This Row],[backers_count]],0)</f>
        <v>129.16666666666666</v>
      </c>
      <c r="Q1312" t="str">
        <f t="shared" si="80"/>
        <v>technology</v>
      </c>
      <c r="R1312" t="str">
        <f t="shared" si="81"/>
        <v>wearables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+Table1[[#This Row],[pledged]]/Table1[[#This Row],[goal]]</f>
        <v>0.32028000000000001</v>
      </c>
      <c r="P1313" s="8">
        <f>IFERROR(+Table1[[#This Row],[pledged]]/Table1[[#This Row],[backers_count]],0)</f>
        <v>800.7</v>
      </c>
      <c r="Q1313" t="str">
        <f t="shared" si="80"/>
        <v>technology</v>
      </c>
      <c r="R1313" t="str">
        <f t="shared" si="81"/>
        <v>wearables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+Table1[[#This Row],[pledged]]/Table1[[#This Row],[goal]]</f>
        <v>6.0869565217391303E-3</v>
      </c>
      <c r="P1314" s="8">
        <f>IFERROR(+Table1[[#This Row],[pledged]]/Table1[[#This Row],[backers_count]],0)</f>
        <v>28</v>
      </c>
      <c r="Q1314" t="str">
        <f t="shared" si="80"/>
        <v>technology</v>
      </c>
      <c r="R1314" t="str">
        <f t="shared" si="81"/>
        <v>wearables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+Table1[[#This Row],[pledged]]/Table1[[#This Row],[goal]]</f>
        <v>0.31114999999999998</v>
      </c>
      <c r="P1315" s="8">
        <f>IFERROR(+Table1[[#This Row],[pledged]]/Table1[[#This Row],[backers_count]],0)</f>
        <v>102.01639344262296</v>
      </c>
      <c r="Q1315" t="str">
        <f t="shared" si="80"/>
        <v>technology</v>
      </c>
      <c r="R1315" t="str">
        <f t="shared" si="81"/>
        <v>wearables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+Table1[[#This Row],[pledged]]/Table1[[#This Row],[goal]]</f>
        <v>1.1266666666666666E-2</v>
      </c>
      <c r="P1316" s="8">
        <f>IFERROR(+Table1[[#This Row],[pledged]]/Table1[[#This Row],[backers_count]],0)</f>
        <v>184.36363636363637</v>
      </c>
      <c r="Q1316" t="str">
        <f t="shared" si="80"/>
        <v>technology</v>
      </c>
      <c r="R1316" t="str">
        <f t="shared" si="81"/>
        <v>wearables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+Table1[[#This Row],[pledged]]/Table1[[#This Row],[goal]]</f>
        <v>0.40404000000000001</v>
      </c>
      <c r="P1317" s="8">
        <f>IFERROR(+Table1[[#This Row],[pledged]]/Table1[[#This Row],[backers_count]],0)</f>
        <v>162.91935483870967</v>
      </c>
      <c r="Q1317" t="str">
        <f t="shared" si="80"/>
        <v>technology</v>
      </c>
      <c r="R1317" t="str">
        <f t="shared" si="81"/>
        <v>wearables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+Table1[[#This Row],[pledged]]/Table1[[#This Row],[goal]]</f>
        <v>1.3333333333333333E-5</v>
      </c>
      <c r="P1318" s="8">
        <f>IFERROR(+Table1[[#This Row],[pledged]]/Table1[[#This Row],[backers_count]],0)</f>
        <v>1</v>
      </c>
      <c r="Q1318" t="str">
        <f t="shared" si="80"/>
        <v>technology</v>
      </c>
      <c r="R1318" t="str">
        <f t="shared" si="81"/>
        <v>wearables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+Table1[[#This Row],[pledged]]/Table1[[#This Row],[goal]]</f>
        <v>5.7334999999999997E-2</v>
      </c>
      <c r="P1319" s="8">
        <f>IFERROR(+Table1[[#This Row],[pledged]]/Table1[[#This Row],[backers_count]],0)</f>
        <v>603.52631578947364</v>
      </c>
      <c r="Q1319" t="str">
        <f t="shared" si="80"/>
        <v>technology</v>
      </c>
      <c r="R1319" t="str">
        <f t="shared" si="81"/>
        <v>wearables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+Table1[[#This Row],[pledged]]/Table1[[#This Row],[goal]]</f>
        <v>0.15325</v>
      </c>
      <c r="P1320" s="8">
        <f>IFERROR(+Table1[[#This Row],[pledged]]/Table1[[#This Row],[backers_count]],0)</f>
        <v>45.407407407407405</v>
      </c>
      <c r="Q1320" t="str">
        <f t="shared" si="80"/>
        <v>technology</v>
      </c>
      <c r="R1320" t="str">
        <f t="shared" si="81"/>
        <v>wearables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+Table1[[#This Row],[pledged]]/Table1[[#This Row],[goal]]</f>
        <v>0.15103448275862069</v>
      </c>
      <c r="P1321" s="8">
        <f>IFERROR(+Table1[[#This Row],[pledged]]/Table1[[#This Row],[backers_count]],0)</f>
        <v>97.333333333333329</v>
      </c>
      <c r="Q1321" t="str">
        <f t="shared" si="80"/>
        <v>technology</v>
      </c>
      <c r="R1321" t="str">
        <f t="shared" si="81"/>
        <v>wearables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+Table1[[#This Row],[pledged]]/Table1[[#This Row],[goal]]</f>
        <v>5.0299999999999997E-3</v>
      </c>
      <c r="P1322" s="8">
        <f>IFERROR(+Table1[[#This Row],[pledged]]/Table1[[#This Row],[backers_count]],0)</f>
        <v>167.66666666666666</v>
      </c>
      <c r="Q1322" t="str">
        <f t="shared" si="80"/>
        <v>technology</v>
      </c>
      <c r="R1322" t="str">
        <f t="shared" si="81"/>
        <v>wearables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+Table1[[#This Row],[pledged]]/Table1[[#This Row],[goal]]</f>
        <v>1.3028138528138528E-2</v>
      </c>
      <c r="P1323" s="8">
        <f>IFERROR(+Table1[[#This Row],[pledged]]/Table1[[#This Row],[backers_count]],0)</f>
        <v>859.85714285714289</v>
      </c>
      <c r="Q1323" t="str">
        <f t="shared" si="80"/>
        <v>technology</v>
      </c>
      <c r="R1323" t="str">
        <f t="shared" si="81"/>
        <v>wearables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+Table1[[#This Row],[pledged]]/Table1[[#This Row],[goal]]</f>
        <v>3.0285714285714286E-3</v>
      </c>
      <c r="P1324" s="8">
        <f>IFERROR(+Table1[[#This Row],[pledged]]/Table1[[#This Row],[backers_count]],0)</f>
        <v>26.5</v>
      </c>
      <c r="Q1324" t="str">
        <f t="shared" si="80"/>
        <v>technology</v>
      </c>
      <c r="R1324" t="str">
        <f t="shared" si="81"/>
        <v>wearables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+Table1[[#This Row],[pledged]]/Table1[[#This Row],[goal]]</f>
        <v>8.8800000000000004E-2</v>
      </c>
      <c r="P1325" s="8">
        <f>IFERROR(+Table1[[#This Row],[pledged]]/Table1[[#This Row],[backers_count]],0)</f>
        <v>30.272727272727273</v>
      </c>
      <c r="Q1325" t="str">
        <f t="shared" si="80"/>
        <v>technology</v>
      </c>
      <c r="R1325" t="str">
        <f t="shared" si="81"/>
        <v>wearables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+Table1[[#This Row],[pledged]]/Table1[[#This Row],[goal]]</f>
        <v>9.8400000000000001E-2</v>
      </c>
      <c r="P1326" s="8">
        <f>IFERROR(+Table1[[#This Row],[pledged]]/Table1[[#This Row],[backers_count]],0)</f>
        <v>54.666666666666664</v>
      </c>
      <c r="Q1326" t="str">
        <f t="shared" si="80"/>
        <v>technology</v>
      </c>
      <c r="R1326" t="str">
        <f t="shared" si="81"/>
        <v>wearables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+Table1[[#This Row],[pledged]]/Table1[[#This Row],[goal]]</f>
        <v>2.4299999999999999E-2</v>
      </c>
      <c r="P1327" s="8">
        <f>IFERROR(+Table1[[#This Row],[pledged]]/Table1[[#This Row],[backers_count]],0)</f>
        <v>60.75</v>
      </c>
      <c r="Q1327" t="str">
        <f t="shared" si="80"/>
        <v>technology</v>
      </c>
      <c r="R1327" t="str">
        <f t="shared" si="81"/>
        <v>wearables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+Table1[[#This Row],[pledged]]/Table1[[#This Row],[goal]]</f>
        <v>1.1299999999999999E-2</v>
      </c>
      <c r="P1328" s="8">
        <f>IFERROR(+Table1[[#This Row],[pledged]]/Table1[[#This Row],[backers_count]],0)</f>
        <v>102.72727272727273</v>
      </c>
      <c r="Q1328" t="str">
        <f t="shared" si="80"/>
        <v>technology</v>
      </c>
      <c r="R1328" t="str">
        <f t="shared" si="81"/>
        <v>wearables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+Table1[[#This Row],[pledged]]/Table1[[#This Row],[goal]]</f>
        <v>3.5520833333333335E-2</v>
      </c>
      <c r="P1329" s="8">
        <f>IFERROR(+Table1[[#This Row],[pledged]]/Table1[[#This Row],[backers_count]],0)</f>
        <v>41.585365853658537</v>
      </c>
      <c r="Q1329" t="str">
        <f t="shared" si="80"/>
        <v>technology</v>
      </c>
      <c r="R1329" t="str">
        <f t="shared" si="81"/>
        <v>wearables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+Table1[[#This Row],[pledged]]/Table1[[#This Row],[goal]]</f>
        <v>2.3306666666666667E-2</v>
      </c>
      <c r="P1330" s="8">
        <f>IFERROR(+Table1[[#This Row],[pledged]]/Table1[[#This Row],[backers_count]],0)</f>
        <v>116.53333333333333</v>
      </c>
      <c r="Q1330" t="str">
        <f t="shared" si="80"/>
        <v>technology</v>
      </c>
      <c r="R1330" t="str">
        <f t="shared" si="81"/>
        <v>wearables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+Table1[[#This Row],[pledged]]/Table1[[#This Row],[goal]]</f>
        <v>8.1600000000000006E-3</v>
      </c>
      <c r="P1331" s="8">
        <f>IFERROR(+Table1[[#This Row],[pledged]]/Table1[[#This Row],[backers_count]],0)</f>
        <v>45.333333333333336</v>
      </c>
      <c r="Q1331" t="str">
        <f t="shared" si="80"/>
        <v>technology</v>
      </c>
      <c r="R1331" t="str">
        <f t="shared" si="81"/>
        <v>wearables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+Table1[[#This Row],[pledged]]/Table1[[#This Row],[goal]]</f>
        <v>0.22494285714285714</v>
      </c>
      <c r="P1332" s="8">
        <f>IFERROR(+Table1[[#This Row],[pledged]]/Table1[[#This Row],[backers_count]],0)</f>
        <v>157.46</v>
      </c>
      <c r="Q1332" t="str">
        <f t="shared" si="80"/>
        <v>technology</v>
      </c>
      <c r="R1332" t="str">
        <f t="shared" si="81"/>
        <v>wearables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+Table1[[#This Row],[pledged]]/Table1[[#This Row],[goal]]</f>
        <v>1.3668E-2</v>
      </c>
      <c r="P1333" s="8">
        <f>IFERROR(+Table1[[#This Row],[pledged]]/Table1[[#This Row],[backers_count]],0)</f>
        <v>100.5</v>
      </c>
      <c r="Q1333" t="str">
        <f t="shared" si="80"/>
        <v>technology</v>
      </c>
      <c r="R1333" t="str">
        <f t="shared" si="81"/>
        <v>wearables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+Table1[[#This Row],[pledged]]/Table1[[#This Row],[goal]]</f>
        <v>0</v>
      </c>
      <c r="P1334" s="8">
        <f>IFERROR(+Table1[[#This Row],[pledged]]/Table1[[#This Row],[backers_count]],0)</f>
        <v>0</v>
      </c>
      <c r="Q1334" t="str">
        <f t="shared" si="80"/>
        <v>technology</v>
      </c>
      <c r="R1334" t="str">
        <f t="shared" si="81"/>
        <v>wearables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+Table1[[#This Row],[pledged]]/Table1[[#This Row],[goal]]</f>
        <v>0</v>
      </c>
      <c r="P1335" s="8">
        <f>IFERROR(+Table1[[#This Row],[pledged]]/Table1[[#This Row],[backers_count]],0)</f>
        <v>0</v>
      </c>
      <c r="Q1335" t="str">
        <f t="shared" si="80"/>
        <v>technology</v>
      </c>
      <c r="R1335" t="str">
        <f t="shared" si="81"/>
        <v>wearables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+Table1[[#This Row],[pledged]]/Table1[[#This Row],[goal]]</f>
        <v>0.10754135338345865</v>
      </c>
      <c r="P1336" s="8">
        <f>IFERROR(+Table1[[#This Row],[pledged]]/Table1[[#This Row],[backers_count]],0)</f>
        <v>51.822463768115945</v>
      </c>
      <c r="Q1336" t="str">
        <f t="shared" si="80"/>
        <v>technology</v>
      </c>
      <c r="R1336" t="str">
        <f t="shared" si="81"/>
        <v>wearables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+Table1[[#This Row],[pledged]]/Table1[[#This Row],[goal]]</f>
        <v>0.1976</v>
      </c>
      <c r="P1337" s="8">
        <f>IFERROR(+Table1[[#This Row],[pledged]]/Table1[[#This Row],[backers_count]],0)</f>
        <v>308.75</v>
      </c>
      <c r="Q1337" t="str">
        <f t="shared" si="80"/>
        <v>technology</v>
      </c>
      <c r="R1337" t="str">
        <f t="shared" si="81"/>
        <v>wearables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+Table1[[#This Row],[pledged]]/Table1[[#This Row],[goal]]</f>
        <v>0.84946999999999995</v>
      </c>
      <c r="P1338" s="8">
        <f>IFERROR(+Table1[[#This Row],[pledged]]/Table1[[#This Row],[backers_count]],0)</f>
        <v>379.22767857142856</v>
      </c>
      <c r="Q1338" t="str">
        <f t="shared" si="80"/>
        <v>technology</v>
      </c>
      <c r="R1338" t="str">
        <f t="shared" si="81"/>
        <v>wearables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+Table1[[#This Row],[pledged]]/Table1[[#This Row],[goal]]</f>
        <v>0.49381999999999998</v>
      </c>
      <c r="P1339" s="8">
        <f>IFERROR(+Table1[[#This Row],[pledged]]/Table1[[#This Row],[backers_count]],0)</f>
        <v>176.36428571428573</v>
      </c>
      <c r="Q1339" t="str">
        <f t="shared" si="80"/>
        <v>technology</v>
      </c>
      <c r="R1339" t="str">
        <f t="shared" si="81"/>
        <v>wearables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+Table1[[#This Row],[pledged]]/Table1[[#This Row],[goal]]</f>
        <v>3.3033333333333331E-2</v>
      </c>
      <c r="P1340" s="8">
        <f>IFERROR(+Table1[[#This Row],[pledged]]/Table1[[#This Row],[backers_count]],0)</f>
        <v>66.066666666666663</v>
      </c>
      <c r="Q1340" t="str">
        <f t="shared" si="80"/>
        <v>technology</v>
      </c>
      <c r="R1340" t="str">
        <f t="shared" si="81"/>
        <v>wearables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+Table1[[#This Row],[pledged]]/Table1[[#This Row],[goal]]</f>
        <v>6.6339999999999996E-2</v>
      </c>
      <c r="P1341" s="8">
        <f>IFERROR(+Table1[[#This Row],[pledged]]/Table1[[#This Row],[backers_count]],0)</f>
        <v>89.648648648648646</v>
      </c>
      <c r="Q1341" t="str">
        <f t="shared" si="80"/>
        <v>technology</v>
      </c>
      <c r="R1341" t="str">
        <f t="shared" si="81"/>
        <v>wearables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+Table1[[#This Row],[pledged]]/Table1[[#This Row],[goal]]</f>
        <v>0</v>
      </c>
      <c r="P1342" s="8">
        <f>IFERROR(+Table1[[#This Row],[pledged]]/Table1[[#This Row],[backers_count]],0)</f>
        <v>0</v>
      </c>
      <c r="Q1342" t="str">
        <f t="shared" si="80"/>
        <v>technology</v>
      </c>
      <c r="R1342" t="str">
        <f t="shared" si="81"/>
        <v>wearables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+Table1[[#This Row],[pledged]]/Table1[[#This Row],[goal]]</f>
        <v>0.7036</v>
      </c>
      <c r="P1343" s="8">
        <f>IFERROR(+Table1[[#This Row],[pledged]]/Table1[[#This Row],[backers_count]],0)</f>
        <v>382.39130434782606</v>
      </c>
      <c r="Q1343" t="str">
        <f t="shared" si="80"/>
        <v>technology</v>
      </c>
      <c r="R1343" t="str">
        <f t="shared" si="81"/>
        <v>wearables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+Table1[[#This Row],[pledged]]/Table1[[#This Row],[goal]]</f>
        <v>2E-3</v>
      </c>
      <c r="P1344" s="8">
        <f>IFERROR(+Table1[[#This Row],[pledged]]/Table1[[#This Row],[backers_count]],0)</f>
        <v>100</v>
      </c>
      <c r="Q1344" t="str">
        <f t="shared" si="80"/>
        <v>technology</v>
      </c>
      <c r="R1344" t="str">
        <f t="shared" si="81"/>
        <v>wearables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+Table1[[#This Row],[pledged]]/Table1[[#This Row],[goal]]</f>
        <v>1.02298</v>
      </c>
      <c r="P1345" s="8">
        <f>IFERROR(+Table1[[#This Row],[pledged]]/Table1[[#This Row],[backers_count]],0)</f>
        <v>158.35603715170279</v>
      </c>
      <c r="Q1345" t="str">
        <f t="shared" si="80"/>
        <v>technology</v>
      </c>
      <c r="R1345" t="str">
        <f t="shared" si="81"/>
        <v>wearables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+Table1[[#This Row],[pledged]]/Table1[[#This Row],[goal]]</f>
        <v>3.7773333333333334</v>
      </c>
      <c r="P1346" s="8">
        <f>IFERROR(+Table1[[#This Row],[pledged]]/Table1[[#This Row],[backers_count]],0)</f>
        <v>40.762589928057551</v>
      </c>
      <c r="Q1346" t="str">
        <f t="shared" ref="Q1346:Q1409" si="84">LEFT(N1346,FIND("/",N1346)-1)</f>
        <v>publishing</v>
      </c>
      <c r="R1346" t="str">
        <f t="shared" ref="R1346:R1409" si="85">RIGHT($N1346,LEN(N1346)-FIND("/",N1346))</f>
        <v>nonfiction</v>
      </c>
      <c r="S1346" s="14">
        <f t="shared" ref="S1346:S1409" si="86">(((J1346/60)/60)/24)+DATE(1970,1,1)</f>
        <v>42522.789803240739</v>
      </c>
      <c r="T1346" s="14">
        <f t="shared" ref="T1346:T1409" si="87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+Table1[[#This Row],[pledged]]/Table1[[#This Row],[goal]]</f>
        <v>1.25</v>
      </c>
      <c r="P1347" s="8">
        <f>IFERROR(+Table1[[#This Row],[pledged]]/Table1[[#This Row],[backers_count]],0)</f>
        <v>53.571428571428569</v>
      </c>
      <c r="Q1347" t="str">
        <f t="shared" si="84"/>
        <v>publishing</v>
      </c>
      <c r="R1347" t="str">
        <f t="shared" si="85"/>
        <v>nonfiction</v>
      </c>
      <c r="S1347" s="14">
        <f t="shared" si="86"/>
        <v>41799.814340277779</v>
      </c>
      <c r="T1347" s="14">
        <f t="shared" si="87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+Table1[[#This Row],[pledged]]/Table1[[#This Row],[goal]]</f>
        <v>1.473265306122449</v>
      </c>
      <c r="P1348" s="8">
        <f>IFERROR(+Table1[[#This Row],[pledged]]/Table1[[#This Row],[backers_count]],0)</f>
        <v>48.449664429530202</v>
      </c>
      <c r="Q1348" t="str">
        <f t="shared" si="84"/>
        <v>publishing</v>
      </c>
      <c r="R1348" t="str">
        <f t="shared" si="85"/>
        <v>nonfiction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+Table1[[#This Row],[pledged]]/Table1[[#This Row],[goal]]</f>
        <v>1.022</v>
      </c>
      <c r="P1349" s="8">
        <f>IFERROR(+Table1[[#This Row],[pledged]]/Table1[[#This Row],[backers_count]],0)</f>
        <v>82.41935483870968</v>
      </c>
      <c r="Q1349" t="str">
        <f t="shared" si="84"/>
        <v>publishing</v>
      </c>
      <c r="R1349" t="str">
        <f t="shared" si="85"/>
        <v>nonfiction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+Table1[[#This Row],[pledged]]/Table1[[#This Row],[goal]]</f>
        <v>1.018723404255319</v>
      </c>
      <c r="P1350" s="8">
        <f>IFERROR(+Table1[[#This Row],[pledged]]/Table1[[#This Row],[backers_count]],0)</f>
        <v>230.19230769230768</v>
      </c>
      <c r="Q1350" t="str">
        <f t="shared" si="84"/>
        <v>publishing</v>
      </c>
      <c r="R1350" t="str">
        <f t="shared" si="85"/>
        <v>nonfiction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+Table1[[#This Row],[pledged]]/Table1[[#This Row],[goal]]</f>
        <v>2.0419999999999998</v>
      </c>
      <c r="P1351" s="8">
        <f>IFERROR(+Table1[[#This Row],[pledged]]/Table1[[#This Row],[backers_count]],0)</f>
        <v>59.360465116279073</v>
      </c>
      <c r="Q1351" t="str">
        <f t="shared" si="84"/>
        <v>publishing</v>
      </c>
      <c r="R1351" t="str">
        <f t="shared" si="85"/>
        <v>nonfiction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+Table1[[#This Row],[pledged]]/Table1[[#This Row],[goal]]</f>
        <v>1.0405</v>
      </c>
      <c r="P1352" s="8">
        <f>IFERROR(+Table1[[#This Row],[pledged]]/Table1[[#This Row],[backers_count]],0)</f>
        <v>66.698717948717942</v>
      </c>
      <c r="Q1352" t="str">
        <f t="shared" si="84"/>
        <v>publishing</v>
      </c>
      <c r="R1352" t="str">
        <f t="shared" si="85"/>
        <v>nonfiction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+Table1[[#This Row],[pledged]]/Table1[[#This Row],[goal]]</f>
        <v>1.0126500000000001</v>
      </c>
      <c r="P1353" s="8">
        <f>IFERROR(+Table1[[#This Row],[pledged]]/Table1[[#This Row],[backers_count]],0)</f>
        <v>168.77500000000001</v>
      </c>
      <c r="Q1353" t="str">
        <f t="shared" si="84"/>
        <v>publishing</v>
      </c>
      <c r="R1353" t="str">
        <f t="shared" si="85"/>
        <v>nonfiction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+Table1[[#This Row],[pledged]]/Table1[[#This Row],[goal]]</f>
        <v>1.3613999999999999</v>
      </c>
      <c r="P1354" s="8">
        <f>IFERROR(+Table1[[#This Row],[pledged]]/Table1[[#This Row],[backers_count]],0)</f>
        <v>59.973568281938327</v>
      </c>
      <c r="Q1354" t="str">
        <f t="shared" si="84"/>
        <v>publishing</v>
      </c>
      <c r="R1354" t="str">
        <f t="shared" si="85"/>
        <v>nonfiction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+Table1[[#This Row],[pledged]]/Table1[[#This Row],[goal]]</f>
        <v>1.3360000000000001</v>
      </c>
      <c r="P1355" s="8">
        <f>IFERROR(+Table1[[#This Row],[pledged]]/Table1[[#This Row],[backers_count]],0)</f>
        <v>31.80952380952381</v>
      </c>
      <c r="Q1355" t="str">
        <f t="shared" si="84"/>
        <v>publishing</v>
      </c>
      <c r="R1355" t="str">
        <f t="shared" si="85"/>
        <v>nonfiction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+Table1[[#This Row],[pledged]]/Table1[[#This Row],[goal]]</f>
        <v>1.3025</v>
      </c>
      <c r="P1356" s="8">
        <f>IFERROR(+Table1[[#This Row],[pledged]]/Table1[[#This Row],[backers_count]],0)</f>
        <v>24.421875</v>
      </c>
      <c r="Q1356" t="str">
        <f t="shared" si="84"/>
        <v>publishing</v>
      </c>
      <c r="R1356" t="str">
        <f t="shared" si="85"/>
        <v>nonfiction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+Table1[[#This Row],[pledged]]/Table1[[#This Row],[goal]]</f>
        <v>1.2267999999999999</v>
      </c>
      <c r="P1357" s="8">
        <f>IFERROR(+Table1[[#This Row],[pledged]]/Table1[[#This Row],[backers_count]],0)</f>
        <v>25.347107438016529</v>
      </c>
      <c r="Q1357" t="str">
        <f t="shared" si="84"/>
        <v>publishing</v>
      </c>
      <c r="R1357" t="str">
        <f t="shared" si="85"/>
        <v>nonfiction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+Table1[[#This Row],[pledged]]/Table1[[#This Row],[goal]]</f>
        <v>1.8281058823529412</v>
      </c>
      <c r="P1358" s="8">
        <f>IFERROR(+Table1[[#This Row],[pledged]]/Table1[[#This Row],[backers_count]],0)</f>
        <v>71.443218390804603</v>
      </c>
      <c r="Q1358" t="str">
        <f t="shared" si="84"/>
        <v>publishing</v>
      </c>
      <c r="R1358" t="str">
        <f t="shared" si="85"/>
        <v>nonfiction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+Table1[[#This Row],[pledged]]/Table1[[#This Row],[goal]]</f>
        <v>1.2529999999999999</v>
      </c>
      <c r="P1359" s="8">
        <f>IFERROR(+Table1[[#This Row],[pledged]]/Table1[[#This Row],[backers_count]],0)</f>
        <v>38.553846153846152</v>
      </c>
      <c r="Q1359" t="str">
        <f t="shared" si="84"/>
        <v>publishing</v>
      </c>
      <c r="R1359" t="str">
        <f t="shared" si="85"/>
        <v>nonfiction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+Table1[[#This Row],[pledged]]/Table1[[#This Row],[goal]]</f>
        <v>1.1166666666666667</v>
      </c>
      <c r="P1360" s="8">
        <f>IFERROR(+Table1[[#This Row],[pledged]]/Table1[[#This Row],[backers_count]],0)</f>
        <v>68.367346938775512</v>
      </c>
      <c r="Q1360" t="str">
        <f t="shared" si="84"/>
        <v>publishing</v>
      </c>
      <c r="R1360" t="str">
        <f t="shared" si="85"/>
        <v>nonfiction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+Table1[[#This Row],[pledged]]/Table1[[#This Row],[goal]]</f>
        <v>1.1575757575757575</v>
      </c>
      <c r="P1361" s="8">
        <f>IFERROR(+Table1[[#This Row],[pledged]]/Table1[[#This Row],[backers_count]],0)</f>
        <v>40.210526315789473</v>
      </c>
      <c r="Q1361" t="str">
        <f t="shared" si="84"/>
        <v>publishing</v>
      </c>
      <c r="R1361" t="str">
        <f t="shared" si="85"/>
        <v>nonfiction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+Table1[[#This Row],[pledged]]/Table1[[#This Row],[goal]]</f>
        <v>1.732</v>
      </c>
      <c r="P1362" s="8">
        <f>IFERROR(+Table1[[#This Row],[pledged]]/Table1[[#This Row],[backers_count]],0)</f>
        <v>32.074074074074076</v>
      </c>
      <c r="Q1362" t="str">
        <f t="shared" si="84"/>
        <v>publishing</v>
      </c>
      <c r="R1362" t="str">
        <f t="shared" si="85"/>
        <v>nonfiction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+Table1[[#This Row],[pledged]]/Table1[[#This Row],[goal]]</f>
        <v>1.2598333333333334</v>
      </c>
      <c r="P1363" s="8">
        <f>IFERROR(+Table1[[#This Row],[pledged]]/Table1[[#This Row],[backers_count]],0)</f>
        <v>28.632575757575758</v>
      </c>
      <c r="Q1363" t="str">
        <f t="shared" si="84"/>
        <v>publishing</v>
      </c>
      <c r="R1363" t="str">
        <f t="shared" si="85"/>
        <v>nonfiction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+Table1[[#This Row],[pledged]]/Table1[[#This Row],[goal]]</f>
        <v>1.091</v>
      </c>
      <c r="P1364" s="8">
        <f>IFERROR(+Table1[[#This Row],[pledged]]/Table1[[#This Row],[backers_count]],0)</f>
        <v>43.64</v>
      </c>
      <c r="Q1364" t="str">
        <f t="shared" si="84"/>
        <v>publishing</v>
      </c>
      <c r="R1364" t="str">
        <f t="shared" si="85"/>
        <v>nonfiction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+Table1[[#This Row],[pledged]]/Table1[[#This Row],[goal]]</f>
        <v>1</v>
      </c>
      <c r="P1365" s="8">
        <f>IFERROR(+Table1[[#This Row],[pledged]]/Table1[[#This Row],[backers_count]],0)</f>
        <v>40</v>
      </c>
      <c r="Q1365" t="str">
        <f t="shared" si="84"/>
        <v>publishing</v>
      </c>
      <c r="R1365" t="str">
        <f t="shared" si="85"/>
        <v>nonfiction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+Table1[[#This Row],[pledged]]/Table1[[#This Row],[goal]]</f>
        <v>1.1864285714285714</v>
      </c>
      <c r="P1366" s="8">
        <f>IFERROR(+Table1[[#This Row],[pledged]]/Table1[[#This Row],[backers_count]],0)</f>
        <v>346.04166666666669</v>
      </c>
      <c r="Q1366" t="str">
        <f t="shared" si="84"/>
        <v>music</v>
      </c>
      <c r="R1366" t="str">
        <f t="shared" si="85"/>
        <v>rock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+Table1[[#This Row],[pledged]]/Table1[[#This Row],[goal]]</f>
        <v>1.0026666666666666</v>
      </c>
      <c r="P1367" s="8">
        <f>IFERROR(+Table1[[#This Row],[pledged]]/Table1[[#This Row],[backers_count]],0)</f>
        <v>81.739130434782609</v>
      </c>
      <c r="Q1367" t="str">
        <f t="shared" si="84"/>
        <v>music</v>
      </c>
      <c r="R1367" t="str">
        <f t="shared" si="85"/>
        <v>rock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+Table1[[#This Row],[pledged]]/Table1[[#This Row],[goal]]</f>
        <v>1.2648920000000001</v>
      </c>
      <c r="P1368" s="8">
        <f>IFERROR(+Table1[[#This Row],[pledged]]/Table1[[#This Row],[backers_count]],0)</f>
        <v>64.535306122448986</v>
      </c>
      <c r="Q1368" t="str">
        <f t="shared" si="84"/>
        <v>music</v>
      </c>
      <c r="R1368" t="str">
        <f t="shared" si="85"/>
        <v>rock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+Table1[[#This Row],[pledged]]/Table1[[#This Row],[goal]]</f>
        <v>1.1426000000000001</v>
      </c>
      <c r="P1369" s="8">
        <f>IFERROR(+Table1[[#This Row],[pledged]]/Table1[[#This Row],[backers_count]],0)</f>
        <v>63.477777777777774</v>
      </c>
      <c r="Q1369" t="str">
        <f t="shared" si="84"/>
        <v>music</v>
      </c>
      <c r="R1369" t="str">
        <f t="shared" si="85"/>
        <v>rock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+Table1[[#This Row],[pledged]]/Table1[[#This Row],[goal]]</f>
        <v>1.107</v>
      </c>
      <c r="P1370" s="8">
        <f>IFERROR(+Table1[[#This Row],[pledged]]/Table1[[#This Row],[backers_count]],0)</f>
        <v>63.620689655172413</v>
      </c>
      <c r="Q1370" t="str">
        <f t="shared" si="84"/>
        <v>music</v>
      </c>
      <c r="R1370" t="str">
        <f t="shared" si="85"/>
        <v>rock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+Table1[[#This Row],[pledged]]/Table1[[#This Row],[goal]]</f>
        <v>1.0534805315203954</v>
      </c>
      <c r="P1371" s="8">
        <f>IFERROR(+Table1[[#This Row],[pledged]]/Table1[[#This Row],[backers_count]],0)</f>
        <v>83.967068965517228</v>
      </c>
      <c r="Q1371" t="str">
        <f t="shared" si="84"/>
        <v>music</v>
      </c>
      <c r="R1371" t="str">
        <f t="shared" si="85"/>
        <v>rock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+Table1[[#This Row],[pledged]]/Table1[[#This Row],[goal]]</f>
        <v>1.0366666666666666</v>
      </c>
      <c r="P1372" s="8">
        <f>IFERROR(+Table1[[#This Row],[pledged]]/Table1[[#This Row],[backers_count]],0)</f>
        <v>77.75</v>
      </c>
      <c r="Q1372" t="str">
        <f t="shared" si="84"/>
        <v>music</v>
      </c>
      <c r="R1372" t="str">
        <f t="shared" si="85"/>
        <v>rock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+Table1[[#This Row],[pledged]]/Table1[[#This Row],[goal]]</f>
        <v>1.0708672667523933</v>
      </c>
      <c r="P1373" s="8">
        <f>IFERROR(+Table1[[#This Row],[pledged]]/Table1[[#This Row],[backers_count]],0)</f>
        <v>107.07142857142857</v>
      </c>
      <c r="Q1373" t="str">
        <f t="shared" si="84"/>
        <v>music</v>
      </c>
      <c r="R1373" t="str">
        <f t="shared" si="85"/>
        <v>rock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+Table1[[#This Row],[pledged]]/Table1[[#This Row],[goal]]</f>
        <v>1.24</v>
      </c>
      <c r="P1374" s="8">
        <f>IFERROR(+Table1[[#This Row],[pledged]]/Table1[[#This Row],[backers_count]],0)</f>
        <v>38.75</v>
      </c>
      <c r="Q1374" t="str">
        <f t="shared" si="84"/>
        <v>music</v>
      </c>
      <c r="R1374" t="str">
        <f t="shared" si="85"/>
        <v>rock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+Table1[[#This Row],[pledged]]/Table1[[#This Row],[goal]]</f>
        <v>1.0501</v>
      </c>
      <c r="P1375" s="8">
        <f>IFERROR(+Table1[[#This Row],[pledged]]/Table1[[#This Row],[backers_count]],0)</f>
        <v>201.94230769230768</v>
      </c>
      <c r="Q1375" t="str">
        <f t="shared" si="84"/>
        <v>music</v>
      </c>
      <c r="R1375" t="str">
        <f t="shared" si="85"/>
        <v>rock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+Table1[[#This Row],[pledged]]/Table1[[#This Row],[goal]]</f>
        <v>1.8946666666666667</v>
      </c>
      <c r="P1376" s="8">
        <f>IFERROR(+Table1[[#This Row],[pledged]]/Table1[[#This Row],[backers_count]],0)</f>
        <v>43.060606060606062</v>
      </c>
      <c r="Q1376" t="str">
        <f t="shared" si="84"/>
        <v>music</v>
      </c>
      <c r="R1376" t="str">
        <f t="shared" si="85"/>
        <v>rock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+Table1[[#This Row],[pledged]]/Table1[[#This Row],[goal]]</f>
        <v>1.7132499999999999</v>
      </c>
      <c r="P1377" s="8">
        <f>IFERROR(+Table1[[#This Row],[pledged]]/Table1[[#This Row],[backers_count]],0)</f>
        <v>62.871559633027523</v>
      </c>
      <c r="Q1377" t="str">
        <f t="shared" si="84"/>
        <v>music</v>
      </c>
      <c r="R1377" t="str">
        <f t="shared" si="85"/>
        <v>rock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+Table1[[#This Row],[pledged]]/Table1[[#This Row],[goal]]</f>
        <v>2.5248648648648651</v>
      </c>
      <c r="P1378" s="8">
        <f>IFERROR(+Table1[[#This Row],[pledged]]/Table1[[#This Row],[backers_count]],0)</f>
        <v>55.607142857142854</v>
      </c>
      <c r="Q1378" t="str">
        <f t="shared" si="84"/>
        <v>music</v>
      </c>
      <c r="R1378" t="str">
        <f t="shared" si="85"/>
        <v>rock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+Table1[[#This Row],[pledged]]/Table1[[#This Row],[goal]]</f>
        <v>1.1615384615384616</v>
      </c>
      <c r="P1379" s="8">
        <f>IFERROR(+Table1[[#This Row],[pledged]]/Table1[[#This Row],[backers_count]],0)</f>
        <v>48.70967741935484</v>
      </c>
      <c r="Q1379" t="str">
        <f t="shared" si="84"/>
        <v>music</v>
      </c>
      <c r="R1379" t="str">
        <f t="shared" si="85"/>
        <v>rock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+Table1[[#This Row],[pledged]]/Table1[[#This Row],[goal]]</f>
        <v>2.0335000000000001</v>
      </c>
      <c r="P1380" s="8">
        <f>IFERROR(+Table1[[#This Row],[pledged]]/Table1[[#This Row],[backers_count]],0)</f>
        <v>30.578947368421051</v>
      </c>
      <c r="Q1380" t="str">
        <f t="shared" si="84"/>
        <v>music</v>
      </c>
      <c r="R1380" t="str">
        <f t="shared" si="85"/>
        <v>rock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+Table1[[#This Row],[pledged]]/Table1[[#This Row],[goal]]</f>
        <v>1.1160000000000001</v>
      </c>
      <c r="P1381" s="8">
        <f>IFERROR(+Table1[[#This Row],[pledged]]/Table1[[#This Row],[backers_count]],0)</f>
        <v>73.907284768211923</v>
      </c>
      <c r="Q1381" t="str">
        <f t="shared" si="84"/>
        <v>music</v>
      </c>
      <c r="R1381" t="str">
        <f t="shared" si="85"/>
        <v>rock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+Table1[[#This Row],[pledged]]/Table1[[#This Row],[goal]]</f>
        <v>4.24</v>
      </c>
      <c r="P1382" s="8">
        <f>IFERROR(+Table1[[#This Row],[pledged]]/Table1[[#This Row],[backers_count]],0)</f>
        <v>21.2</v>
      </c>
      <c r="Q1382" t="str">
        <f t="shared" si="84"/>
        <v>music</v>
      </c>
      <c r="R1382" t="str">
        <f t="shared" si="85"/>
        <v>rock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+Table1[[#This Row],[pledged]]/Table1[[#This Row],[goal]]</f>
        <v>1.071</v>
      </c>
      <c r="P1383" s="8">
        <f>IFERROR(+Table1[[#This Row],[pledged]]/Table1[[#This Row],[backers_count]],0)</f>
        <v>73.356164383561648</v>
      </c>
      <c r="Q1383" t="str">
        <f t="shared" si="84"/>
        <v>music</v>
      </c>
      <c r="R1383" t="str">
        <f t="shared" si="85"/>
        <v>rock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+Table1[[#This Row],[pledged]]/Table1[[#This Row],[goal]]</f>
        <v>1.043625</v>
      </c>
      <c r="P1384" s="8">
        <f>IFERROR(+Table1[[#This Row],[pledged]]/Table1[[#This Row],[backers_count]],0)</f>
        <v>56.412162162162161</v>
      </c>
      <c r="Q1384" t="str">
        <f t="shared" si="84"/>
        <v>music</v>
      </c>
      <c r="R1384" t="str">
        <f t="shared" si="85"/>
        <v>rock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+Table1[[#This Row],[pledged]]/Table1[[#This Row],[goal]]</f>
        <v>2.124090909090909</v>
      </c>
      <c r="P1385" s="8">
        <f>IFERROR(+Table1[[#This Row],[pledged]]/Table1[[#This Row],[backers_count]],0)</f>
        <v>50.247311827956992</v>
      </c>
      <c r="Q1385" t="str">
        <f t="shared" si="84"/>
        <v>music</v>
      </c>
      <c r="R1385" t="str">
        <f t="shared" si="85"/>
        <v>rock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+Table1[[#This Row],[pledged]]/Table1[[#This Row],[goal]]</f>
        <v>1.2408571428571429</v>
      </c>
      <c r="P1386" s="8">
        <f>IFERROR(+Table1[[#This Row],[pledged]]/Table1[[#This Row],[backers_count]],0)</f>
        <v>68.936507936507937</v>
      </c>
      <c r="Q1386" t="str">
        <f t="shared" si="84"/>
        <v>music</v>
      </c>
      <c r="R1386" t="str">
        <f t="shared" si="85"/>
        <v>rock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+Table1[[#This Row],[pledged]]/Table1[[#This Row],[goal]]</f>
        <v>1.10406125</v>
      </c>
      <c r="P1387" s="8">
        <f>IFERROR(+Table1[[#This Row],[pledged]]/Table1[[#This Row],[backers_count]],0)</f>
        <v>65.914104477611943</v>
      </c>
      <c r="Q1387" t="str">
        <f t="shared" si="84"/>
        <v>music</v>
      </c>
      <c r="R1387" t="str">
        <f t="shared" si="85"/>
        <v>rock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+Table1[[#This Row],[pledged]]/Table1[[#This Row],[goal]]</f>
        <v>2.1875</v>
      </c>
      <c r="P1388" s="8">
        <f>IFERROR(+Table1[[#This Row],[pledged]]/Table1[[#This Row],[backers_count]],0)</f>
        <v>62.5</v>
      </c>
      <c r="Q1388" t="str">
        <f t="shared" si="84"/>
        <v>music</v>
      </c>
      <c r="R1388" t="str">
        <f t="shared" si="85"/>
        <v>rock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+Table1[[#This Row],[pledged]]/Table1[[#This Row],[goal]]</f>
        <v>1.36625</v>
      </c>
      <c r="P1389" s="8">
        <f>IFERROR(+Table1[[#This Row],[pledged]]/Table1[[#This Row],[backers_count]],0)</f>
        <v>70.064102564102569</v>
      </c>
      <c r="Q1389" t="str">
        <f t="shared" si="84"/>
        <v>music</v>
      </c>
      <c r="R1389" t="str">
        <f t="shared" si="85"/>
        <v>rock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+Table1[[#This Row],[pledged]]/Table1[[#This Row],[goal]]</f>
        <v>1.348074</v>
      </c>
      <c r="P1390" s="8">
        <f>IFERROR(+Table1[[#This Row],[pledged]]/Table1[[#This Row],[backers_count]],0)</f>
        <v>60.181874999999998</v>
      </c>
      <c r="Q1390" t="str">
        <f t="shared" si="84"/>
        <v>music</v>
      </c>
      <c r="R1390" t="str">
        <f t="shared" si="85"/>
        <v>rock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+Table1[[#This Row],[pledged]]/Table1[[#This Row],[goal]]</f>
        <v>1.454</v>
      </c>
      <c r="P1391" s="8">
        <f>IFERROR(+Table1[[#This Row],[pledged]]/Table1[[#This Row],[backers_count]],0)</f>
        <v>21.382352941176471</v>
      </c>
      <c r="Q1391" t="str">
        <f t="shared" si="84"/>
        <v>music</v>
      </c>
      <c r="R1391" t="str">
        <f t="shared" si="85"/>
        <v>rock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+Table1[[#This Row],[pledged]]/Table1[[#This Row],[goal]]</f>
        <v>1.0910714285714285</v>
      </c>
      <c r="P1392" s="8">
        <f>IFERROR(+Table1[[#This Row],[pledged]]/Table1[[#This Row],[backers_count]],0)</f>
        <v>160.78947368421052</v>
      </c>
      <c r="Q1392" t="str">
        <f t="shared" si="84"/>
        <v>music</v>
      </c>
      <c r="R1392" t="str">
        <f t="shared" si="85"/>
        <v>rock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+Table1[[#This Row],[pledged]]/Table1[[#This Row],[goal]]</f>
        <v>1.1020000000000001</v>
      </c>
      <c r="P1393" s="8">
        <f>IFERROR(+Table1[[#This Row],[pledged]]/Table1[[#This Row],[backers_count]],0)</f>
        <v>42.384615384615387</v>
      </c>
      <c r="Q1393" t="str">
        <f t="shared" si="84"/>
        <v>music</v>
      </c>
      <c r="R1393" t="str">
        <f t="shared" si="85"/>
        <v>rock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+Table1[[#This Row],[pledged]]/Table1[[#This Row],[goal]]</f>
        <v>1.1364000000000001</v>
      </c>
      <c r="P1394" s="8">
        <f>IFERROR(+Table1[[#This Row],[pledged]]/Table1[[#This Row],[backers_count]],0)</f>
        <v>27.317307692307693</v>
      </c>
      <c r="Q1394" t="str">
        <f t="shared" si="84"/>
        <v>music</v>
      </c>
      <c r="R1394" t="str">
        <f t="shared" si="85"/>
        <v>rock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+Table1[[#This Row],[pledged]]/Table1[[#This Row],[goal]]</f>
        <v>1.0235000000000001</v>
      </c>
      <c r="P1395" s="8">
        <f>IFERROR(+Table1[[#This Row],[pledged]]/Table1[[#This Row],[backers_count]],0)</f>
        <v>196.82692307692307</v>
      </c>
      <c r="Q1395" t="str">
        <f t="shared" si="84"/>
        <v>music</v>
      </c>
      <c r="R1395" t="str">
        <f t="shared" si="85"/>
        <v>rock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+Table1[[#This Row],[pledged]]/Table1[[#This Row],[goal]]</f>
        <v>1.2213333333333334</v>
      </c>
      <c r="P1396" s="8">
        <f>IFERROR(+Table1[[#This Row],[pledged]]/Table1[[#This Row],[backers_count]],0)</f>
        <v>53.882352941176471</v>
      </c>
      <c r="Q1396" t="str">
        <f t="shared" si="84"/>
        <v>music</v>
      </c>
      <c r="R1396" t="str">
        <f t="shared" si="85"/>
        <v>rock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+Table1[[#This Row],[pledged]]/Table1[[#This Row],[goal]]</f>
        <v>1.1188571428571428</v>
      </c>
      <c r="P1397" s="8">
        <f>IFERROR(+Table1[[#This Row],[pledged]]/Table1[[#This Row],[backers_count]],0)</f>
        <v>47.756097560975611</v>
      </c>
      <c r="Q1397" t="str">
        <f t="shared" si="84"/>
        <v>music</v>
      </c>
      <c r="R1397" t="str">
        <f t="shared" si="85"/>
        <v>rock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+Table1[[#This Row],[pledged]]/Table1[[#This Row],[goal]]</f>
        <v>1.073</v>
      </c>
      <c r="P1398" s="8">
        <f>IFERROR(+Table1[[#This Row],[pledged]]/Table1[[#This Row],[backers_count]],0)</f>
        <v>88.191780821917803</v>
      </c>
      <c r="Q1398" t="str">
        <f t="shared" si="84"/>
        <v>music</v>
      </c>
      <c r="R1398" t="str">
        <f t="shared" si="85"/>
        <v>rock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+Table1[[#This Row],[pledged]]/Table1[[#This Row],[goal]]</f>
        <v>1.1385000000000001</v>
      </c>
      <c r="P1399" s="8">
        <f>IFERROR(+Table1[[#This Row],[pledged]]/Table1[[#This Row],[backers_count]],0)</f>
        <v>72.056962025316452</v>
      </c>
      <c r="Q1399" t="str">
        <f t="shared" si="84"/>
        <v>music</v>
      </c>
      <c r="R1399" t="str">
        <f t="shared" si="85"/>
        <v>rock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+Table1[[#This Row],[pledged]]/Table1[[#This Row],[goal]]</f>
        <v>1.0968181818181819</v>
      </c>
      <c r="P1400" s="8">
        <f>IFERROR(+Table1[[#This Row],[pledged]]/Table1[[#This Row],[backers_count]],0)</f>
        <v>74.246153846153845</v>
      </c>
      <c r="Q1400" t="str">
        <f t="shared" si="84"/>
        <v>music</v>
      </c>
      <c r="R1400" t="str">
        <f t="shared" si="85"/>
        <v>rock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+Table1[[#This Row],[pledged]]/Table1[[#This Row],[goal]]</f>
        <v>1.2614444444444444</v>
      </c>
      <c r="P1401" s="8">
        <f>IFERROR(+Table1[[#This Row],[pledged]]/Table1[[#This Row],[backers_count]],0)</f>
        <v>61.701086956521742</v>
      </c>
      <c r="Q1401" t="str">
        <f t="shared" si="84"/>
        <v>music</v>
      </c>
      <c r="R1401" t="str">
        <f t="shared" si="85"/>
        <v>rock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+Table1[[#This Row],[pledged]]/Table1[[#This Row],[goal]]</f>
        <v>1.6742857142857144</v>
      </c>
      <c r="P1402" s="8">
        <f>IFERROR(+Table1[[#This Row],[pledged]]/Table1[[#This Row],[backers_count]],0)</f>
        <v>17.235294117647058</v>
      </c>
      <c r="Q1402" t="str">
        <f t="shared" si="84"/>
        <v>music</v>
      </c>
      <c r="R1402" t="str">
        <f t="shared" si="85"/>
        <v>rock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+Table1[[#This Row],[pledged]]/Table1[[#This Row],[goal]]</f>
        <v>4.9652000000000003</v>
      </c>
      <c r="P1403" s="8">
        <f>IFERROR(+Table1[[#This Row],[pledged]]/Table1[[#This Row],[backers_count]],0)</f>
        <v>51.720833333333331</v>
      </c>
      <c r="Q1403" t="str">
        <f t="shared" si="84"/>
        <v>music</v>
      </c>
      <c r="R1403" t="str">
        <f t="shared" si="85"/>
        <v>rock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+Table1[[#This Row],[pledged]]/Table1[[#This Row],[goal]]</f>
        <v>1.0915999999999999</v>
      </c>
      <c r="P1404" s="8">
        <f>IFERROR(+Table1[[#This Row],[pledged]]/Table1[[#This Row],[backers_count]],0)</f>
        <v>24.150442477876105</v>
      </c>
      <c r="Q1404" t="str">
        <f t="shared" si="84"/>
        <v>music</v>
      </c>
      <c r="R1404" t="str">
        <f t="shared" si="85"/>
        <v>rock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+Table1[[#This Row],[pledged]]/Table1[[#This Row],[goal]]</f>
        <v>1.0257499999999999</v>
      </c>
      <c r="P1405" s="8">
        <f>IFERROR(+Table1[[#This Row],[pledged]]/Table1[[#This Row],[backers_count]],0)</f>
        <v>62.166666666666664</v>
      </c>
      <c r="Q1405" t="str">
        <f t="shared" si="84"/>
        <v>music</v>
      </c>
      <c r="R1405" t="str">
        <f t="shared" si="85"/>
        <v>rock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+Table1[[#This Row],[pledged]]/Table1[[#This Row],[goal]]</f>
        <v>1.6620689655172414E-2</v>
      </c>
      <c r="P1406" s="8">
        <f>IFERROR(+Table1[[#This Row],[pledged]]/Table1[[#This Row],[backers_count]],0)</f>
        <v>48.2</v>
      </c>
      <c r="Q1406" t="str">
        <f t="shared" si="84"/>
        <v>publishing</v>
      </c>
      <c r="R1406" t="str">
        <f t="shared" si="85"/>
        <v>translations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+Table1[[#This Row],[pledged]]/Table1[[#This Row],[goal]]</f>
        <v>4.1999999999999997E-3</v>
      </c>
      <c r="P1407" s="8">
        <f>IFERROR(+Table1[[#This Row],[pledged]]/Table1[[#This Row],[backers_count]],0)</f>
        <v>6.1764705882352944</v>
      </c>
      <c r="Q1407" t="str">
        <f t="shared" si="84"/>
        <v>publishing</v>
      </c>
      <c r="R1407" t="str">
        <f t="shared" si="85"/>
        <v>translations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+Table1[[#This Row],[pledged]]/Table1[[#This Row],[goal]]</f>
        <v>1.25E-3</v>
      </c>
      <c r="P1408" s="8">
        <f>IFERROR(+Table1[[#This Row],[pledged]]/Table1[[#This Row],[backers_count]],0)</f>
        <v>5</v>
      </c>
      <c r="Q1408" t="str">
        <f t="shared" si="84"/>
        <v>publishing</v>
      </c>
      <c r="R1408" t="str">
        <f t="shared" si="85"/>
        <v>translations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+Table1[[#This Row],[pledged]]/Table1[[#This Row],[goal]]</f>
        <v>5.0000000000000001E-3</v>
      </c>
      <c r="P1409" s="8">
        <f>IFERROR(+Table1[[#This Row],[pledged]]/Table1[[#This Row],[backers_count]],0)</f>
        <v>7.5</v>
      </c>
      <c r="Q1409" t="str">
        <f t="shared" si="84"/>
        <v>publishing</v>
      </c>
      <c r="R1409" t="str">
        <f t="shared" si="85"/>
        <v>translations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+Table1[[#This Row],[pledged]]/Table1[[#This Row],[goal]]</f>
        <v>7.1999999999999995E-2</v>
      </c>
      <c r="P1410" s="8">
        <f>IFERROR(+Table1[[#This Row],[pledged]]/Table1[[#This Row],[backers_count]],0)</f>
        <v>12</v>
      </c>
      <c r="Q1410" t="str">
        <f t="shared" ref="Q1410:Q1473" si="88">LEFT(N1410,FIND("/",N1410)-1)</f>
        <v>publishing</v>
      </c>
      <c r="R1410" t="str">
        <f t="shared" ref="R1410:R1473" si="89">RIGHT($N1410,LEN(N1410)-FIND("/",N1410))</f>
        <v>translations</v>
      </c>
      <c r="S1410" s="14">
        <f t="shared" ref="S1410:S1473" si="90">(((J1410/60)/60)/24)+DATE(1970,1,1)</f>
        <v>42291.872175925921</v>
      </c>
      <c r="T1410" s="14">
        <f t="shared" ref="T1410:T1473" si="91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+Table1[[#This Row],[pledged]]/Table1[[#This Row],[goal]]</f>
        <v>0</v>
      </c>
      <c r="P1411" s="8">
        <f>IFERROR(+Table1[[#This Row],[pledged]]/Table1[[#This Row],[backers_count]],0)</f>
        <v>0</v>
      </c>
      <c r="Q1411" t="str">
        <f t="shared" si="88"/>
        <v>publishing</v>
      </c>
      <c r="R1411" t="str">
        <f t="shared" si="89"/>
        <v>translations</v>
      </c>
      <c r="S1411" s="14">
        <f t="shared" si="90"/>
        <v>41945.133506944447</v>
      </c>
      <c r="T1411" s="14">
        <f t="shared" si="91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+Table1[[#This Row],[pledged]]/Table1[[#This Row],[goal]]</f>
        <v>1.6666666666666666E-4</v>
      </c>
      <c r="P1412" s="8">
        <f>IFERROR(+Table1[[#This Row],[pledged]]/Table1[[#This Row],[backers_count]],0)</f>
        <v>1</v>
      </c>
      <c r="Q1412" t="str">
        <f t="shared" si="88"/>
        <v>publishing</v>
      </c>
      <c r="R1412" t="str">
        <f t="shared" si="89"/>
        <v>translations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+Table1[[#This Row],[pledged]]/Table1[[#This Row],[goal]]</f>
        <v>2.3333333333333335E-3</v>
      </c>
      <c r="P1413" s="8">
        <f>IFERROR(+Table1[[#This Row],[pledged]]/Table1[[#This Row],[backers_count]],0)</f>
        <v>2.3333333333333335</v>
      </c>
      <c r="Q1413" t="str">
        <f t="shared" si="88"/>
        <v>publishing</v>
      </c>
      <c r="R1413" t="str">
        <f t="shared" si="89"/>
        <v>translations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+Table1[[#This Row],[pledged]]/Table1[[#This Row],[goal]]</f>
        <v>4.5714285714285714E-2</v>
      </c>
      <c r="P1414" s="8">
        <f>IFERROR(+Table1[[#This Row],[pledged]]/Table1[[#This Row],[backers_count]],0)</f>
        <v>24.615384615384617</v>
      </c>
      <c r="Q1414" t="str">
        <f t="shared" si="88"/>
        <v>publishing</v>
      </c>
      <c r="R1414" t="str">
        <f t="shared" si="89"/>
        <v>translations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+Table1[[#This Row],[pledged]]/Table1[[#This Row],[goal]]</f>
        <v>0.05</v>
      </c>
      <c r="P1415" s="8">
        <f>IFERROR(+Table1[[#This Row],[pledged]]/Table1[[#This Row],[backers_count]],0)</f>
        <v>100</v>
      </c>
      <c r="Q1415" t="str">
        <f t="shared" si="88"/>
        <v>publishing</v>
      </c>
      <c r="R1415" t="str">
        <f t="shared" si="89"/>
        <v>translations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+Table1[[#This Row],[pledged]]/Table1[[#This Row],[goal]]</f>
        <v>2E-3</v>
      </c>
      <c r="P1416" s="8">
        <f>IFERROR(+Table1[[#This Row],[pledged]]/Table1[[#This Row],[backers_count]],0)</f>
        <v>1</v>
      </c>
      <c r="Q1416" t="str">
        <f t="shared" si="88"/>
        <v>publishing</v>
      </c>
      <c r="R1416" t="str">
        <f t="shared" si="89"/>
        <v>translations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+Table1[[#This Row],[pledged]]/Table1[[#This Row],[goal]]</f>
        <v>0.18181818181818182</v>
      </c>
      <c r="P1417" s="8">
        <f>IFERROR(+Table1[[#This Row],[pledged]]/Table1[[#This Row],[backers_count]],0)</f>
        <v>88.888888888888886</v>
      </c>
      <c r="Q1417" t="str">
        <f t="shared" si="88"/>
        <v>publishing</v>
      </c>
      <c r="R1417" t="str">
        <f t="shared" si="89"/>
        <v>translations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+Table1[[#This Row],[pledged]]/Table1[[#This Row],[goal]]</f>
        <v>0</v>
      </c>
      <c r="P1418" s="8">
        <f>IFERROR(+Table1[[#This Row],[pledged]]/Table1[[#This Row],[backers_count]],0)</f>
        <v>0</v>
      </c>
      <c r="Q1418" t="str">
        <f t="shared" si="88"/>
        <v>publishing</v>
      </c>
      <c r="R1418" t="str">
        <f t="shared" si="89"/>
        <v>translations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+Table1[[#This Row],[pledged]]/Table1[[#This Row],[goal]]</f>
        <v>1.2222222222222223E-2</v>
      </c>
      <c r="P1419" s="8">
        <f>IFERROR(+Table1[[#This Row],[pledged]]/Table1[[#This Row],[backers_count]],0)</f>
        <v>27.5</v>
      </c>
      <c r="Q1419" t="str">
        <f t="shared" si="88"/>
        <v>publishing</v>
      </c>
      <c r="R1419" t="str">
        <f t="shared" si="89"/>
        <v>translations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+Table1[[#This Row],[pledged]]/Table1[[#This Row],[goal]]</f>
        <v>2E-3</v>
      </c>
      <c r="P1420" s="8">
        <f>IFERROR(+Table1[[#This Row],[pledged]]/Table1[[#This Row],[backers_count]],0)</f>
        <v>6</v>
      </c>
      <c r="Q1420" t="str">
        <f t="shared" si="88"/>
        <v>publishing</v>
      </c>
      <c r="R1420" t="str">
        <f t="shared" si="89"/>
        <v>translations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+Table1[[#This Row],[pledged]]/Table1[[#This Row],[goal]]</f>
        <v>7.0634920634920634E-2</v>
      </c>
      <c r="P1421" s="8">
        <f>IFERROR(+Table1[[#This Row],[pledged]]/Table1[[#This Row],[backers_count]],0)</f>
        <v>44.5</v>
      </c>
      <c r="Q1421" t="str">
        <f t="shared" si="88"/>
        <v>publishing</v>
      </c>
      <c r="R1421" t="str">
        <f t="shared" si="89"/>
        <v>translations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+Table1[[#This Row],[pledged]]/Table1[[#This Row],[goal]]</f>
        <v>2.7272727272727271E-2</v>
      </c>
      <c r="P1422" s="8">
        <f>IFERROR(+Table1[[#This Row],[pledged]]/Table1[[#This Row],[backers_count]],0)</f>
        <v>1</v>
      </c>
      <c r="Q1422" t="str">
        <f t="shared" si="88"/>
        <v>publishing</v>
      </c>
      <c r="R1422" t="str">
        <f t="shared" si="89"/>
        <v>translations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+Table1[[#This Row],[pledged]]/Table1[[#This Row],[goal]]</f>
        <v>1E-3</v>
      </c>
      <c r="P1423" s="8">
        <f>IFERROR(+Table1[[#This Row],[pledged]]/Table1[[#This Row],[backers_count]],0)</f>
        <v>100</v>
      </c>
      <c r="Q1423" t="str">
        <f t="shared" si="88"/>
        <v>publishing</v>
      </c>
      <c r="R1423" t="str">
        <f t="shared" si="89"/>
        <v>translations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+Table1[[#This Row],[pledged]]/Table1[[#This Row],[goal]]</f>
        <v>1.0399999999999999E-3</v>
      </c>
      <c r="P1424" s="8">
        <f>IFERROR(+Table1[[#This Row],[pledged]]/Table1[[#This Row],[backers_count]],0)</f>
        <v>13</v>
      </c>
      <c r="Q1424" t="str">
        <f t="shared" si="88"/>
        <v>publishing</v>
      </c>
      <c r="R1424" t="str">
        <f t="shared" si="89"/>
        <v>translations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+Table1[[#This Row],[pledged]]/Table1[[#This Row],[goal]]</f>
        <v>3.3333333333333335E-3</v>
      </c>
      <c r="P1425" s="8">
        <f>IFERROR(+Table1[[#This Row],[pledged]]/Table1[[#This Row],[backers_count]],0)</f>
        <v>100</v>
      </c>
      <c r="Q1425" t="str">
        <f t="shared" si="88"/>
        <v>publishing</v>
      </c>
      <c r="R1425" t="str">
        <f t="shared" si="89"/>
        <v>translations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+Table1[[#This Row],[pledged]]/Table1[[#This Row],[goal]]</f>
        <v>0.2036</v>
      </c>
      <c r="P1426" s="8">
        <f>IFERROR(+Table1[[#This Row],[pledged]]/Table1[[#This Row],[backers_count]],0)</f>
        <v>109.07142857142857</v>
      </c>
      <c r="Q1426" t="str">
        <f t="shared" si="88"/>
        <v>publishing</v>
      </c>
      <c r="R1426" t="str">
        <f t="shared" si="89"/>
        <v>translations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+Table1[[#This Row],[pledged]]/Table1[[#This Row],[goal]]</f>
        <v>0</v>
      </c>
      <c r="P1427" s="8">
        <f>IFERROR(+Table1[[#This Row],[pledged]]/Table1[[#This Row],[backers_count]],0)</f>
        <v>0</v>
      </c>
      <c r="Q1427" t="str">
        <f t="shared" si="88"/>
        <v>publishing</v>
      </c>
      <c r="R1427" t="str">
        <f t="shared" si="89"/>
        <v>translations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+Table1[[#This Row],[pledged]]/Table1[[#This Row],[goal]]</f>
        <v>0</v>
      </c>
      <c r="P1428" s="8">
        <f>IFERROR(+Table1[[#This Row],[pledged]]/Table1[[#This Row],[backers_count]],0)</f>
        <v>0</v>
      </c>
      <c r="Q1428" t="str">
        <f t="shared" si="88"/>
        <v>publishing</v>
      </c>
      <c r="R1428" t="str">
        <f t="shared" si="89"/>
        <v>translations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+Table1[[#This Row],[pledged]]/Table1[[#This Row],[goal]]</f>
        <v>8.3799999999999999E-2</v>
      </c>
      <c r="P1429" s="8">
        <f>IFERROR(+Table1[[#This Row],[pledged]]/Table1[[#This Row],[backers_count]],0)</f>
        <v>104.75</v>
      </c>
      <c r="Q1429" t="str">
        <f t="shared" si="88"/>
        <v>publishing</v>
      </c>
      <c r="R1429" t="str">
        <f t="shared" si="89"/>
        <v>translations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+Table1[[#This Row],[pledged]]/Table1[[#This Row],[goal]]</f>
        <v>4.4999999999999998E-2</v>
      </c>
      <c r="P1430" s="8">
        <f>IFERROR(+Table1[[#This Row],[pledged]]/Table1[[#This Row],[backers_count]],0)</f>
        <v>15</v>
      </c>
      <c r="Q1430" t="str">
        <f t="shared" si="88"/>
        <v>publishing</v>
      </c>
      <c r="R1430" t="str">
        <f t="shared" si="89"/>
        <v>translations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+Table1[[#This Row],[pledged]]/Table1[[#This Row],[goal]]</f>
        <v>0</v>
      </c>
      <c r="P1431" s="8">
        <f>IFERROR(+Table1[[#This Row],[pledged]]/Table1[[#This Row],[backers_count]],0)</f>
        <v>0</v>
      </c>
      <c r="Q1431" t="str">
        <f t="shared" si="88"/>
        <v>publishing</v>
      </c>
      <c r="R1431" t="str">
        <f t="shared" si="89"/>
        <v>translations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+Table1[[#This Row],[pledged]]/Table1[[#This Row],[goal]]</f>
        <v>8.0600000000000005E-2</v>
      </c>
      <c r="P1432" s="8">
        <f>IFERROR(+Table1[[#This Row],[pledged]]/Table1[[#This Row],[backers_count]],0)</f>
        <v>80.599999999999994</v>
      </c>
      <c r="Q1432" t="str">
        <f t="shared" si="88"/>
        <v>publishing</v>
      </c>
      <c r="R1432" t="str">
        <f t="shared" si="89"/>
        <v>translations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+Table1[[#This Row],[pledged]]/Table1[[#This Row],[goal]]</f>
        <v>0.31947058823529412</v>
      </c>
      <c r="P1433" s="8">
        <f>IFERROR(+Table1[[#This Row],[pledged]]/Table1[[#This Row],[backers_count]],0)</f>
        <v>115.55319148936171</v>
      </c>
      <c r="Q1433" t="str">
        <f t="shared" si="88"/>
        <v>publishing</v>
      </c>
      <c r="R1433" t="str">
        <f t="shared" si="89"/>
        <v>translations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+Table1[[#This Row],[pledged]]/Table1[[#This Row],[goal]]</f>
        <v>0</v>
      </c>
      <c r="P1434" s="8">
        <f>IFERROR(+Table1[[#This Row],[pledged]]/Table1[[#This Row],[backers_count]],0)</f>
        <v>0</v>
      </c>
      <c r="Q1434" t="str">
        <f t="shared" si="88"/>
        <v>publishing</v>
      </c>
      <c r="R1434" t="str">
        <f t="shared" si="89"/>
        <v>translations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+Table1[[#This Row],[pledged]]/Table1[[#This Row],[goal]]</f>
        <v>6.7083333333333328E-2</v>
      </c>
      <c r="P1435" s="8">
        <f>IFERROR(+Table1[[#This Row],[pledged]]/Table1[[#This Row],[backers_count]],0)</f>
        <v>80.5</v>
      </c>
      <c r="Q1435" t="str">
        <f t="shared" si="88"/>
        <v>publishing</v>
      </c>
      <c r="R1435" t="str">
        <f t="shared" si="89"/>
        <v>translations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+Table1[[#This Row],[pledged]]/Table1[[#This Row],[goal]]</f>
        <v>9.987804878048781E-2</v>
      </c>
      <c r="P1436" s="8">
        <f>IFERROR(+Table1[[#This Row],[pledged]]/Table1[[#This Row],[backers_count]],0)</f>
        <v>744.5454545454545</v>
      </c>
      <c r="Q1436" t="str">
        <f t="shared" si="88"/>
        <v>publishing</v>
      </c>
      <c r="R1436" t="str">
        <f t="shared" si="89"/>
        <v>translations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+Table1[[#This Row],[pledged]]/Table1[[#This Row],[goal]]</f>
        <v>1E-3</v>
      </c>
      <c r="P1437" s="8">
        <f>IFERROR(+Table1[[#This Row],[pledged]]/Table1[[#This Row],[backers_count]],0)</f>
        <v>7.5</v>
      </c>
      <c r="Q1437" t="str">
        <f t="shared" si="88"/>
        <v>publishing</v>
      </c>
      <c r="R1437" t="str">
        <f t="shared" si="89"/>
        <v>translations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+Table1[[#This Row],[pledged]]/Table1[[#This Row],[goal]]</f>
        <v>7.7000000000000002E-3</v>
      </c>
      <c r="P1438" s="8">
        <f>IFERROR(+Table1[[#This Row],[pledged]]/Table1[[#This Row],[backers_count]],0)</f>
        <v>38.5</v>
      </c>
      <c r="Q1438" t="str">
        <f t="shared" si="88"/>
        <v>publishing</v>
      </c>
      <c r="R1438" t="str">
        <f t="shared" si="89"/>
        <v>translations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+Table1[[#This Row],[pledged]]/Table1[[#This Row],[goal]]</f>
        <v>0.26900000000000002</v>
      </c>
      <c r="P1439" s="8">
        <f>IFERROR(+Table1[[#This Row],[pledged]]/Table1[[#This Row],[backers_count]],0)</f>
        <v>36.68181818181818</v>
      </c>
      <c r="Q1439" t="str">
        <f t="shared" si="88"/>
        <v>publishing</v>
      </c>
      <c r="R1439" t="str">
        <f t="shared" si="89"/>
        <v>translations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+Table1[[#This Row],[pledged]]/Table1[[#This Row],[goal]]</f>
        <v>0.03</v>
      </c>
      <c r="P1440" s="8">
        <f>IFERROR(+Table1[[#This Row],[pledged]]/Table1[[#This Row],[backers_count]],0)</f>
        <v>75</v>
      </c>
      <c r="Q1440" t="str">
        <f t="shared" si="88"/>
        <v>publishing</v>
      </c>
      <c r="R1440" t="str">
        <f t="shared" si="89"/>
        <v>translations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+Table1[[#This Row],[pledged]]/Table1[[#This Row],[goal]]</f>
        <v>6.6055045871559637E-2</v>
      </c>
      <c r="P1441" s="8">
        <f>IFERROR(+Table1[[#This Row],[pledged]]/Table1[[#This Row],[backers_count]],0)</f>
        <v>30</v>
      </c>
      <c r="Q1441" t="str">
        <f t="shared" si="88"/>
        <v>publishing</v>
      </c>
      <c r="R1441" t="str">
        <f t="shared" si="89"/>
        <v>translations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+Table1[[#This Row],[pledged]]/Table1[[#This Row],[goal]]</f>
        <v>7.6923076923076926E-5</v>
      </c>
      <c r="P1442" s="8">
        <f>IFERROR(+Table1[[#This Row],[pledged]]/Table1[[#This Row],[backers_count]],0)</f>
        <v>1</v>
      </c>
      <c r="Q1442" t="str">
        <f t="shared" si="88"/>
        <v>publishing</v>
      </c>
      <c r="R1442" t="str">
        <f t="shared" si="89"/>
        <v>translations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+Table1[[#This Row],[pledged]]/Table1[[#This Row],[goal]]</f>
        <v>1.1222222222222222E-2</v>
      </c>
      <c r="P1443" s="8">
        <f>IFERROR(+Table1[[#This Row],[pledged]]/Table1[[#This Row],[backers_count]],0)</f>
        <v>673.33333333333337</v>
      </c>
      <c r="Q1443" t="str">
        <f t="shared" si="88"/>
        <v>publishing</v>
      </c>
      <c r="R1443" t="str">
        <f t="shared" si="89"/>
        <v>translations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+Table1[[#This Row],[pledged]]/Table1[[#This Row],[goal]]</f>
        <v>0</v>
      </c>
      <c r="P1444" s="8">
        <f>IFERROR(+Table1[[#This Row],[pledged]]/Table1[[#This Row],[backers_count]],0)</f>
        <v>0</v>
      </c>
      <c r="Q1444" t="str">
        <f t="shared" si="88"/>
        <v>publishing</v>
      </c>
      <c r="R1444" t="str">
        <f t="shared" si="89"/>
        <v>translations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+Table1[[#This Row],[pledged]]/Table1[[#This Row],[goal]]</f>
        <v>0</v>
      </c>
      <c r="P1445" s="8">
        <f>IFERROR(+Table1[[#This Row],[pledged]]/Table1[[#This Row],[backers_count]],0)</f>
        <v>0</v>
      </c>
      <c r="Q1445" t="str">
        <f t="shared" si="88"/>
        <v>publishing</v>
      </c>
      <c r="R1445" t="str">
        <f t="shared" si="89"/>
        <v>translations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+Table1[[#This Row],[pledged]]/Table1[[#This Row],[goal]]</f>
        <v>0</v>
      </c>
      <c r="P1446" s="8">
        <f>IFERROR(+Table1[[#This Row],[pledged]]/Table1[[#This Row],[backers_count]],0)</f>
        <v>0</v>
      </c>
      <c r="Q1446" t="str">
        <f t="shared" si="88"/>
        <v>publishing</v>
      </c>
      <c r="R1446" t="str">
        <f t="shared" si="89"/>
        <v>translations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+Table1[[#This Row],[pledged]]/Table1[[#This Row],[goal]]</f>
        <v>0</v>
      </c>
      <c r="P1447" s="8">
        <f>IFERROR(+Table1[[#This Row],[pledged]]/Table1[[#This Row],[backers_count]],0)</f>
        <v>0</v>
      </c>
      <c r="Q1447" t="str">
        <f t="shared" si="88"/>
        <v>publishing</v>
      </c>
      <c r="R1447" t="str">
        <f t="shared" si="89"/>
        <v>translations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+Table1[[#This Row],[pledged]]/Table1[[#This Row],[goal]]</f>
        <v>0</v>
      </c>
      <c r="P1448" s="8">
        <f>IFERROR(+Table1[[#This Row],[pledged]]/Table1[[#This Row],[backers_count]],0)</f>
        <v>0</v>
      </c>
      <c r="Q1448" t="str">
        <f t="shared" si="88"/>
        <v>publishing</v>
      </c>
      <c r="R1448" t="str">
        <f t="shared" si="89"/>
        <v>translations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+Table1[[#This Row],[pledged]]/Table1[[#This Row],[goal]]</f>
        <v>1.4999999999999999E-4</v>
      </c>
      <c r="P1449" s="8">
        <f>IFERROR(+Table1[[#This Row],[pledged]]/Table1[[#This Row],[backers_count]],0)</f>
        <v>25</v>
      </c>
      <c r="Q1449" t="str">
        <f t="shared" si="88"/>
        <v>publishing</v>
      </c>
      <c r="R1449" t="str">
        <f t="shared" si="89"/>
        <v>translations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+Table1[[#This Row],[pledged]]/Table1[[#This Row],[goal]]</f>
        <v>0</v>
      </c>
      <c r="P1450" s="8">
        <f>IFERROR(+Table1[[#This Row],[pledged]]/Table1[[#This Row],[backers_count]],0)</f>
        <v>0</v>
      </c>
      <c r="Q1450" t="str">
        <f t="shared" si="88"/>
        <v>publishing</v>
      </c>
      <c r="R1450" t="str">
        <f t="shared" si="89"/>
        <v>translations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+Table1[[#This Row],[pledged]]/Table1[[#This Row],[goal]]</f>
        <v>0</v>
      </c>
      <c r="P1451" s="8">
        <f>IFERROR(+Table1[[#This Row],[pledged]]/Table1[[#This Row],[backers_count]],0)</f>
        <v>0</v>
      </c>
      <c r="Q1451" t="str">
        <f t="shared" si="88"/>
        <v>publishing</v>
      </c>
      <c r="R1451" t="str">
        <f t="shared" si="89"/>
        <v>translations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+Table1[[#This Row],[pledged]]/Table1[[#This Row],[goal]]</f>
        <v>1.0000000000000001E-5</v>
      </c>
      <c r="P1452" s="8">
        <f>IFERROR(+Table1[[#This Row],[pledged]]/Table1[[#This Row],[backers_count]],0)</f>
        <v>1</v>
      </c>
      <c r="Q1452" t="str">
        <f t="shared" si="88"/>
        <v>publishing</v>
      </c>
      <c r="R1452" t="str">
        <f t="shared" si="89"/>
        <v>translations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+Table1[[#This Row],[pledged]]/Table1[[#This Row],[goal]]</f>
        <v>1.0554089709762533E-4</v>
      </c>
      <c r="P1453" s="8">
        <f>IFERROR(+Table1[[#This Row],[pledged]]/Table1[[#This Row],[backers_count]],0)</f>
        <v>1</v>
      </c>
      <c r="Q1453" t="str">
        <f t="shared" si="88"/>
        <v>publishing</v>
      </c>
      <c r="R1453" t="str">
        <f t="shared" si="89"/>
        <v>translations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+Table1[[#This Row],[pledged]]/Table1[[#This Row],[goal]]</f>
        <v>0</v>
      </c>
      <c r="P1454" s="8">
        <f>IFERROR(+Table1[[#This Row],[pledged]]/Table1[[#This Row],[backers_count]],0)</f>
        <v>0</v>
      </c>
      <c r="Q1454" t="str">
        <f t="shared" si="88"/>
        <v>publishing</v>
      </c>
      <c r="R1454" t="str">
        <f t="shared" si="89"/>
        <v>translations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+Table1[[#This Row],[pledged]]/Table1[[#This Row],[goal]]</f>
        <v>0</v>
      </c>
      <c r="P1455" s="8">
        <f>IFERROR(+Table1[[#This Row],[pledged]]/Table1[[#This Row],[backers_count]],0)</f>
        <v>0</v>
      </c>
      <c r="Q1455" t="str">
        <f t="shared" si="88"/>
        <v>publishing</v>
      </c>
      <c r="R1455" t="str">
        <f t="shared" si="89"/>
        <v>translations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+Table1[[#This Row],[pledged]]/Table1[[#This Row],[goal]]</f>
        <v>8.5714285714285719E-3</v>
      </c>
      <c r="P1456" s="8">
        <f>IFERROR(+Table1[[#This Row],[pledged]]/Table1[[#This Row],[backers_count]],0)</f>
        <v>15</v>
      </c>
      <c r="Q1456" t="str">
        <f t="shared" si="88"/>
        <v>publishing</v>
      </c>
      <c r="R1456" t="str">
        <f t="shared" si="89"/>
        <v>translations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+Table1[[#This Row],[pledged]]/Table1[[#This Row],[goal]]</f>
        <v>0.105</v>
      </c>
      <c r="P1457" s="8">
        <f>IFERROR(+Table1[[#This Row],[pledged]]/Table1[[#This Row],[backers_count]],0)</f>
        <v>225</v>
      </c>
      <c r="Q1457" t="str">
        <f t="shared" si="88"/>
        <v>publishing</v>
      </c>
      <c r="R1457" t="str">
        <f t="shared" si="89"/>
        <v>translations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+Table1[[#This Row],[pledged]]/Table1[[#This Row],[goal]]</f>
        <v>2.9000000000000001E-2</v>
      </c>
      <c r="P1458" s="8">
        <f>IFERROR(+Table1[[#This Row],[pledged]]/Table1[[#This Row],[backers_count]],0)</f>
        <v>48.333333333333336</v>
      </c>
      <c r="Q1458" t="str">
        <f t="shared" si="88"/>
        <v>publishing</v>
      </c>
      <c r="R1458" t="str">
        <f t="shared" si="89"/>
        <v>translations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+Table1[[#This Row],[pledged]]/Table1[[#This Row],[goal]]</f>
        <v>0</v>
      </c>
      <c r="P1459" s="8">
        <f>IFERROR(+Table1[[#This Row],[pledged]]/Table1[[#This Row],[backers_count]],0)</f>
        <v>0</v>
      </c>
      <c r="Q1459" t="str">
        <f t="shared" si="88"/>
        <v>publishing</v>
      </c>
      <c r="R1459" t="str">
        <f t="shared" si="89"/>
        <v>translations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+Table1[[#This Row],[pledged]]/Table1[[#This Row],[goal]]</f>
        <v>0</v>
      </c>
      <c r="P1460" s="8">
        <f>IFERROR(+Table1[[#This Row],[pledged]]/Table1[[#This Row],[backers_count]],0)</f>
        <v>0</v>
      </c>
      <c r="Q1460" t="str">
        <f t="shared" si="88"/>
        <v>publishing</v>
      </c>
      <c r="R1460" t="str">
        <f t="shared" si="89"/>
        <v>translations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+Table1[[#This Row],[pledged]]/Table1[[#This Row],[goal]]</f>
        <v>0</v>
      </c>
      <c r="P1461" s="8">
        <f>IFERROR(+Table1[[#This Row],[pledged]]/Table1[[#This Row],[backers_count]],0)</f>
        <v>0</v>
      </c>
      <c r="Q1461" t="str">
        <f t="shared" si="88"/>
        <v>publishing</v>
      </c>
      <c r="R1461" t="str">
        <f t="shared" si="89"/>
        <v>translations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+Table1[[#This Row],[pledged]]/Table1[[#This Row],[goal]]</f>
        <v>0</v>
      </c>
      <c r="P1462" s="8">
        <f>IFERROR(+Table1[[#This Row],[pledged]]/Table1[[#This Row],[backers_count]],0)</f>
        <v>0</v>
      </c>
      <c r="Q1462" t="str">
        <f t="shared" si="88"/>
        <v>publishing</v>
      </c>
      <c r="R1462" t="str">
        <f t="shared" si="89"/>
        <v>translations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+Table1[[#This Row],[pledged]]/Table1[[#This Row],[goal]]</f>
        <v>1.012446</v>
      </c>
      <c r="P1463" s="8">
        <f>IFERROR(+Table1[[#This Row],[pledged]]/Table1[[#This Row],[backers_count]],0)</f>
        <v>44.66673529411765</v>
      </c>
      <c r="Q1463" t="str">
        <f t="shared" si="88"/>
        <v>publishing</v>
      </c>
      <c r="R1463" t="str">
        <f t="shared" si="89"/>
        <v>radio &amp; podcasts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+Table1[[#This Row],[pledged]]/Table1[[#This Row],[goal]]</f>
        <v>1.085175</v>
      </c>
      <c r="P1464" s="8">
        <f>IFERROR(+Table1[[#This Row],[pledged]]/Table1[[#This Row],[backers_count]],0)</f>
        <v>28.937999999999999</v>
      </c>
      <c r="Q1464" t="str">
        <f t="shared" si="88"/>
        <v>publishing</v>
      </c>
      <c r="R1464" t="str">
        <f t="shared" si="89"/>
        <v>radio &amp; podcasts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+Table1[[#This Row],[pledged]]/Table1[[#This Row],[goal]]</f>
        <v>1.4766666666666666</v>
      </c>
      <c r="P1465" s="8">
        <f>IFERROR(+Table1[[#This Row],[pledged]]/Table1[[#This Row],[backers_count]],0)</f>
        <v>35.44</v>
      </c>
      <c r="Q1465" t="str">
        <f t="shared" si="88"/>
        <v>publishing</v>
      </c>
      <c r="R1465" t="str">
        <f t="shared" si="89"/>
        <v>radio &amp; podcasts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+Table1[[#This Row],[pledged]]/Table1[[#This Row],[goal]]</f>
        <v>1.6319999999999999</v>
      </c>
      <c r="P1466" s="8">
        <f>IFERROR(+Table1[[#This Row],[pledged]]/Table1[[#This Row],[backers_count]],0)</f>
        <v>34.871794871794869</v>
      </c>
      <c r="Q1466" t="str">
        <f t="shared" si="88"/>
        <v>publishing</v>
      </c>
      <c r="R1466" t="str">
        <f t="shared" si="89"/>
        <v>radio &amp; podcasts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+Table1[[#This Row],[pledged]]/Table1[[#This Row],[goal]]</f>
        <v>4.5641449999999999</v>
      </c>
      <c r="P1467" s="8">
        <f>IFERROR(+Table1[[#This Row],[pledged]]/Table1[[#This Row],[backers_count]],0)</f>
        <v>52.622732513451197</v>
      </c>
      <c r="Q1467" t="str">
        <f t="shared" si="88"/>
        <v>publishing</v>
      </c>
      <c r="R1467" t="str">
        <f t="shared" si="89"/>
        <v>radio &amp; podcasts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+Table1[[#This Row],[pledged]]/Table1[[#This Row],[goal]]</f>
        <v>1.0787731249999999</v>
      </c>
      <c r="P1468" s="8">
        <f>IFERROR(+Table1[[#This Row],[pledged]]/Table1[[#This Row],[backers_count]],0)</f>
        <v>69.598266129032254</v>
      </c>
      <c r="Q1468" t="str">
        <f t="shared" si="88"/>
        <v>publishing</v>
      </c>
      <c r="R1468" t="str">
        <f t="shared" si="89"/>
        <v>radio &amp; podcasts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+Table1[[#This Row],[pledged]]/Table1[[#This Row],[goal]]</f>
        <v>1.1508</v>
      </c>
      <c r="P1469" s="8">
        <f>IFERROR(+Table1[[#This Row],[pledged]]/Table1[[#This Row],[backers_count]],0)</f>
        <v>76.72</v>
      </c>
      <c r="Q1469" t="str">
        <f t="shared" si="88"/>
        <v>publishing</v>
      </c>
      <c r="R1469" t="str">
        <f t="shared" si="89"/>
        <v>radio &amp; podcasts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+Table1[[#This Row],[pledged]]/Table1[[#This Row],[goal]]</f>
        <v>1.0236842105263158</v>
      </c>
      <c r="P1470" s="8">
        <f>IFERROR(+Table1[[#This Row],[pledged]]/Table1[[#This Row],[backers_count]],0)</f>
        <v>33.191126279863482</v>
      </c>
      <c r="Q1470" t="str">
        <f t="shared" si="88"/>
        <v>publishing</v>
      </c>
      <c r="R1470" t="str">
        <f t="shared" si="89"/>
        <v>radio &amp; podcasts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+Table1[[#This Row],[pledged]]/Table1[[#This Row],[goal]]</f>
        <v>1.0842485875706214</v>
      </c>
      <c r="P1471" s="8">
        <f>IFERROR(+Table1[[#This Row],[pledged]]/Table1[[#This Row],[backers_count]],0)</f>
        <v>149.46417445482865</v>
      </c>
      <c r="Q1471" t="str">
        <f t="shared" si="88"/>
        <v>publishing</v>
      </c>
      <c r="R1471" t="str">
        <f t="shared" si="89"/>
        <v>radio &amp; podcasts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+Table1[[#This Row],[pledged]]/Table1[[#This Row],[goal]]</f>
        <v>1.2513333333333334</v>
      </c>
      <c r="P1472" s="8">
        <f>IFERROR(+Table1[[#This Row],[pledged]]/Table1[[#This Row],[backers_count]],0)</f>
        <v>23.172839506172838</v>
      </c>
      <c r="Q1472" t="str">
        <f t="shared" si="88"/>
        <v>publishing</v>
      </c>
      <c r="R1472" t="str">
        <f t="shared" si="89"/>
        <v>radio &amp; podcasts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+Table1[[#This Row],[pledged]]/Table1[[#This Row],[goal]]</f>
        <v>1.03840625</v>
      </c>
      <c r="P1473" s="8">
        <f>IFERROR(+Table1[[#This Row],[pledged]]/Table1[[#This Row],[backers_count]],0)</f>
        <v>96.877551020408163</v>
      </c>
      <c r="Q1473" t="str">
        <f t="shared" si="88"/>
        <v>publishing</v>
      </c>
      <c r="R1473" t="str">
        <f t="shared" si="89"/>
        <v>radio &amp; podcasts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+Table1[[#This Row],[pledged]]/Table1[[#This Row],[goal]]</f>
        <v>1.3870400000000001</v>
      </c>
      <c r="P1474" s="8">
        <f>IFERROR(+Table1[[#This Row],[pledged]]/Table1[[#This Row],[backers_count]],0)</f>
        <v>103.20238095238095</v>
      </c>
      <c r="Q1474" t="str">
        <f t="shared" ref="Q1474:Q1537" si="92">LEFT(N1474,FIND("/",N1474)-1)</f>
        <v>publishing</v>
      </c>
      <c r="R1474" t="str">
        <f t="shared" ref="R1474:R1537" si="93">RIGHT($N1474,LEN(N1474)-FIND("/",N1474))</f>
        <v>radio &amp; podcasts</v>
      </c>
      <c r="S1474" s="14">
        <f t="shared" ref="S1474:S1537" si="94">(((J1474/60)/60)/24)+DATE(1970,1,1)</f>
        <v>41533.542858796296</v>
      </c>
      <c r="T1474" s="14">
        <f t="shared" ref="T1474:T1537" si="95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+Table1[[#This Row],[pledged]]/Table1[[#This Row],[goal]]</f>
        <v>1.20516</v>
      </c>
      <c r="P1475" s="8">
        <f>IFERROR(+Table1[[#This Row],[pledged]]/Table1[[#This Row],[backers_count]],0)</f>
        <v>38.462553191489363</v>
      </c>
      <c r="Q1475" t="str">
        <f t="shared" si="92"/>
        <v>publishing</v>
      </c>
      <c r="R1475" t="str">
        <f t="shared" si="93"/>
        <v>radio &amp; podcasts</v>
      </c>
      <c r="S1475" s="14">
        <f t="shared" si="94"/>
        <v>40939.979618055557</v>
      </c>
      <c r="T1475" s="14">
        <f t="shared" si="95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+Table1[[#This Row],[pledged]]/Table1[[#This Row],[goal]]</f>
        <v>1.1226666666666667</v>
      </c>
      <c r="P1476" s="8">
        <f>IFERROR(+Table1[[#This Row],[pledged]]/Table1[[#This Row],[backers_count]],0)</f>
        <v>44.315789473684212</v>
      </c>
      <c r="Q1476" t="str">
        <f t="shared" si="92"/>
        <v>publishing</v>
      </c>
      <c r="R1476" t="str">
        <f t="shared" si="93"/>
        <v>radio &amp; podcasts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+Table1[[#This Row],[pledged]]/Table1[[#This Row],[goal]]</f>
        <v>1.8866966666666667</v>
      </c>
      <c r="P1477" s="8">
        <f>IFERROR(+Table1[[#This Row],[pledged]]/Table1[[#This Row],[backers_count]],0)</f>
        <v>64.173356009070289</v>
      </c>
      <c r="Q1477" t="str">
        <f t="shared" si="92"/>
        <v>publishing</v>
      </c>
      <c r="R1477" t="str">
        <f t="shared" si="93"/>
        <v>radio &amp; podcasts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+Table1[[#This Row],[pledged]]/Table1[[#This Row],[goal]]</f>
        <v>6.6155466666666669</v>
      </c>
      <c r="P1478" s="8">
        <f>IFERROR(+Table1[[#This Row],[pledged]]/Table1[[#This Row],[backers_count]],0)</f>
        <v>43.333275109170302</v>
      </c>
      <c r="Q1478" t="str">
        <f t="shared" si="92"/>
        <v>publishing</v>
      </c>
      <c r="R1478" t="str">
        <f t="shared" si="93"/>
        <v>radio &amp; podcasts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+Table1[[#This Row],[pledged]]/Table1[[#This Row],[goal]]</f>
        <v>1.1131</v>
      </c>
      <c r="P1479" s="8">
        <f>IFERROR(+Table1[[#This Row],[pledged]]/Table1[[#This Row],[backers_count]],0)</f>
        <v>90.495934959349597</v>
      </c>
      <c r="Q1479" t="str">
        <f t="shared" si="92"/>
        <v>publishing</v>
      </c>
      <c r="R1479" t="str">
        <f t="shared" si="93"/>
        <v>radio &amp; podcasts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+Table1[[#This Row],[pledged]]/Table1[[#This Row],[goal]]</f>
        <v>11.8161422</v>
      </c>
      <c r="P1480" s="8">
        <f>IFERROR(+Table1[[#This Row],[pledged]]/Table1[[#This Row],[backers_count]],0)</f>
        <v>29.187190495010373</v>
      </c>
      <c r="Q1480" t="str">
        <f t="shared" si="92"/>
        <v>publishing</v>
      </c>
      <c r="R1480" t="str">
        <f t="shared" si="93"/>
        <v>radio &amp; podcasts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+Table1[[#This Row],[pledged]]/Table1[[#This Row],[goal]]</f>
        <v>1.37375</v>
      </c>
      <c r="P1481" s="8">
        <f>IFERROR(+Table1[[#This Row],[pledged]]/Table1[[#This Row],[backers_count]],0)</f>
        <v>30.95774647887324</v>
      </c>
      <c r="Q1481" t="str">
        <f t="shared" si="92"/>
        <v>publishing</v>
      </c>
      <c r="R1481" t="str">
        <f t="shared" si="93"/>
        <v>radio &amp; podcasts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+Table1[[#This Row],[pledged]]/Table1[[#This Row],[goal]]</f>
        <v>1.170404</v>
      </c>
      <c r="P1482" s="8">
        <f>IFERROR(+Table1[[#This Row],[pledged]]/Table1[[#This Row],[backers_count]],0)</f>
        <v>92.157795275590544</v>
      </c>
      <c r="Q1482" t="str">
        <f t="shared" si="92"/>
        <v>publishing</v>
      </c>
      <c r="R1482" t="str">
        <f t="shared" si="93"/>
        <v>radio &amp; podcasts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+Table1[[#This Row],[pledged]]/Table1[[#This Row],[goal]]</f>
        <v>2.1000000000000001E-2</v>
      </c>
      <c r="P1483" s="8">
        <f>IFERROR(+Table1[[#This Row],[pledged]]/Table1[[#This Row],[backers_count]],0)</f>
        <v>17.5</v>
      </c>
      <c r="Q1483" t="str">
        <f t="shared" si="92"/>
        <v>publishing</v>
      </c>
      <c r="R1483" t="str">
        <f t="shared" si="93"/>
        <v>fiction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+Table1[[#This Row],[pledged]]/Table1[[#This Row],[goal]]</f>
        <v>1E-3</v>
      </c>
      <c r="P1484" s="8">
        <f>IFERROR(+Table1[[#This Row],[pledged]]/Table1[[#This Row],[backers_count]],0)</f>
        <v>5</v>
      </c>
      <c r="Q1484" t="str">
        <f t="shared" si="92"/>
        <v>publishing</v>
      </c>
      <c r="R1484" t="str">
        <f t="shared" si="93"/>
        <v>fiction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+Table1[[#This Row],[pledged]]/Table1[[#This Row],[goal]]</f>
        <v>7.1428571428571426E-3</v>
      </c>
      <c r="P1485" s="8">
        <f>IFERROR(+Table1[[#This Row],[pledged]]/Table1[[#This Row],[backers_count]],0)</f>
        <v>25</v>
      </c>
      <c r="Q1485" t="str">
        <f t="shared" si="92"/>
        <v>publishing</v>
      </c>
      <c r="R1485" t="str">
        <f t="shared" si="93"/>
        <v>fiction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+Table1[[#This Row],[pledged]]/Table1[[#This Row],[goal]]</f>
        <v>0</v>
      </c>
      <c r="P1486" s="8">
        <f>IFERROR(+Table1[[#This Row],[pledged]]/Table1[[#This Row],[backers_count]],0)</f>
        <v>0</v>
      </c>
      <c r="Q1486" t="str">
        <f t="shared" si="92"/>
        <v>publishing</v>
      </c>
      <c r="R1486" t="str">
        <f t="shared" si="93"/>
        <v>fiction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+Table1[[#This Row],[pledged]]/Table1[[#This Row],[goal]]</f>
        <v>2.2388059701492536E-2</v>
      </c>
      <c r="P1487" s="8">
        <f>IFERROR(+Table1[[#This Row],[pledged]]/Table1[[#This Row],[backers_count]],0)</f>
        <v>50</v>
      </c>
      <c r="Q1487" t="str">
        <f t="shared" si="92"/>
        <v>publishing</v>
      </c>
      <c r="R1487" t="str">
        <f t="shared" si="93"/>
        <v>fiction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+Table1[[#This Row],[pledged]]/Table1[[#This Row],[goal]]</f>
        <v>2.3999999999999998E-3</v>
      </c>
      <c r="P1488" s="8">
        <f>IFERROR(+Table1[[#This Row],[pledged]]/Table1[[#This Row],[backers_count]],0)</f>
        <v>16</v>
      </c>
      <c r="Q1488" t="str">
        <f t="shared" si="92"/>
        <v>publishing</v>
      </c>
      <c r="R1488" t="str">
        <f t="shared" si="93"/>
        <v>fiction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+Table1[[#This Row],[pledged]]/Table1[[#This Row],[goal]]</f>
        <v>0</v>
      </c>
      <c r="P1489" s="8">
        <f>IFERROR(+Table1[[#This Row],[pledged]]/Table1[[#This Row],[backers_count]],0)</f>
        <v>0</v>
      </c>
      <c r="Q1489" t="str">
        <f t="shared" si="92"/>
        <v>publishing</v>
      </c>
      <c r="R1489" t="str">
        <f t="shared" si="93"/>
        <v>fiction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+Table1[[#This Row],[pledged]]/Table1[[#This Row],[goal]]</f>
        <v>2.4E-2</v>
      </c>
      <c r="P1490" s="8">
        <f>IFERROR(+Table1[[#This Row],[pledged]]/Table1[[#This Row],[backers_count]],0)</f>
        <v>60</v>
      </c>
      <c r="Q1490" t="str">
        <f t="shared" si="92"/>
        <v>publishing</v>
      </c>
      <c r="R1490" t="str">
        <f t="shared" si="93"/>
        <v>fiction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+Table1[[#This Row],[pledged]]/Table1[[#This Row],[goal]]</f>
        <v>0</v>
      </c>
      <c r="P1491" s="8">
        <f>IFERROR(+Table1[[#This Row],[pledged]]/Table1[[#This Row],[backers_count]],0)</f>
        <v>0</v>
      </c>
      <c r="Q1491" t="str">
        <f t="shared" si="92"/>
        <v>publishing</v>
      </c>
      <c r="R1491" t="str">
        <f t="shared" si="93"/>
        <v>fiction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+Table1[[#This Row],[pledged]]/Table1[[#This Row],[goal]]</f>
        <v>0.30862068965517242</v>
      </c>
      <c r="P1492" s="8">
        <f>IFERROR(+Table1[[#This Row],[pledged]]/Table1[[#This Row],[backers_count]],0)</f>
        <v>47.10526315789474</v>
      </c>
      <c r="Q1492" t="str">
        <f t="shared" si="92"/>
        <v>publishing</v>
      </c>
      <c r="R1492" t="str">
        <f t="shared" si="93"/>
        <v>fiction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+Table1[[#This Row],[pledged]]/Table1[[#This Row],[goal]]</f>
        <v>8.3333333333333329E-2</v>
      </c>
      <c r="P1493" s="8">
        <f>IFERROR(+Table1[[#This Row],[pledged]]/Table1[[#This Row],[backers_count]],0)</f>
        <v>100</v>
      </c>
      <c r="Q1493" t="str">
        <f t="shared" si="92"/>
        <v>publishing</v>
      </c>
      <c r="R1493" t="str">
        <f t="shared" si="93"/>
        <v>fiction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+Table1[[#This Row],[pledged]]/Table1[[#This Row],[goal]]</f>
        <v>7.4999999999999997E-3</v>
      </c>
      <c r="P1494" s="8">
        <f>IFERROR(+Table1[[#This Row],[pledged]]/Table1[[#This Row],[backers_count]],0)</f>
        <v>15</v>
      </c>
      <c r="Q1494" t="str">
        <f t="shared" si="92"/>
        <v>publishing</v>
      </c>
      <c r="R1494" t="str">
        <f t="shared" si="93"/>
        <v>fiction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+Table1[[#This Row],[pledged]]/Table1[[#This Row],[goal]]</f>
        <v>0</v>
      </c>
      <c r="P1495" s="8">
        <f>IFERROR(+Table1[[#This Row],[pledged]]/Table1[[#This Row],[backers_count]],0)</f>
        <v>0</v>
      </c>
      <c r="Q1495" t="str">
        <f t="shared" si="92"/>
        <v>publishing</v>
      </c>
      <c r="R1495" t="str">
        <f t="shared" si="93"/>
        <v>fiction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+Table1[[#This Row],[pledged]]/Table1[[#This Row],[goal]]</f>
        <v>8.8999999999999996E-2</v>
      </c>
      <c r="P1496" s="8">
        <f>IFERROR(+Table1[[#This Row],[pledged]]/Table1[[#This Row],[backers_count]],0)</f>
        <v>40.454545454545453</v>
      </c>
      <c r="Q1496" t="str">
        <f t="shared" si="92"/>
        <v>publishing</v>
      </c>
      <c r="R1496" t="str">
        <f t="shared" si="93"/>
        <v>fiction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+Table1[[#This Row],[pledged]]/Table1[[#This Row],[goal]]</f>
        <v>0</v>
      </c>
      <c r="P1497" s="8">
        <f>IFERROR(+Table1[[#This Row],[pledged]]/Table1[[#This Row],[backers_count]],0)</f>
        <v>0</v>
      </c>
      <c r="Q1497" t="str">
        <f t="shared" si="92"/>
        <v>publishing</v>
      </c>
      <c r="R1497" t="str">
        <f t="shared" si="93"/>
        <v>fiction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+Table1[[#This Row],[pledged]]/Table1[[#This Row],[goal]]</f>
        <v>0</v>
      </c>
      <c r="P1498" s="8">
        <f>IFERROR(+Table1[[#This Row],[pledged]]/Table1[[#This Row],[backers_count]],0)</f>
        <v>0</v>
      </c>
      <c r="Q1498" t="str">
        <f t="shared" si="92"/>
        <v>publishing</v>
      </c>
      <c r="R1498" t="str">
        <f t="shared" si="93"/>
        <v>fiction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+Table1[[#This Row],[pledged]]/Table1[[#This Row],[goal]]</f>
        <v>6.666666666666667E-5</v>
      </c>
      <c r="P1499" s="8">
        <f>IFERROR(+Table1[[#This Row],[pledged]]/Table1[[#This Row],[backers_count]],0)</f>
        <v>1</v>
      </c>
      <c r="Q1499" t="str">
        <f t="shared" si="92"/>
        <v>publishing</v>
      </c>
      <c r="R1499" t="str">
        <f t="shared" si="93"/>
        <v>fiction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+Table1[[#This Row],[pledged]]/Table1[[#This Row],[goal]]</f>
        <v>1.9E-2</v>
      </c>
      <c r="P1500" s="8">
        <f>IFERROR(+Table1[[#This Row],[pledged]]/Table1[[#This Row],[backers_count]],0)</f>
        <v>19</v>
      </c>
      <c r="Q1500" t="str">
        <f t="shared" si="92"/>
        <v>publishing</v>
      </c>
      <c r="R1500" t="str">
        <f t="shared" si="93"/>
        <v>fiction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+Table1[[#This Row],[pledged]]/Table1[[#This Row],[goal]]</f>
        <v>2.5000000000000001E-3</v>
      </c>
      <c r="P1501" s="8">
        <f>IFERROR(+Table1[[#This Row],[pledged]]/Table1[[#This Row],[backers_count]],0)</f>
        <v>5</v>
      </c>
      <c r="Q1501" t="str">
        <f t="shared" si="92"/>
        <v>publishing</v>
      </c>
      <c r="R1501" t="str">
        <f t="shared" si="93"/>
        <v>fiction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+Table1[[#This Row],[pledged]]/Table1[[#This Row],[goal]]</f>
        <v>0.25035714285714283</v>
      </c>
      <c r="P1502" s="8">
        <f>IFERROR(+Table1[[#This Row],[pledged]]/Table1[[#This Row],[backers_count]],0)</f>
        <v>46.733333333333334</v>
      </c>
      <c r="Q1502" t="str">
        <f t="shared" si="92"/>
        <v>publishing</v>
      </c>
      <c r="R1502" t="str">
        <f t="shared" si="93"/>
        <v>fiction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+Table1[[#This Row],[pledged]]/Table1[[#This Row],[goal]]</f>
        <v>1.6633076923076924</v>
      </c>
      <c r="P1503" s="8">
        <f>IFERROR(+Table1[[#This Row],[pledged]]/Table1[[#This Row],[backers_count]],0)</f>
        <v>97.731073446327684</v>
      </c>
      <c r="Q1503" t="str">
        <f t="shared" si="92"/>
        <v>photography</v>
      </c>
      <c r="R1503" t="str">
        <f t="shared" si="93"/>
        <v>photobooks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+Table1[[#This Row],[pledged]]/Table1[[#This Row],[goal]]</f>
        <v>1.0144545454545455</v>
      </c>
      <c r="P1504" s="8">
        <f>IFERROR(+Table1[[#This Row],[pledged]]/Table1[[#This Row],[backers_count]],0)</f>
        <v>67.835866261398181</v>
      </c>
      <c r="Q1504" t="str">
        <f t="shared" si="92"/>
        <v>photography</v>
      </c>
      <c r="R1504" t="str">
        <f t="shared" si="93"/>
        <v>photobooks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+Table1[[#This Row],[pledged]]/Table1[[#This Row],[goal]]</f>
        <v>1.0789146666666667</v>
      </c>
      <c r="P1505" s="8">
        <f>IFERROR(+Table1[[#This Row],[pledged]]/Table1[[#This Row],[backers_count]],0)</f>
        <v>56.98492957746479</v>
      </c>
      <c r="Q1505" t="str">
        <f t="shared" si="92"/>
        <v>photography</v>
      </c>
      <c r="R1505" t="str">
        <f t="shared" si="93"/>
        <v>photobooks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+Table1[[#This Row],[pledged]]/Table1[[#This Row],[goal]]</f>
        <v>2.7793846153846156</v>
      </c>
      <c r="P1506" s="8">
        <f>IFERROR(+Table1[[#This Row],[pledged]]/Table1[[#This Row],[backers_count]],0)</f>
        <v>67.159851301115239</v>
      </c>
      <c r="Q1506" t="str">
        <f t="shared" si="92"/>
        <v>photography</v>
      </c>
      <c r="R1506" t="str">
        <f t="shared" si="93"/>
        <v>photobooks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+Table1[[#This Row],[pledged]]/Table1[[#This Row],[goal]]</f>
        <v>1.0358125</v>
      </c>
      <c r="P1507" s="8">
        <f>IFERROR(+Table1[[#This Row],[pledged]]/Table1[[#This Row],[backers_count]],0)</f>
        <v>48.037681159420288</v>
      </c>
      <c r="Q1507" t="str">
        <f t="shared" si="92"/>
        <v>photography</v>
      </c>
      <c r="R1507" t="str">
        <f t="shared" si="93"/>
        <v>photobooks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+Table1[[#This Row],[pledged]]/Table1[[#This Row],[goal]]</f>
        <v>1.1140000000000001</v>
      </c>
      <c r="P1508" s="8">
        <f>IFERROR(+Table1[[#This Row],[pledged]]/Table1[[#This Row],[backers_count]],0)</f>
        <v>38.860465116279073</v>
      </c>
      <c r="Q1508" t="str">
        <f t="shared" si="92"/>
        <v>photography</v>
      </c>
      <c r="R1508" t="str">
        <f t="shared" si="93"/>
        <v>photobooks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+Table1[[#This Row],[pledged]]/Table1[[#This Row],[goal]]</f>
        <v>2.15</v>
      </c>
      <c r="P1509" s="8">
        <f>IFERROR(+Table1[[#This Row],[pledged]]/Table1[[#This Row],[backers_count]],0)</f>
        <v>78.181818181818187</v>
      </c>
      <c r="Q1509" t="str">
        <f t="shared" si="92"/>
        <v>photography</v>
      </c>
      <c r="R1509" t="str">
        <f t="shared" si="93"/>
        <v>photobooks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+Table1[[#This Row],[pledged]]/Table1[[#This Row],[goal]]</f>
        <v>1.1076216216216217</v>
      </c>
      <c r="P1510" s="8">
        <f>IFERROR(+Table1[[#This Row],[pledged]]/Table1[[#This Row],[backers_count]],0)</f>
        <v>97.113744075829388</v>
      </c>
      <c r="Q1510" t="str">
        <f t="shared" si="92"/>
        <v>photography</v>
      </c>
      <c r="R1510" t="str">
        <f t="shared" si="93"/>
        <v>photobooks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+Table1[[#This Row],[pledged]]/Table1[[#This Row],[goal]]</f>
        <v>1.2364125714285714</v>
      </c>
      <c r="P1511" s="8">
        <f>IFERROR(+Table1[[#This Row],[pledged]]/Table1[[#This Row],[backers_count]],0)</f>
        <v>110.39397959183674</v>
      </c>
      <c r="Q1511" t="str">
        <f t="shared" si="92"/>
        <v>photography</v>
      </c>
      <c r="R1511" t="str">
        <f t="shared" si="93"/>
        <v>photobooks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+Table1[[#This Row],[pledged]]/Table1[[#This Row],[goal]]</f>
        <v>1.0103500000000001</v>
      </c>
      <c r="P1512" s="8">
        <f>IFERROR(+Table1[[#This Row],[pledged]]/Table1[[#This Row],[backers_count]],0)</f>
        <v>39.91506172839506</v>
      </c>
      <c r="Q1512" t="str">
        <f t="shared" si="92"/>
        <v>photography</v>
      </c>
      <c r="R1512" t="str">
        <f t="shared" si="93"/>
        <v>photobooks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+Table1[[#This Row],[pledged]]/Table1[[#This Row],[goal]]</f>
        <v>1.1179285714285714</v>
      </c>
      <c r="P1513" s="8">
        <f>IFERROR(+Table1[[#This Row],[pledged]]/Table1[[#This Row],[backers_count]],0)</f>
        <v>75.975728155339809</v>
      </c>
      <c r="Q1513" t="str">
        <f t="shared" si="92"/>
        <v>photography</v>
      </c>
      <c r="R1513" t="str">
        <f t="shared" si="93"/>
        <v>photobooks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+Table1[[#This Row],[pledged]]/Table1[[#This Row],[goal]]</f>
        <v>5.5877142857142861</v>
      </c>
      <c r="P1514" s="8">
        <f>IFERROR(+Table1[[#This Row],[pledged]]/Table1[[#This Row],[backers_count]],0)</f>
        <v>58.379104477611939</v>
      </c>
      <c r="Q1514" t="str">
        <f t="shared" si="92"/>
        <v>photography</v>
      </c>
      <c r="R1514" t="str">
        <f t="shared" si="93"/>
        <v>photobooks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+Table1[[#This Row],[pledged]]/Table1[[#This Row],[goal]]</f>
        <v>1.5001875</v>
      </c>
      <c r="P1515" s="8">
        <f>IFERROR(+Table1[[#This Row],[pledged]]/Table1[[#This Row],[backers_count]],0)</f>
        <v>55.82093023255814</v>
      </c>
      <c r="Q1515" t="str">
        <f t="shared" si="92"/>
        <v>photography</v>
      </c>
      <c r="R1515" t="str">
        <f t="shared" si="93"/>
        <v>photobooks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+Table1[[#This Row],[pledged]]/Table1[[#This Row],[goal]]</f>
        <v>1.0647599999999999</v>
      </c>
      <c r="P1516" s="8">
        <f>IFERROR(+Table1[[#This Row],[pledged]]/Table1[[#This Row],[backers_count]],0)</f>
        <v>151.24431818181819</v>
      </c>
      <c r="Q1516" t="str">
        <f t="shared" si="92"/>
        <v>photography</v>
      </c>
      <c r="R1516" t="str">
        <f t="shared" si="93"/>
        <v>photobooks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+Table1[[#This Row],[pledged]]/Table1[[#This Row],[goal]]</f>
        <v>1.57189</v>
      </c>
      <c r="P1517" s="8">
        <f>IFERROR(+Table1[[#This Row],[pledged]]/Table1[[#This Row],[backers_count]],0)</f>
        <v>849.67027027027029</v>
      </c>
      <c r="Q1517" t="str">
        <f t="shared" si="92"/>
        <v>photography</v>
      </c>
      <c r="R1517" t="str">
        <f t="shared" si="93"/>
        <v>photobooks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+Table1[[#This Row],[pledged]]/Table1[[#This Row],[goal]]</f>
        <v>1.0865882352941176</v>
      </c>
      <c r="P1518" s="8">
        <f>IFERROR(+Table1[[#This Row],[pledged]]/Table1[[#This Row],[backers_count]],0)</f>
        <v>159.24137931034483</v>
      </c>
      <c r="Q1518" t="str">
        <f t="shared" si="92"/>
        <v>photography</v>
      </c>
      <c r="R1518" t="str">
        <f t="shared" si="93"/>
        <v>photobooks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+Table1[[#This Row],[pledged]]/Table1[[#This Row],[goal]]</f>
        <v>1.6197999999999999</v>
      </c>
      <c r="P1519" s="8">
        <f>IFERROR(+Table1[[#This Row],[pledged]]/Table1[[#This Row],[backers_count]],0)</f>
        <v>39.507317073170732</v>
      </c>
      <c r="Q1519" t="str">
        <f t="shared" si="92"/>
        <v>photography</v>
      </c>
      <c r="R1519" t="str">
        <f t="shared" si="93"/>
        <v>photobooks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+Table1[[#This Row],[pledged]]/Table1[[#This Row],[goal]]</f>
        <v>2.0536666666666665</v>
      </c>
      <c r="P1520" s="8">
        <f>IFERROR(+Table1[[#This Row],[pledged]]/Table1[[#This Row],[backers_count]],0)</f>
        <v>130.52966101694915</v>
      </c>
      <c r="Q1520" t="str">
        <f t="shared" si="92"/>
        <v>photography</v>
      </c>
      <c r="R1520" t="str">
        <f t="shared" si="93"/>
        <v>photobooks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+Table1[[#This Row],[pledged]]/Table1[[#This Row],[goal]]</f>
        <v>1.033638888888889</v>
      </c>
      <c r="P1521" s="8">
        <f>IFERROR(+Table1[[#This Row],[pledged]]/Table1[[#This Row],[backers_count]],0)</f>
        <v>64.156896551724131</v>
      </c>
      <c r="Q1521" t="str">
        <f t="shared" si="92"/>
        <v>photography</v>
      </c>
      <c r="R1521" t="str">
        <f t="shared" si="93"/>
        <v>photobooks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+Table1[[#This Row],[pledged]]/Table1[[#This Row],[goal]]</f>
        <v>1.0347222222222223</v>
      </c>
      <c r="P1522" s="8">
        <f>IFERROR(+Table1[[#This Row],[pledged]]/Table1[[#This Row],[backers_count]],0)</f>
        <v>111.52694610778443</v>
      </c>
      <c r="Q1522" t="str">
        <f t="shared" si="92"/>
        <v>photography</v>
      </c>
      <c r="R1522" t="str">
        <f t="shared" si="93"/>
        <v>photobooks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+Table1[[#This Row],[pledged]]/Table1[[#This Row],[goal]]</f>
        <v>1.0681333333333334</v>
      </c>
      <c r="P1523" s="8">
        <f>IFERROR(+Table1[[#This Row],[pledged]]/Table1[[#This Row],[backers_count]],0)</f>
        <v>170.44680851063831</v>
      </c>
      <c r="Q1523" t="str">
        <f t="shared" si="92"/>
        <v>photography</v>
      </c>
      <c r="R1523" t="str">
        <f t="shared" si="93"/>
        <v>photobooks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+Table1[[#This Row],[pledged]]/Table1[[#This Row],[goal]]</f>
        <v>1.3896574712643677</v>
      </c>
      <c r="P1524" s="8">
        <f>IFERROR(+Table1[[#This Row],[pledged]]/Table1[[#This Row],[backers_count]],0)</f>
        <v>133.7391592920354</v>
      </c>
      <c r="Q1524" t="str">
        <f t="shared" si="92"/>
        <v>photography</v>
      </c>
      <c r="R1524" t="str">
        <f t="shared" si="93"/>
        <v>photobooks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+Table1[[#This Row],[pledged]]/Table1[[#This Row],[goal]]</f>
        <v>1.2484324324324325</v>
      </c>
      <c r="P1525" s="8">
        <f>IFERROR(+Table1[[#This Row],[pledged]]/Table1[[#This Row],[backers_count]],0)</f>
        <v>95.834024896265561</v>
      </c>
      <c r="Q1525" t="str">
        <f t="shared" si="92"/>
        <v>photography</v>
      </c>
      <c r="R1525" t="str">
        <f t="shared" si="93"/>
        <v>photobooks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+Table1[[#This Row],[pledged]]/Table1[[#This Row],[goal]]</f>
        <v>2.0699999999999998</v>
      </c>
      <c r="P1526" s="8">
        <f>IFERROR(+Table1[[#This Row],[pledged]]/Table1[[#This Row],[backers_count]],0)</f>
        <v>221.78571428571428</v>
      </c>
      <c r="Q1526" t="str">
        <f t="shared" si="92"/>
        <v>photography</v>
      </c>
      <c r="R1526" t="str">
        <f t="shared" si="93"/>
        <v>photobooks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+Table1[[#This Row],[pledged]]/Table1[[#This Row],[goal]]</f>
        <v>1.7400576923076922</v>
      </c>
      <c r="P1527" s="8">
        <f>IFERROR(+Table1[[#This Row],[pledged]]/Table1[[#This Row],[backers_count]],0)</f>
        <v>32.315357142857138</v>
      </c>
      <c r="Q1527" t="str">
        <f t="shared" si="92"/>
        <v>photography</v>
      </c>
      <c r="R1527" t="str">
        <f t="shared" si="93"/>
        <v>photobooks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+Table1[[#This Row],[pledged]]/Table1[[#This Row],[goal]]</f>
        <v>1.2032608695652174</v>
      </c>
      <c r="P1528" s="8">
        <f>IFERROR(+Table1[[#This Row],[pledged]]/Table1[[#This Row],[backers_count]],0)</f>
        <v>98.839285714285708</v>
      </c>
      <c r="Q1528" t="str">
        <f t="shared" si="92"/>
        <v>photography</v>
      </c>
      <c r="R1528" t="str">
        <f t="shared" si="93"/>
        <v>photobooks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+Table1[[#This Row],[pledged]]/Table1[[#This Row],[goal]]</f>
        <v>1.1044428571428573</v>
      </c>
      <c r="P1529" s="8">
        <f>IFERROR(+Table1[[#This Row],[pledged]]/Table1[[#This Row],[backers_count]],0)</f>
        <v>55.222142857142863</v>
      </c>
      <c r="Q1529" t="str">
        <f t="shared" si="92"/>
        <v>photography</v>
      </c>
      <c r="R1529" t="str">
        <f t="shared" si="93"/>
        <v>photobooks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+Table1[[#This Row],[pledged]]/Table1[[#This Row],[goal]]</f>
        <v>2.8156666666666665</v>
      </c>
      <c r="P1530" s="8">
        <f>IFERROR(+Table1[[#This Row],[pledged]]/Table1[[#This Row],[backers_count]],0)</f>
        <v>52.793750000000003</v>
      </c>
      <c r="Q1530" t="str">
        <f t="shared" si="92"/>
        <v>photography</v>
      </c>
      <c r="R1530" t="str">
        <f t="shared" si="93"/>
        <v>photobooks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+Table1[[#This Row],[pledged]]/Table1[[#This Row],[goal]]</f>
        <v>1.0067894736842105</v>
      </c>
      <c r="P1531" s="8">
        <f>IFERROR(+Table1[[#This Row],[pledged]]/Table1[[#This Row],[backers_count]],0)</f>
        <v>135.66666666666666</v>
      </c>
      <c r="Q1531" t="str">
        <f t="shared" si="92"/>
        <v>photography</v>
      </c>
      <c r="R1531" t="str">
        <f t="shared" si="93"/>
        <v>photobooks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+Table1[[#This Row],[pledged]]/Table1[[#This Row],[goal]]</f>
        <v>1.3482571428571428</v>
      </c>
      <c r="P1532" s="8">
        <f>IFERROR(+Table1[[#This Row],[pledged]]/Table1[[#This Row],[backers_count]],0)</f>
        <v>53.991990846681922</v>
      </c>
      <c r="Q1532" t="str">
        <f t="shared" si="92"/>
        <v>photography</v>
      </c>
      <c r="R1532" t="str">
        <f t="shared" si="93"/>
        <v>photobooks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+Table1[[#This Row],[pledged]]/Table1[[#This Row],[goal]]</f>
        <v>1.7595744680851064</v>
      </c>
      <c r="P1533" s="8">
        <f>IFERROR(+Table1[[#This Row],[pledged]]/Table1[[#This Row],[backers_count]],0)</f>
        <v>56.643835616438359</v>
      </c>
      <c r="Q1533" t="str">
        <f t="shared" si="92"/>
        <v>photography</v>
      </c>
      <c r="R1533" t="str">
        <f t="shared" si="93"/>
        <v>photobooks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+Table1[[#This Row],[pledged]]/Table1[[#This Row],[goal]]</f>
        <v>4.8402000000000003</v>
      </c>
      <c r="P1534" s="8">
        <f>IFERROR(+Table1[[#This Row],[pledged]]/Table1[[#This Row],[backers_count]],0)</f>
        <v>82.316326530612244</v>
      </c>
      <c r="Q1534" t="str">
        <f t="shared" si="92"/>
        <v>photography</v>
      </c>
      <c r="R1534" t="str">
        <f t="shared" si="93"/>
        <v>photobooks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+Table1[[#This Row],[pledged]]/Table1[[#This Row],[goal]]</f>
        <v>1.4514</v>
      </c>
      <c r="P1535" s="8">
        <f>IFERROR(+Table1[[#This Row],[pledged]]/Table1[[#This Row],[backers_count]],0)</f>
        <v>88.26081081081081</v>
      </c>
      <c r="Q1535" t="str">
        <f t="shared" si="92"/>
        <v>photography</v>
      </c>
      <c r="R1535" t="str">
        <f t="shared" si="93"/>
        <v>photobooks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+Table1[[#This Row],[pledged]]/Table1[[#This Row],[goal]]</f>
        <v>4.1773333333333333</v>
      </c>
      <c r="P1536" s="8">
        <f>IFERROR(+Table1[[#This Row],[pledged]]/Table1[[#This Row],[backers_count]],0)</f>
        <v>84.905149051490511</v>
      </c>
      <c r="Q1536" t="str">
        <f t="shared" si="92"/>
        <v>photography</v>
      </c>
      <c r="R1536" t="str">
        <f t="shared" si="93"/>
        <v>photobooks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+Table1[[#This Row],[pledged]]/Table1[[#This Row],[goal]]</f>
        <v>1.3242499999999999</v>
      </c>
      <c r="P1537" s="8">
        <f>IFERROR(+Table1[[#This Row],[pledged]]/Table1[[#This Row],[backers_count]],0)</f>
        <v>48.154545454545456</v>
      </c>
      <c r="Q1537" t="str">
        <f t="shared" si="92"/>
        <v>photography</v>
      </c>
      <c r="R1537" t="str">
        <f t="shared" si="93"/>
        <v>photobooks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+Table1[[#This Row],[pledged]]/Table1[[#This Row],[goal]]</f>
        <v>2.5030841666666666</v>
      </c>
      <c r="P1538" s="8">
        <f>IFERROR(+Table1[[#This Row],[pledged]]/Table1[[#This Row],[backers_count]],0)</f>
        <v>66.015406593406595</v>
      </c>
      <c r="Q1538" t="str">
        <f t="shared" ref="Q1538:Q1601" si="96">LEFT(N1538,FIND("/",N1538)-1)</f>
        <v>photography</v>
      </c>
      <c r="R1538" t="str">
        <f t="shared" ref="R1538:R1601" si="97">RIGHT($N1538,LEN(N1538)-FIND("/",N1538))</f>
        <v>photobooks</v>
      </c>
      <c r="S1538" s="14">
        <f t="shared" ref="S1538:S1601" si="98">(((J1538/60)/60)/24)+DATE(1970,1,1)</f>
        <v>42213.802199074074</v>
      </c>
      <c r="T1538" s="14">
        <f t="shared" ref="T1538:T1601" si="99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+Table1[[#This Row],[pledged]]/Table1[[#This Row],[goal]]</f>
        <v>1.7989999999999999</v>
      </c>
      <c r="P1539" s="8">
        <f>IFERROR(+Table1[[#This Row],[pledged]]/Table1[[#This Row],[backers_count]],0)</f>
        <v>96.375</v>
      </c>
      <c r="Q1539" t="str">
        <f t="shared" si="96"/>
        <v>photography</v>
      </c>
      <c r="R1539" t="str">
        <f t="shared" si="97"/>
        <v>photobooks</v>
      </c>
      <c r="S1539" s="14">
        <f t="shared" si="98"/>
        <v>42552.315127314811</v>
      </c>
      <c r="T1539" s="14">
        <f t="shared" si="9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+Table1[[#This Row],[pledged]]/Table1[[#This Row],[goal]]</f>
        <v>1.0262857142857142</v>
      </c>
      <c r="P1540" s="8">
        <f>IFERROR(+Table1[[#This Row],[pledged]]/Table1[[#This Row],[backers_count]],0)</f>
        <v>156.17391304347825</v>
      </c>
      <c r="Q1540" t="str">
        <f t="shared" si="96"/>
        <v>photography</v>
      </c>
      <c r="R1540" t="str">
        <f t="shared" si="97"/>
        <v>photobooks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+Table1[[#This Row],[pledged]]/Table1[[#This Row],[goal]]</f>
        <v>1.359861</v>
      </c>
      <c r="P1541" s="8">
        <f>IFERROR(+Table1[[#This Row],[pledged]]/Table1[[#This Row],[backers_count]],0)</f>
        <v>95.764859154929582</v>
      </c>
      <c r="Q1541" t="str">
        <f t="shared" si="96"/>
        <v>photography</v>
      </c>
      <c r="R1541" t="str">
        <f t="shared" si="97"/>
        <v>photobooks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+Table1[[#This Row],[pledged]]/Table1[[#This Row],[goal]]</f>
        <v>1.1786666666666668</v>
      </c>
      <c r="P1542" s="8">
        <f>IFERROR(+Table1[[#This Row],[pledged]]/Table1[[#This Row],[backers_count]],0)</f>
        <v>180.40816326530611</v>
      </c>
      <c r="Q1542" t="str">
        <f t="shared" si="96"/>
        <v>photography</v>
      </c>
      <c r="R1542" t="str">
        <f t="shared" si="97"/>
        <v>photobooks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+Table1[[#This Row],[pledged]]/Table1[[#This Row],[goal]]</f>
        <v>3.3333333333333332E-4</v>
      </c>
      <c r="P1543" s="8">
        <f>IFERROR(+Table1[[#This Row],[pledged]]/Table1[[#This Row],[backers_count]],0)</f>
        <v>3</v>
      </c>
      <c r="Q1543" t="str">
        <f t="shared" si="96"/>
        <v>photography</v>
      </c>
      <c r="R1543" t="str">
        <f t="shared" si="97"/>
        <v>nature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+Table1[[#This Row],[pledged]]/Table1[[#This Row],[goal]]</f>
        <v>0.04</v>
      </c>
      <c r="P1544" s="8">
        <f>IFERROR(+Table1[[#This Row],[pledged]]/Table1[[#This Row],[backers_count]],0)</f>
        <v>20</v>
      </c>
      <c r="Q1544" t="str">
        <f t="shared" si="96"/>
        <v>photography</v>
      </c>
      <c r="R1544" t="str">
        <f t="shared" si="97"/>
        <v>nature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+Table1[[#This Row],[pledged]]/Table1[[#This Row],[goal]]</f>
        <v>4.4444444444444444E-3</v>
      </c>
      <c r="P1545" s="8">
        <f>IFERROR(+Table1[[#This Row],[pledged]]/Table1[[#This Row],[backers_count]],0)</f>
        <v>10</v>
      </c>
      <c r="Q1545" t="str">
        <f t="shared" si="96"/>
        <v>photography</v>
      </c>
      <c r="R1545" t="str">
        <f t="shared" si="97"/>
        <v>nature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+Table1[[#This Row],[pledged]]/Table1[[#This Row],[goal]]</f>
        <v>0</v>
      </c>
      <c r="P1546" s="8">
        <f>IFERROR(+Table1[[#This Row],[pledged]]/Table1[[#This Row],[backers_count]],0)</f>
        <v>0</v>
      </c>
      <c r="Q1546" t="str">
        <f t="shared" si="96"/>
        <v>photography</v>
      </c>
      <c r="R1546" t="str">
        <f t="shared" si="97"/>
        <v>nature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+Table1[[#This Row],[pledged]]/Table1[[#This Row],[goal]]</f>
        <v>3.3333333333333332E-4</v>
      </c>
      <c r="P1547" s="8">
        <f>IFERROR(+Table1[[#This Row],[pledged]]/Table1[[#This Row],[backers_count]],0)</f>
        <v>1</v>
      </c>
      <c r="Q1547" t="str">
        <f t="shared" si="96"/>
        <v>photography</v>
      </c>
      <c r="R1547" t="str">
        <f t="shared" si="97"/>
        <v>nature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+Table1[[#This Row],[pledged]]/Table1[[#This Row],[goal]]</f>
        <v>0.28899999999999998</v>
      </c>
      <c r="P1548" s="8">
        <f>IFERROR(+Table1[[#This Row],[pledged]]/Table1[[#This Row],[backers_count]],0)</f>
        <v>26.272727272727273</v>
      </c>
      <c r="Q1548" t="str">
        <f t="shared" si="96"/>
        <v>photography</v>
      </c>
      <c r="R1548" t="str">
        <f t="shared" si="97"/>
        <v>nature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+Table1[[#This Row],[pledged]]/Table1[[#This Row],[goal]]</f>
        <v>0</v>
      </c>
      <c r="P1549" s="8">
        <f>IFERROR(+Table1[[#This Row],[pledged]]/Table1[[#This Row],[backers_count]],0)</f>
        <v>0</v>
      </c>
      <c r="Q1549" t="str">
        <f t="shared" si="96"/>
        <v>photography</v>
      </c>
      <c r="R1549" t="str">
        <f t="shared" si="97"/>
        <v>nature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+Table1[[#This Row],[pledged]]/Table1[[#This Row],[goal]]</f>
        <v>8.5714285714285715E-2</v>
      </c>
      <c r="P1550" s="8">
        <f>IFERROR(+Table1[[#This Row],[pledged]]/Table1[[#This Row],[backers_count]],0)</f>
        <v>60</v>
      </c>
      <c r="Q1550" t="str">
        <f t="shared" si="96"/>
        <v>photography</v>
      </c>
      <c r="R1550" t="str">
        <f t="shared" si="97"/>
        <v>nature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+Table1[[#This Row],[pledged]]/Table1[[#This Row],[goal]]</f>
        <v>0.34</v>
      </c>
      <c r="P1551" s="8">
        <f>IFERROR(+Table1[[#This Row],[pledged]]/Table1[[#This Row],[backers_count]],0)</f>
        <v>28.333333333333332</v>
      </c>
      <c r="Q1551" t="str">
        <f t="shared" si="96"/>
        <v>photography</v>
      </c>
      <c r="R1551" t="str">
        <f t="shared" si="97"/>
        <v>nature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+Table1[[#This Row],[pledged]]/Table1[[#This Row],[goal]]</f>
        <v>0.13466666666666666</v>
      </c>
      <c r="P1552" s="8">
        <f>IFERROR(+Table1[[#This Row],[pledged]]/Table1[[#This Row],[backers_count]],0)</f>
        <v>14.428571428571429</v>
      </c>
      <c r="Q1552" t="str">
        <f t="shared" si="96"/>
        <v>photography</v>
      </c>
      <c r="R1552" t="str">
        <f t="shared" si="97"/>
        <v>nature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+Table1[[#This Row],[pledged]]/Table1[[#This Row],[goal]]</f>
        <v>0</v>
      </c>
      <c r="P1553" s="8">
        <f>IFERROR(+Table1[[#This Row],[pledged]]/Table1[[#This Row],[backers_count]],0)</f>
        <v>0</v>
      </c>
      <c r="Q1553" t="str">
        <f t="shared" si="96"/>
        <v>photography</v>
      </c>
      <c r="R1553" t="str">
        <f t="shared" si="97"/>
        <v>nature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+Table1[[#This Row],[pledged]]/Table1[[#This Row],[goal]]</f>
        <v>0.49186046511627907</v>
      </c>
      <c r="P1554" s="8">
        <f>IFERROR(+Table1[[#This Row],[pledged]]/Table1[[#This Row],[backers_count]],0)</f>
        <v>132.1875</v>
      </c>
      <c r="Q1554" t="str">
        <f t="shared" si="96"/>
        <v>photography</v>
      </c>
      <c r="R1554" t="str">
        <f t="shared" si="97"/>
        <v>nature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+Table1[[#This Row],[pledged]]/Table1[[#This Row],[goal]]</f>
        <v>0</v>
      </c>
      <c r="P1555" s="8">
        <f>IFERROR(+Table1[[#This Row],[pledged]]/Table1[[#This Row],[backers_count]],0)</f>
        <v>0</v>
      </c>
      <c r="Q1555" t="str">
        <f t="shared" si="96"/>
        <v>photography</v>
      </c>
      <c r="R1555" t="str">
        <f t="shared" si="97"/>
        <v>nature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+Table1[[#This Row],[pledged]]/Table1[[#This Row],[goal]]</f>
        <v>0</v>
      </c>
      <c r="P1556" s="8">
        <f>IFERROR(+Table1[[#This Row],[pledged]]/Table1[[#This Row],[backers_count]],0)</f>
        <v>0</v>
      </c>
      <c r="Q1556" t="str">
        <f t="shared" si="96"/>
        <v>photography</v>
      </c>
      <c r="R1556" t="str">
        <f t="shared" si="97"/>
        <v>nature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+Table1[[#This Row],[pledged]]/Table1[[#This Row],[goal]]</f>
        <v>0</v>
      </c>
      <c r="P1557" s="8">
        <f>IFERROR(+Table1[[#This Row],[pledged]]/Table1[[#This Row],[backers_count]],0)</f>
        <v>0</v>
      </c>
      <c r="Q1557" t="str">
        <f t="shared" si="96"/>
        <v>photography</v>
      </c>
      <c r="R1557" t="str">
        <f t="shared" si="97"/>
        <v>nature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+Table1[[#This Row],[pledged]]/Table1[[#This Row],[goal]]</f>
        <v>0.45133333333333331</v>
      </c>
      <c r="P1558" s="8">
        <f>IFERROR(+Table1[[#This Row],[pledged]]/Table1[[#This Row],[backers_count]],0)</f>
        <v>56.416666666666664</v>
      </c>
      <c r="Q1558" t="str">
        <f t="shared" si="96"/>
        <v>photography</v>
      </c>
      <c r="R1558" t="str">
        <f t="shared" si="97"/>
        <v>nature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+Table1[[#This Row],[pledged]]/Table1[[#This Row],[goal]]</f>
        <v>0.04</v>
      </c>
      <c r="P1559" s="8">
        <f>IFERROR(+Table1[[#This Row],[pledged]]/Table1[[#This Row],[backers_count]],0)</f>
        <v>100</v>
      </c>
      <c r="Q1559" t="str">
        <f t="shared" si="96"/>
        <v>photography</v>
      </c>
      <c r="R1559" t="str">
        <f t="shared" si="97"/>
        <v>nature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+Table1[[#This Row],[pledged]]/Table1[[#This Row],[goal]]</f>
        <v>4.6666666666666669E-2</v>
      </c>
      <c r="P1560" s="8">
        <f>IFERROR(+Table1[[#This Row],[pledged]]/Table1[[#This Row],[backers_count]],0)</f>
        <v>11.666666666666666</v>
      </c>
      <c r="Q1560" t="str">
        <f t="shared" si="96"/>
        <v>photography</v>
      </c>
      <c r="R1560" t="str">
        <f t="shared" si="97"/>
        <v>nature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+Table1[[#This Row],[pledged]]/Table1[[#This Row],[goal]]</f>
        <v>3.3333333333333335E-3</v>
      </c>
      <c r="P1561" s="8">
        <f>IFERROR(+Table1[[#This Row],[pledged]]/Table1[[#This Row],[backers_count]],0)</f>
        <v>50</v>
      </c>
      <c r="Q1561" t="str">
        <f t="shared" si="96"/>
        <v>photography</v>
      </c>
      <c r="R1561" t="str">
        <f t="shared" si="97"/>
        <v>nature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+Table1[[#This Row],[pledged]]/Table1[[#This Row],[goal]]</f>
        <v>3.7600000000000001E-2</v>
      </c>
      <c r="P1562" s="8">
        <f>IFERROR(+Table1[[#This Row],[pledged]]/Table1[[#This Row],[backers_count]],0)</f>
        <v>23.5</v>
      </c>
      <c r="Q1562" t="str">
        <f t="shared" si="96"/>
        <v>photography</v>
      </c>
      <c r="R1562" t="str">
        <f t="shared" si="97"/>
        <v>nature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+Table1[[#This Row],[pledged]]/Table1[[#This Row],[goal]]</f>
        <v>6.7000000000000002E-3</v>
      </c>
      <c r="P1563" s="8">
        <f>IFERROR(+Table1[[#This Row],[pledged]]/Table1[[#This Row],[backers_count]],0)</f>
        <v>67</v>
      </c>
      <c r="Q1563" t="str">
        <f t="shared" si="96"/>
        <v>publishing</v>
      </c>
      <c r="R1563" t="str">
        <f t="shared" si="97"/>
        <v>art books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+Table1[[#This Row],[pledged]]/Table1[[#This Row],[goal]]</f>
        <v>0</v>
      </c>
      <c r="P1564" s="8">
        <f>IFERROR(+Table1[[#This Row],[pledged]]/Table1[[#This Row],[backers_count]],0)</f>
        <v>0</v>
      </c>
      <c r="Q1564" t="str">
        <f t="shared" si="96"/>
        <v>publishing</v>
      </c>
      <c r="R1564" t="str">
        <f t="shared" si="97"/>
        <v>art books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+Table1[[#This Row],[pledged]]/Table1[[#This Row],[goal]]</f>
        <v>1.4166666666666666E-2</v>
      </c>
      <c r="P1565" s="8">
        <f>IFERROR(+Table1[[#This Row],[pledged]]/Table1[[#This Row],[backers_count]],0)</f>
        <v>42.5</v>
      </c>
      <c r="Q1565" t="str">
        <f t="shared" si="96"/>
        <v>publishing</v>
      </c>
      <c r="R1565" t="str">
        <f t="shared" si="97"/>
        <v>art books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+Table1[[#This Row],[pledged]]/Table1[[#This Row],[goal]]</f>
        <v>1E-3</v>
      </c>
      <c r="P1566" s="8">
        <f>IFERROR(+Table1[[#This Row],[pledged]]/Table1[[#This Row],[backers_count]],0)</f>
        <v>10</v>
      </c>
      <c r="Q1566" t="str">
        <f t="shared" si="96"/>
        <v>publishing</v>
      </c>
      <c r="R1566" t="str">
        <f t="shared" si="97"/>
        <v>art books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+Table1[[#This Row],[pledged]]/Table1[[#This Row],[goal]]</f>
        <v>2.5000000000000001E-2</v>
      </c>
      <c r="P1567" s="8">
        <f>IFERROR(+Table1[[#This Row],[pledged]]/Table1[[#This Row],[backers_count]],0)</f>
        <v>100</v>
      </c>
      <c r="Q1567" t="str">
        <f t="shared" si="96"/>
        <v>publishing</v>
      </c>
      <c r="R1567" t="str">
        <f t="shared" si="97"/>
        <v>art books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+Table1[[#This Row],[pledged]]/Table1[[#This Row],[goal]]</f>
        <v>0.21249999999999999</v>
      </c>
      <c r="P1568" s="8">
        <f>IFERROR(+Table1[[#This Row],[pledged]]/Table1[[#This Row],[backers_count]],0)</f>
        <v>108.05084745762711</v>
      </c>
      <c r="Q1568" t="str">
        <f t="shared" si="96"/>
        <v>publishing</v>
      </c>
      <c r="R1568" t="str">
        <f t="shared" si="97"/>
        <v>art books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+Table1[[#This Row],[pledged]]/Table1[[#This Row],[goal]]</f>
        <v>4.1176470588235294E-2</v>
      </c>
      <c r="P1569" s="8">
        <f>IFERROR(+Table1[[#This Row],[pledged]]/Table1[[#This Row],[backers_count]],0)</f>
        <v>26.923076923076923</v>
      </c>
      <c r="Q1569" t="str">
        <f t="shared" si="96"/>
        <v>publishing</v>
      </c>
      <c r="R1569" t="str">
        <f t="shared" si="97"/>
        <v>art books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+Table1[[#This Row],[pledged]]/Table1[[#This Row],[goal]]</f>
        <v>0.13639999999999999</v>
      </c>
      <c r="P1570" s="8">
        <f>IFERROR(+Table1[[#This Row],[pledged]]/Table1[[#This Row],[backers_count]],0)</f>
        <v>155</v>
      </c>
      <c r="Q1570" t="str">
        <f t="shared" si="96"/>
        <v>publishing</v>
      </c>
      <c r="R1570" t="str">
        <f t="shared" si="97"/>
        <v>art books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+Table1[[#This Row],[pledged]]/Table1[[#This Row],[goal]]</f>
        <v>0</v>
      </c>
      <c r="P1571" s="8">
        <f>IFERROR(+Table1[[#This Row],[pledged]]/Table1[[#This Row],[backers_count]],0)</f>
        <v>0</v>
      </c>
      <c r="Q1571" t="str">
        <f t="shared" si="96"/>
        <v>publishing</v>
      </c>
      <c r="R1571" t="str">
        <f t="shared" si="97"/>
        <v>art books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+Table1[[#This Row],[pledged]]/Table1[[#This Row],[goal]]</f>
        <v>0.41399999999999998</v>
      </c>
      <c r="P1572" s="8">
        <f>IFERROR(+Table1[[#This Row],[pledged]]/Table1[[#This Row],[backers_count]],0)</f>
        <v>47.769230769230766</v>
      </c>
      <c r="Q1572" t="str">
        <f t="shared" si="96"/>
        <v>publishing</v>
      </c>
      <c r="R1572" t="str">
        <f t="shared" si="97"/>
        <v>art books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+Table1[[#This Row],[pledged]]/Table1[[#This Row],[goal]]</f>
        <v>6.6115702479338841E-3</v>
      </c>
      <c r="P1573" s="8">
        <f>IFERROR(+Table1[[#This Row],[pledged]]/Table1[[#This Row],[backers_count]],0)</f>
        <v>20</v>
      </c>
      <c r="Q1573" t="str">
        <f t="shared" si="96"/>
        <v>publishing</v>
      </c>
      <c r="R1573" t="str">
        <f t="shared" si="97"/>
        <v>art books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+Table1[[#This Row],[pledged]]/Table1[[#This Row],[goal]]</f>
        <v>0.05</v>
      </c>
      <c r="P1574" s="8">
        <f>IFERROR(+Table1[[#This Row],[pledged]]/Table1[[#This Row],[backers_count]],0)</f>
        <v>41.666666666666664</v>
      </c>
      <c r="Q1574" t="str">
        <f t="shared" si="96"/>
        <v>publishing</v>
      </c>
      <c r="R1574" t="str">
        <f t="shared" si="97"/>
        <v>art books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+Table1[[#This Row],[pledged]]/Table1[[#This Row],[goal]]</f>
        <v>2.4777777777777777E-2</v>
      </c>
      <c r="P1575" s="8">
        <f>IFERROR(+Table1[[#This Row],[pledged]]/Table1[[#This Row],[backers_count]],0)</f>
        <v>74.333333333333329</v>
      </c>
      <c r="Q1575" t="str">
        <f t="shared" si="96"/>
        <v>publishing</v>
      </c>
      <c r="R1575" t="str">
        <f t="shared" si="97"/>
        <v>art books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+Table1[[#This Row],[pledged]]/Table1[[#This Row],[goal]]</f>
        <v>5.0599999999999999E-2</v>
      </c>
      <c r="P1576" s="8">
        <f>IFERROR(+Table1[[#This Row],[pledged]]/Table1[[#This Row],[backers_count]],0)</f>
        <v>84.333333333333329</v>
      </c>
      <c r="Q1576" t="str">
        <f t="shared" si="96"/>
        <v>publishing</v>
      </c>
      <c r="R1576" t="str">
        <f t="shared" si="97"/>
        <v>art books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+Table1[[#This Row],[pledged]]/Table1[[#This Row],[goal]]</f>
        <v>0.2291</v>
      </c>
      <c r="P1577" s="8">
        <f>IFERROR(+Table1[[#This Row],[pledged]]/Table1[[#This Row],[backers_count]],0)</f>
        <v>65.457142857142856</v>
      </c>
      <c r="Q1577" t="str">
        <f t="shared" si="96"/>
        <v>publishing</v>
      </c>
      <c r="R1577" t="str">
        <f t="shared" si="97"/>
        <v>art books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+Table1[[#This Row],[pledged]]/Table1[[#This Row],[goal]]</f>
        <v>0.13</v>
      </c>
      <c r="P1578" s="8">
        <f>IFERROR(+Table1[[#This Row],[pledged]]/Table1[[#This Row],[backers_count]],0)</f>
        <v>65</v>
      </c>
      <c r="Q1578" t="str">
        <f t="shared" si="96"/>
        <v>publishing</v>
      </c>
      <c r="R1578" t="str">
        <f t="shared" si="97"/>
        <v>art books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+Table1[[#This Row],[pledged]]/Table1[[#This Row],[goal]]</f>
        <v>5.4999999999999997E-3</v>
      </c>
      <c r="P1579" s="8">
        <f>IFERROR(+Table1[[#This Row],[pledged]]/Table1[[#This Row],[backers_count]],0)</f>
        <v>27.5</v>
      </c>
      <c r="Q1579" t="str">
        <f t="shared" si="96"/>
        <v>publishing</v>
      </c>
      <c r="R1579" t="str">
        <f t="shared" si="97"/>
        <v>art books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+Table1[[#This Row],[pledged]]/Table1[[#This Row],[goal]]</f>
        <v>0.10806536636794939</v>
      </c>
      <c r="P1580" s="8">
        <f>IFERROR(+Table1[[#This Row],[pledged]]/Table1[[#This Row],[backers_count]],0)</f>
        <v>51.25</v>
      </c>
      <c r="Q1580" t="str">
        <f t="shared" si="96"/>
        <v>publishing</v>
      </c>
      <c r="R1580" t="str">
        <f t="shared" si="97"/>
        <v>art books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+Table1[[#This Row],[pledged]]/Table1[[#This Row],[goal]]</f>
        <v>8.4008400840084006E-3</v>
      </c>
      <c r="P1581" s="8">
        <f>IFERROR(+Table1[[#This Row],[pledged]]/Table1[[#This Row],[backers_count]],0)</f>
        <v>14</v>
      </c>
      <c r="Q1581" t="str">
        <f t="shared" si="96"/>
        <v>publishing</v>
      </c>
      <c r="R1581" t="str">
        <f t="shared" si="97"/>
        <v>art books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+Table1[[#This Row],[pledged]]/Table1[[#This Row],[goal]]</f>
        <v>0</v>
      </c>
      <c r="P1582" s="8">
        <f>IFERROR(+Table1[[#This Row],[pledged]]/Table1[[#This Row],[backers_count]],0)</f>
        <v>0</v>
      </c>
      <c r="Q1582" t="str">
        <f t="shared" si="96"/>
        <v>publishing</v>
      </c>
      <c r="R1582" t="str">
        <f t="shared" si="97"/>
        <v>art books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+Table1[[#This Row],[pledged]]/Table1[[#This Row],[goal]]</f>
        <v>5.0000000000000001E-3</v>
      </c>
      <c r="P1583" s="8">
        <f>IFERROR(+Table1[[#This Row],[pledged]]/Table1[[#This Row],[backers_count]],0)</f>
        <v>5</v>
      </c>
      <c r="Q1583" t="str">
        <f t="shared" si="96"/>
        <v>photography</v>
      </c>
      <c r="R1583" t="str">
        <f t="shared" si="97"/>
        <v>places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+Table1[[#This Row],[pledged]]/Table1[[#This Row],[goal]]</f>
        <v>9.2999999999999999E-2</v>
      </c>
      <c r="P1584" s="8">
        <f>IFERROR(+Table1[[#This Row],[pledged]]/Table1[[#This Row],[backers_count]],0)</f>
        <v>31</v>
      </c>
      <c r="Q1584" t="str">
        <f t="shared" si="96"/>
        <v>photography</v>
      </c>
      <c r="R1584" t="str">
        <f t="shared" si="97"/>
        <v>places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+Table1[[#This Row],[pledged]]/Table1[[#This Row],[goal]]</f>
        <v>7.5000000000000002E-4</v>
      </c>
      <c r="P1585" s="8">
        <f>IFERROR(+Table1[[#This Row],[pledged]]/Table1[[#This Row],[backers_count]],0)</f>
        <v>15</v>
      </c>
      <c r="Q1585" t="str">
        <f t="shared" si="96"/>
        <v>photography</v>
      </c>
      <c r="R1585" t="str">
        <f t="shared" si="97"/>
        <v>places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+Table1[[#This Row],[pledged]]/Table1[[#This Row],[goal]]</f>
        <v>0</v>
      </c>
      <c r="P1586" s="8">
        <f>IFERROR(+Table1[[#This Row],[pledged]]/Table1[[#This Row],[backers_count]],0)</f>
        <v>0</v>
      </c>
      <c r="Q1586" t="str">
        <f t="shared" si="96"/>
        <v>photography</v>
      </c>
      <c r="R1586" t="str">
        <f t="shared" si="97"/>
        <v>places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+Table1[[#This Row],[pledged]]/Table1[[#This Row],[goal]]</f>
        <v>0.79</v>
      </c>
      <c r="P1587" s="8">
        <f>IFERROR(+Table1[[#This Row],[pledged]]/Table1[[#This Row],[backers_count]],0)</f>
        <v>131.66666666666666</v>
      </c>
      <c r="Q1587" t="str">
        <f t="shared" si="96"/>
        <v>photography</v>
      </c>
      <c r="R1587" t="str">
        <f t="shared" si="97"/>
        <v>places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+Table1[[#This Row],[pledged]]/Table1[[#This Row],[goal]]</f>
        <v>0</v>
      </c>
      <c r="P1588" s="8">
        <f>IFERROR(+Table1[[#This Row],[pledged]]/Table1[[#This Row],[backers_count]],0)</f>
        <v>0</v>
      </c>
      <c r="Q1588" t="str">
        <f t="shared" si="96"/>
        <v>photography</v>
      </c>
      <c r="R1588" t="str">
        <f t="shared" si="97"/>
        <v>places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+Table1[[#This Row],[pledged]]/Table1[[#This Row],[goal]]</f>
        <v>1.3333333333333334E-4</v>
      </c>
      <c r="P1589" s="8">
        <f>IFERROR(+Table1[[#This Row],[pledged]]/Table1[[#This Row],[backers_count]],0)</f>
        <v>1</v>
      </c>
      <c r="Q1589" t="str">
        <f t="shared" si="96"/>
        <v>photography</v>
      </c>
      <c r="R1589" t="str">
        <f t="shared" si="97"/>
        <v>places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+Table1[[#This Row],[pledged]]/Table1[[#This Row],[goal]]</f>
        <v>0</v>
      </c>
      <c r="P1590" s="8">
        <f>IFERROR(+Table1[[#This Row],[pledged]]/Table1[[#This Row],[backers_count]],0)</f>
        <v>0</v>
      </c>
      <c r="Q1590" t="str">
        <f t="shared" si="96"/>
        <v>photography</v>
      </c>
      <c r="R1590" t="str">
        <f t="shared" si="97"/>
        <v>places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+Table1[[#This Row],[pledged]]/Table1[[#This Row],[goal]]</f>
        <v>0</v>
      </c>
      <c r="P1591" s="8">
        <f>IFERROR(+Table1[[#This Row],[pledged]]/Table1[[#This Row],[backers_count]],0)</f>
        <v>0</v>
      </c>
      <c r="Q1591" t="str">
        <f t="shared" si="96"/>
        <v>photography</v>
      </c>
      <c r="R1591" t="str">
        <f t="shared" si="97"/>
        <v>places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+Table1[[#This Row],[pledged]]/Table1[[#This Row],[goal]]</f>
        <v>1.7000000000000001E-2</v>
      </c>
      <c r="P1592" s="8">
        <f>IFERROR(+Table1[[#This Row],[pledged]]/Table1[[#This Row],[backers_count]],0)</f>
        <v>510</v>
      </c>
      <c r="Q1592" t="str">
        <f t="shared" si="96"/>
        <v>photography</v>
      </c>
      <c r="R1592" t="str">
        <f t="shared" si="97"/>
        <v>places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+Table1[[#This Row],[pledged]]/Table1[[#This Row],[goal]]</f>
        <v>0.29228571428571426</v>
      </c>
      <c r="P1593" s="8">
        <f>IFERROR(+Table1[[#This Row],[pledged]]/Table1[[#This Row],[backers_count]],0)</f>
        <v>44.478260869565219</v>
      </c>
      <c r="Q1593" t="str">
        <f t="shared" si="96"/>
        <v>photography</v>
      </c>
      <c r="R1593" t="str">
        <f t="shared" si="97"/>
        <v>places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+Table1[[#This Row],[pledged]]/Table1[[#This Row],[goal]]</f>
        <v>0</v>
      </c>
      <c r="P1594" s="8">
        <f>IFERROR(+Table1[[#This Row],[pledged]]/Table1[[#This Row],[backers_count]],0)</f>
        <v>0</v>
      </c>
      <c r="Q1594" t="str">
        <f t="shared" si="96"/>
        <v>photography</v>
      </c>
      <c r="R1594" t="str">
        <f t="shared" si="97"/>
        <v>places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+Table1[[#This Row],[pledged]]/Table1[[#This Row],[goal]]</f>
        <v>1.3636363636363637E-4</v>
      </c>
      <c r="P1595" s="8">
        <f>IFERROR(+Table1[[#This Row],[pledged]]/Table1[[#This Row],[backers_count]],0)</f>
        <v>1</v>
      </c>
      <c r="Q1595" t="str">
        <f t="shared" si="96"/>
        <v>photography</v>
      </c>
      <c r="R1595" t="str">
        <f t="shared" si="97"/>
        <v>places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+Table1[[#This Row],[pledged]]/Table1[[#This Row],[goal]]</f>
        <v>0.20499999999999999</v>
      </c>
      <c r="P1596" s="8">
        <f>IFERROR(+Table1[[#This Row],[pledged]]/Table1[[#This Row],[backers_count]],0)</f>
        <v>20.5</v>
      </c>
      <c r="Q1596" t="str">
        <f t="shared" si="96"/>
        <v>photography</v>
      </c>
      <c r="R1596" t="str">
        <f t="shared" si="97"/>
        <v>places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+Table1[[#This Row],[pledged]]/Table1[[#This Row],[goal]]</f>
        <v>2.8E-3</v>
      </c>
      <c r="P1597" s="8">
        <f>IFERROR(+Table1[[#This Row],[pledged]]/Table1[[#This Row],[backers_count]],0)</f>
        <v>40</v>
      </c>
      <c r="Q1597" t="str">
        <f t="shared" si="96"/>
        <v>photography</v>
      </c>
      <c r="R1597" t="str">
        <f t="shared" si="97"/>
        <v>places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+Table1[[#This Row],[pledged]]/Table1[[#This Row],[goal]]</f>
        <v>2.3076923076923078E-2</v>
      </c>
      <c r="P1598" s="8">
        <f>IFERROR(+Table1[[#This Row],[pledged]]/Table1[[#This Row],[backers_count]],0)</f>
        <v>25</v>
      </c>
      <c r="Q1598" t="str">
        <f t="shared" si="96"/>
        <v>photography</v>
      </c>
      <c r="R1598" t="str">
        <f t="shared" si="97"/>
        <v>places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+Table1[[#This Row],[pledged]]/Table1[[#This Row],[goal]]</f>
        <v>0</v>
      </c>
      <c r="P1599" s="8">
        <f>IFERROR(+Table1[[#This Row],[pledged]]/Table1[[#This Row],[backers_count]],0)</f>
        <v>0</v>
      </c>
      <c r="Q1599" t="str">
        <f t="shared" si="96"/>
        <v>photography</v>
      </c>
      <c r="R1599" t="str">
        <f t="shared" si="97"/>
        <v>places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+Table1[[#This Row],[pledged]]/Table1[[#This Row],[goal]]</f>
        <v>1.25E-3</v>
      </c>
      <c r="P1600" s="8">
        <f>IFERROR(+Table1[[#This Row],[pledged]]/Table1[[#This Row],[backers_count]],0)</f>
        <v>1</v>
      </c>
      <c r="Q1600" t="str">
        <f t="shared" si="96"/>
        <v>photography</v>
      </c>
      <c r="R1600" t="str">
        <f t="shared" si="97"/>
        <v>places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+Table1[[#This Row],[pledged]]/Table1[[#This Row],[goal]]</f>
        <v>0</v>
      </c>
      <c r="P1601" s="8">
        <f>IFERROR(+Table1[[#This Row],[pledged]]/Table1[[#This Row],[backers_count]],0)</f>
        <v>0</v>
      </c>
      <c r="Q1601" t="str">
        <f t="shared" si="96"/>
        <v>photography</v>
      </c>
      <c r="R1601" t="str">
        <f t="shared" si="97"/>
        <v>places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+Table1[[#This Row],[pledged]]/Table1[[#This Row],[goal]]</f>
        <v>7.3400000000000007E-2</v>
      </c>
      <c r="P1602" s="8">
        <f>IFERROR(+Table1[[#This Row],[pledged]]/Table1[[#This Row],[backers_count]],0)</f>
        <v>40.777777777777779</v>
      </c>
      <c r="Q1602" t="str">
        <f t="shared" ref="Q1602:Q1665" si="100">LEFT(N1602,FIND("/",N1602)-1)</f>
        <v>photography</v>
      </c>
      <c r="R1602" t="str">
        <f t="shared" ref="R1602:R1665" si="101">RIGHT($N1602,LEN(N1602)-FIND("/",N1602))</f>
        <v>places</v>
      </c>
      <c r="S1602" s="14">
        <f t="shared" ref="S1602:S1665" si="102">(((J1602/60)/60)/24)+DATE(1970,1,1)</f>
        <v>41791.057314814818</v>
      </c>
      <c r="T1602" s="14">
        <f t="shared" ref="T1602:T1665" si="103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+Table1[[#This Row],[pledged]]/Table1[[#This Row],[goal]]</f>
        <v>1.082492</v>
      </c>
      <c r="P1603" s="8">
        <f>IFERROR(+Table1[[#This Row],[pledged]]/Table1[[#This Row],[backers_count]],0)</f>
        <v>48.325535714285714</v>
      </c>
      <c r="Q1603" t="str">
        <f t="shared" si="100"/>
        <v>music</v>
      </c>
      <c r="R1603" t="str">
        <f t="shared" si="101"/>
        <v>rock</v>
      </c>
      <c r="S1603" s="14">
        <f t="shared" si="102"/>
        <v>40638.092974537038</v>
      </c>
      <c r="T1603" s="14">
        <f t="shared" si="103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+Table1[[#This Row],[pledged]]/Table1[[#This Row],[goal]]</f>
        <v>1.0016666666666667</v>
      </c>
      <c r="P1604" s="8">
        <f>IFERROR(+Table1[[#This Row],[pledged]]/Table1[[#This Row],[backers_count]],0)</f>
        <v>46.953125</v>
      </c>
      <c r="Q1604" t="str">
        <f t="shared" si="100"/>
        <v>music</v>
      </c>
      <c r="R1604" t="str">
        <f t="shared" si="101"/>
        <v>rock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+Table1[[#This Row],[pledged]]/Table1[[#This Row],[goal]]</f>
        <v>1.0003299999999999</v>
      </c>
      <c r="P1605" s="8">
        <f>IFERROR(+Table1[[#This Row],[pledged]]/Table1[[#This Row],[backers_count]],0)</f>
        <v>66.688666666666663</v>
      </c>
      <c r="Q1605" t="str">
        <f t="shared" si="100"/>
        <v>music</v>
      </c>
      <c r="R1605" t="str">
        <f t="shared" si="101"/>
        <v>rock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+Table1[[#This Row],[pledged]]/Table1[[#This Row],[goal]]</f>
        <v>1.2210714285714286</v>
      </c>
      <c r="P1606" s="8">
        <f>IFERROR(+Table1[[#This Row],[pledged]]/Table1[[#This Row],[backers_count]],0)</f>
        <v>48.842857142857142</v>
      </c>
      <c r="Q1606" t="str">
        <f t="shared" si="100"/>
        <v>music</v>
      </c>
      <c r="R1606" t="str">
        <f t="shared" si="101"/>
        <v>rock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+Table1[[#This Row],[pledged]]/Table1[[#This Row],[goal]]</f>
        <v>1.0069333333333335</v>
      </c>
      <c r="P1607" s="8">
        <f>IFERROR(+Table1[[#This Row],[pledged]]/Table1[[#This Row],[backers_count]],0)</f>
        <v>137.30909090909091</v>
      </c>
      <c r="Q1607" t="str">
        <f t="shared" si="100"/>
        <v>music</v>
      </c>
      <c r="R1607" t="str">
        <f t="shared" si="101"/>
        <v>rock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+Table1[[#This Row],[pledged]]/Table1[[#This Row],[goal]]</f>
        <v>1.01004125</v>
      </c>
      <c r="P1608" s="8">
        <f>IFERROR(+Table1[[#This Row],[pledged]]/Table1[[#This Row],[backers_count]],0)</f>
        <v>87.829673913043479</v>
      </c>
      <c r="Q1608" t="str">
        <f t="shared" si="100"/>
        <v>music</v>
      </c>
      <c r="R1608" t="str">
        <f t="shared" si="101"/>
        <v>rock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+Table1[[#This Row],[pledged]]/Table1[[#This Row],[goal]]</f>
        <v>1.4511000000000001</v>
      </c>
      <c r="P1609" s="8">
        <f>IFERROR(+Table1[[#This Row],[pledged]]/Table1[[#This Row],[backers_count]],0)</f>
        <v>70.785365853658533</v>
      </c>
      <c r="Q1609" t="str">
        <f t="shared" si="100"/>
        <v>music</v>
      </c>
      <c r="R1609" t="str">
        <f t="shared" si="101"/>
        <v>rock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+Table1[[#This Row],[pledged]]/Table1[[#This Row],[goal]]</f>
        <v>1.0125</v>
      </c>
      <c r="P1610" s="8">
        <f>IFERROR(+Table1[[#This Row],[pledged]]/Table1[[#This Row],[backers_count]],0)</f>
        <v>52.826086956521742</v>
      </c>
      <c r="Q1610" t="str">
        <f t="shared" si="100"/>
        <v>music</v>
      </c>
      <c r="R1610" t="str">
        <f t="shared" si="101"/>
        <v>rock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+Table1[[#This Row],[pledged]]/Table1[[#This Row],[goal]]</f>
        <v>1.1833333333333333</v>
      </c>
      <c r="P1611" s="8">
        <f>IFERROR(+Table1[[#This Row],[pledged]]/Table1[[#This Row],[backers_count]],0)</f>
        <v>443.75</v>
      </c>
      <c r="Q1611" t="str">
        <f t="shared" si="100"/>
        <v>music</v>
      </c>
      <c r="R1611" t="str">
        <f t="shared" si="101"/>
        <v>rock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+Table1[[#This Row],[pledged]]/Table1[[#This Row],[goal]]</f>
        <v>2.7185000000000001</v>
      </c>
      <c r="P1612" s="8">
        <f>IFERROR(+Table1[[#This Row],[pledged]]/Table1[[#This Row],[backers_count]],0)</f>
        <v>48.544642857142854</v>
      </c>
      <c r="Q1612" t="str">
        <f t="shared" si="100"/>
        <v>music</v>
      </c>
      <c r="R1612" t="str">
        <f t="shared" si="101"/>
        <v>rock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+Table1[[#This Row],[pledged]]/Table1[[#This Row],[goal]]</f>
        <v>1.25125</v>
      </c>
      <c r="P1613" s="8">
        <f>IFERROR(+Table1[[#This Row],[pledged]]/Table1[[#This Row],[backers_count]],0)</f>
        <v>37.074074074074076</v>
      </c>
      <c r="Q1613" t="str">
        <f t="shared" si="100"/>
        <v>music</v>
      </c>
      <c r="R1613" t="str">
        <f t="shared" si="101"/>
        <v>rock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+Table1[[#This Row],[pledged]]/Table1[[#This Row],[goal]]</f>
        <v>1.1000000000000001</v>
      </c>
      <c r="P1614" s="8">
        <f>IFERROR(+Table1[[#This Row],[pledged]]/Table1[[#This Row],[backers_count]],0)</f>
        <v>50</v>
      </c>
      <c r="Q1614" t="str">
        <f t="shared" si="100"/>
        <v>music</v>
      </c>
      <c r="R1614" t="str">
        <f t="shared" si="101"/>
        <v>rock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+Table1[[#This Row],[pledged]]/Table1[[#This Row],[goal]]</f>
        <v>1.0149999999999999</v>
      </c>
      <c r="P1615" s="8">
        <f>IFERROR(+Table1[[#This Row],[pledged]]/Table1[[#This Row],[backers_count]],0)</f>
        <v>39.03846153846154</v>
      </c>
      <c r="Q1615" t="str">
        <f t="shared" si="100"/>
        <v>music</v>
      </c>
      <c r="R1615" t="str">
        <f t="shared" si="101"/>
        <v>rock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+Table1[[#This Row],[pledged]]/Table1[[#This Row],[goal]]</f>
        <v>1.0269999999999999</v>
      </c>
      <c r="P1616" s="8">
        <f>IFERROR(+Table1[[#This Row],[pledged]]/Table1[[#This Row],[backers_count]],0)</f>
        <v>66.688311688311686</v>
      </c>
      <c r="Q1616" t="str">
        <f t="shared" si="100"/>
        <v>music</v>
      </c>
      <c r="R1616" t="str">
        <f t="shared" si="101"/>
        <v>rock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+Table1[[#This Row],[pledged]]/Table1[[#This Row],[goal]]</f>
        <v>1.1412500000000001</v>
      </c>
      <c r="P1617" s="8">
        <f>IFERROR(+Table1[[#This Row],[pledged]]/Table1[[#This Row],[backers_count]],0)</f>
        <v>67.132352941176464</v>
      </c>
      <c r="Q1617" t="str">
        <f t="shared" si="100"/>
        <v>music</v>
      </c>
      <c r="R1617" t="str">
        <f t="shared" si="101"/>
        <v>rock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+Table1[[#This Row],[pledged]]/Table1[[#This Row],[goal]]</f>
        <v>1.042</v>
      </c>
      <c r="P1618" s="8">
        <f>IFERROR(+Table1[[#This Row],[pledged]]/Table1[[#This Row],[backers_count]],0)</f>
        <v>66.369426751592357</v>
      </c>
      <c r="Q1618" t="str">
        <f t="shared" si="100"/>
        <v>music</v>
      </c>
      <c r="R1618" t="str">
        <f t="shared" si="101"/>
        <v>rock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+Table1[[#This Row],[pledged]]/Table1[[#This Row],[goal]]</f>
        <v>1.4585714285714286</v>
      </c>
      <c r="P1619" s="8">
        <f>IFERROR(+Table1[[#This Row],[pledged]]/Table1[[#This Row],[backers_count]],0)</f>
        <v>64.620253164556956</v>
      </c>
      <c r="Q1619" t="str">
        <f t="shared" si="100"/>
        <v>music</v>
      </c>
      <c r="R1619" t="str">
        <f t="shared" si="101"/>
        <v>rock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+Table1[[#This Row],[pledged]]/Table1[[#This Row],[goal]]</f>
        <v>1.0506666666666666</v>
      </c>
      <c r="P1620" s="8">
        <f>IFERROR(+Table1[[#This Row],[pledged]]/Table1[[#This Row],[backers_count]],0)</f>
        <v>58.370370370370374</v>
      </c>
      <c r="Q1620" t="str">
        <f t="shared" si="100"/>
        <v>music</v>
      </c>
      <c r="R1620" t="str">
        <f t="shared" si="101"/>
        <v>rock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+Table1[[#This Row],[pledged]]/Table1[[#This Row],[goal]]</f>
        <v>1.3333333333333333</v>
      </c>
      <c r="P1621" s="8">
        <f>IFERROR(+Table1[[#This Row],[pledged]]/Table1[[#This Row],[backers_count]],0)</f>
        <v>86.956521739130437</v>
      </c>
      <c r="Q1621" t="str">
        <f t="shared" si="100"/>
        <v>music</v>
      </c>
      <c r="R1621" t="str">
        <f t="shared" si="101"/>
        <v>rock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+Table1[[#This Row],[pledged]]/Table1[[#This Row],[goal]]</f>
        <v>1.1299999999999999</v>
      </c>
      <c r="P1622" s="8">
        <f>IFERROR(+Table1[[#This Row],[pledged]]/Table1[[#This Row],[backers_count]],0)</f>
        <v>66.470588235294116</v>
      </c>
      <c r="Q1622" t="str">
        <f t="shared" si="100"/>
        <v>music</v>
      </c>
      <c r="R1622" t="str">
        <f t="shared" si="101"/>
        <v>rock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+Table1[[#This Row],[pledged]]/Table1[[#This Row],[goal]]</f>
        <v>1.212</v>
      </c>
      <c r="P1623" s="8">
        <f>IFERROR(+Table1[[#This Row],[pledged]]/Table1[[#This Row],[backers_count]],0)</f>
        <v>163.78378378378378</v>
      </c>
      <c r="Q1623" t="str">
        <f t="shared" si="100"/>
        <v>music</v>
      </c>
      <c r="R1623" t="str">
        <f t="shared" si="101"/>
        <v>rock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+Table1[[#This Row],[pledged]]/Table1[[#This Row],[goal]]</f>
        <v>1.0172463768115942</v>
      </c>
      <c r="P1624" s="8">
        <f>IFERROR(+Table1[[#This Row],[pledged]]/Table1[[#This Row],[backers_count]],0)</f>
        <v>107.98461538461538</v>
      </c>
      <c r="Q1624" t="str">
        <f t="shared" si="100"/>
        <v>music</v>
      </c>
      <c r="R1624" t="str">
        <f t="shared" si="101"/>
        <v>rock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+Table1[[#This Row],[pledged]]/Table1[[#This Row],[goal]]</f>
        <v>1.0106666666666666</v>
      </c>
      <c r="P1625" s="8">
        <f>IFERROR(+Table1[[#This Row],[pledged]]/Table1[[#This Row],[backers_count]],0)</f>
        <v>42.111111111111114</v>
      </c>
      <c r="Q1625" t="str">
        <f t="shared" si="100"/>
        <v>music</v>
      </c>
      <c r="R1625" t="str">
        <f t="shared" si="101"/>
        <v>rock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+Table1[[#This Row],[pledged]]/Table1[[#This Row],[goal]]</f>
        <v>1.18</v>
      </c>
      <c r="P1626" s="8">
        <f>IFERROR(+Table1[[#This Row],[pledged]]/Table1[[#This Row],[backers_count]],0)</f>
        <v>47.2</v>
      </c>
      <c r="Q1626" t="str">
        <f t="shared" si="100"/>
        <v>music</v>
      </c>
      <c r="R1626" t="str">
        <f t="shared" si="101"/>
        <v>rock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+Table1[[#This Row],[pledged]]/Table1[[#This Row],[goal]]</f>
        <v>1.5533333333333332</v>
      </c>
      <c r="P1627" s="8">
        <f>IFERROR(+Table1[[#This Row],[pledged]]/Table1[[#This Row],[backers_count]],0)</f>
        <v>112.01923076923077</v>
      </c>
      <c r="Q1627" t="str">
        <f t="shared" si="100"/>
        <v>music</v>
      </c>
      <c r="R1627" t="str">
        <f t="shared" si="101"/>
        <v>rock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+Table1[[#This Row],[pledged]]/Table1[[#This Row],[goal]]</f>
        <v>1.0118750000000001</v>
      </c>
      <c r="P1628" s="8">
        <f>IFERROR(+Table1[[#This Row],[pledged]]/Table1[[#This Row],[backers_count]],0)</f>
        <v>74.953703703703709</v>
      </c>
      <c r="Q1628" t="str">
        <f t="shared" si="100"/>
        <v>music</v>
      </c>
      <c r="R1628" t="str">
        <f t="shared" si="101"/>
        <v>rock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+Table1[[#This Row],[pledged]]/Table1[[#This Row],[goal]]</f>
        <v>1.17</v>
      </c>
      <c r="P1629" s="8">
        <f>IFERROR(+Table1[[#This Row],[pledged]]/Table1[[#This Row],[backers_count]],0)</f>
        <v>61.578947368421055</v>
      </c>
      <c r="Q1629" t="str">
        <f t="shared" si="100"/>
        <v>music</v>
      </c>
      <c r="R1629" t="str">
        <f t="shared" si="101"/>
        <v>rock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+Table1[[#This Row],[pledged]]/Table1[[#This Row],[goal]]</f>
        <v>1.00925</v>
      </c>
      <c r="P1630" s="8">
        <f>IFERROR(+Table1[[#This Row],[pledged]]/Table1[[#This Row],[backers_count]],0)</f>
        <v>45.875</v>
      </c>
      <c r="Q1630" t="str">
        <f t="shared" si="100"/>
        <v>music</v>
      </c>
      <c r="R1630" t="str">
        <f t="shared" si="101"/>
        <v>rock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+Table1[[#This Row],[pledged]]/Table1[[#This Row],[goal]]</f>
        <v>1.0366666666666666</v>
      </c>
      <c r="P1631" s="8">
        <f>IFERROR(+Table1[[#This Row],[pledged]]/Table1[[#This Row],[backers_count]],0)</f>
        <v>75.853658536585371</v>
      </c>
      <c r="Q1631" t="str">
        <f t="shared" si="100"/>
        <v>music</v>
      </c>
      <c r="R1631" t="str">
        <f t="shared" si="101"/>
        <v>rock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+Table1[[#This Row],[pledged]]/Table1[[#This Row],[goal]]</f>
        <v>2.6524999999999999</v>
      </c>
      <c r="P1632" s="8">
        <f>IFERROR(+Table1[[#This Row],[pledged]]/Table1[[#This Row],[backers_count]],0)</f>
        <v>84.206349206349202</v>
      </c>
      <c r="Q1632" t="str">
        <f t="shared" si="100"/>
        <v>music</v>
      </c>
      <c r="R1632" t="str">
        <f t="shared" si="101"/>
        <v>rock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+Table1[[#This Row],[pledged]]/Table1[[#This Row],[goal]]</f>
        <v>1.5590999999999999</v>
      </c>
      <c r="P1633" s="8">
        <f>IFERROR(+Table1[[#This Row],[pledged]]/Table1[[#This Row],[backers_count]],0)</f>
        <v>117.22556390977444</v>
      </c>
      <c r="Q1633" t="str">
        <f t="shared" si="100"/>
        <v>music</v>
      </c>
      <c r="R1633" t="str">
        <f t="shared" si="101"/>
        <v>rock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+Table1[[#This Row],[pledged]]/Table1[[#This Row],[goal]]</f>
        <v>1.0162500000000001</v>
      </c>
      <c r="P1634" s="8">
        <f>IFERROR(+Table1[[#This Row],[pledged]]/Table1[[#This Row],[backers_count]],0)</f>
        <v>86.489361702127653</v>
      </c>
      <c r="Q1634" t="str">
        <f t="shared" si="100"/>
        <v>music</v>
      </c>
      <c r="R1634" t="str">
        <f t="shared" si="101"/>
        <v>rock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+Table1[[#This Row],[pledged]]/Table1[[#This Row],[goal]]</f>
        <v>1</v>
      </c>
      <c r="P1635" s="8">
        <f>IFERROR(+Table1[[#This Row],[pledged]]/Table1[[#This Row],[backers_count]],0)</f>
        <v>172.41379310344828</v>
      </c>
      <c r="Q1635" t="str">
        <f t="shared" si="100"/>
        <v>music</v>
      </c>
      <c r="R1635" t="str">
        <f t="shared" si="101"/>
        <v>rock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+Table1[[#This Row],[pledged]]/Table1[[#This Row],[goal]]</f>
        <v>1.0049999999999999</v>
      </c>
      <c r="P1636" s="8">
        <f>IFERROR(+Table1[[#This Row],[pledged]]/Table1[[#This Row],[backers_count]],0)</f>
        <v>62.8125</v>
      </c>
      <c r="Q1636" t="str">
        <f t="shared" si="100"/>
        <v>music</v>
      </c>
      <c r="R1636" t="str">
        <f t="shared" si="101"/>
        <v>rock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+Table1[[#This Row],[pledged]]/Table1[[#This Row],[goal]]</f>
        <v>1.2529999999999999</v>
      </c>
      <c r="P1637" s="8">
        <f>IFERROR(+Table1[[#This Row],[pledged]]/Table1[[#This Row],[backers_count]],0)</f>
        <v>67.729729729729726</v>
      </c>
      <c r="Q1637" t="str">
        <f t="shared" si="100"/>
        <v>music</v>
      </c>
      <c r="R1637" t="str">
        <f t="shared" si="101"/>
        <v>rock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+Table1[[#This Row],[pledged]]/Table1[[#This Row],[goal]]</f>
        <v>1.0355555555555556</v>
      </c>
      <c r="P1638" s="8">
        <f>IFERROR(+Table1[[#This Row],[pledged]]/Table1[[#This Row],[backers_count]],0)</f>
        <v>53.5632183908046</v>
      </c>
      <c r="Q1638" t="str">
        <f t="shared" si="100"/>
        <v>music</v>
      </c>
      <c r="R1638" t="str">
        <f t="shared" si="101"/>
        <v>rock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+Table1[[#This Row],[pledged]]/Table1[[#This Row],[goal]]</f>
        <v>1.038</v>
      </c>
      <c r="P1639" s="8">
        <f>IFERROR(+Table1[[#This Row],[pledged]]/Table1[[#This Row],[backers_count]],0)</f>
        <v>34.6</v>
      </c>
      <c r="Q1639" t="str">
        <f t="shared" si="100"/>
        <v>music</v>
      </c>
      <c r="R1639" t="str">
        <f t="shared" si="101"/>
        <v>rock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+Table1[[#This Row],[pledged]]/Table1[[#This Row],[goal]]</f>
        <v>1.05</v>
      </c>
      <c r="P1640" s="8">
        <f>IFERROR(+Table1[[#This Row],[pledged]]/Table1[[#This Row],[backers_count]],0)</f>
        <v>38.888888888888886</v>
      </c>
      <c r="Q1640" t="str">
        <f t="shared" si="100"/>
        <v>music</v>
      </c>
      <c r="R1640" t="str">
        <f t="shared" si="101"/>
        <v>rock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+Table1[[#This Row],[pledged]]/Table1[[#This Row],[goal]]</f>
        <v>1</v>
      </c>
      <c r="P1641" s="8">
        <f>IFERROR(+Table1[[#This Row],[pledged]]/Table1[[#This Row],[backers_count]],0)</f>
        <v>94.736842105263165</v>
      </c>
      <c r="Q1641" t="str">
        <f t="shared" si="100"/>
        <v>music</v>
      </c>
      <c r="R1641" t="str">
        <f t="shared" si="101"/>
        <v>rock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+Table1[[#This Row],[pledged]]/Table1[[#This Row],[goal]]</f>
        <v>1.6986000000000001</v>
      </c>
      <c r="P1642" s="8">
        <f>IFERROR(+Table1[[#This Row],[pledged]]/Table1[[#This Row],[backers_count]],0)</f>
        <v>39.967058823529413</v>
      </c>
      <c r="Q1642" t="str">
        <f t="shared" si="100"/>
        <v>music</v>
      </c>
      <c r="R1642" t="str">
        <f t="shared" si="101"/>
        <v>rock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+Table1[[#This Row],[pledged]]/Table1[[#This Row],[goal]]</f>
        <v>1.014</v>
      </c>
      <c r="P1643" s="8">
        <f>IFERROR(+Table1[[#This Row],[pledged]]/Table1[[#This Row],[backers_count]],0)</f>
        <v>97.5</v>
      </c>
      <c r="Q1643" t="str">
        <f t="shared" si="100"/>
        <v>music</v>
      </c>
      <c r="R1643" t="str">
        <f t="shared" si="101"/>
        <v>pop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+Table1[[#This Row],[pledged]]/Table1[[#This Row],[goal]]</f>
        <v>1</v>
      </c>
      <c r="P1644" s="8">
        <f>IFERROR(+Table1[[#This Row],[pledged]]/Table1[[#This Row],[backers_count]],0)</f>
        <v>42.857142857142854</v>
      </c>
      <c r="Q1644" t="str">
        <f t="shared" si="100"/>
        <v>music</v>
      </c>
      <c r="R1644" t="str">
        <f t="shared" si="101"/>
        <v>pop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+Table1[[#This Row],[pledged]]/Table1[[#This Row],[goal]]</f>
        <v>1.2470000000000001</v>
      </c>
      <c r="P1645" s="8">
        <f>IFERROR(+Table1[[#This Row],[pledged]]/Table1[[#This Row],[backers_count]],0)</f>
        <v>168.51351351351352</v>
      </c>
      <c r="Q1645" t="str">
        <f t="shared" si="100"/>
        <v>music</v>
      </c>
      <c r="R1645" t="str">
        <f t="shared" si="101"/>
        <v>pop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+Table1[[#This Row],[pledged]]/Table1[[#This Row],[goal]]</f>
        <v>1.095</v>
      </c>
      <c r="P1646" s="8">
        <f>IFERROR(+Table1[[#This Row],[pledged]]/Table1[[#This Row],[backers_count]],0)</f>
        <v>85.546875</v>
      </c>
      <c r="Q1646" t="str">
        <f t="shared" si="100"/>
        <v>music</v>
      </c>
      <c r="R1646" t="str">
        <f t="shared" si="101"/>
        <v>pop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+Table1[[#This Row],[pledged]]/Table1[[#This Row],[goal]]</f>
        <v>1.1080000000000001</v>
      </c>
      <c r="P1647" s="8">
        <f>IFERROR(+Table1[[#This Row],[pledged]]/Table1[[#This Row],[backers_count]],0)</f>
        <v>554</v>
      </c>
      <c r="Q1647" t="str">
        <f t="shared" si="100"/>
        <v>music</v>
      </c>
      <c r="R1647" t="str">
        <f t="shared" si="101"/>
        <v>pop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+Table1[[#This Row],[pledged]]/Table1[[#This Row],[goal]]</f>
        <v>1.1020000000000001</v>
      </c>
      <c r="P1648" s="8">
        <f>IFERROR(+Table1[[#This Row],[pledged]]/Table1[[#This Row],[backers_count]],0)</f>
        <v>26.554216867469879</v>
      </c>
      <c r="Q1648" t="str">
        <f t="shared" si="100"/>
        <v>music</v>
      </c>
      <c r="R1648" t="str">
        <f t="shared" si="101"/>
        <v>pop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+Table1[[#This Row],[pledged]]/Table1[[#This Row],[goal]]</f>
        <v>1.0471999999999999</v>
      </c>
      <c r="P1649" s="8">
        <f>IFERROR(+Table1[[#This Row],[pledged]]/Table1[[#This Row],[backers_count]],0)</f>
        <v>113.82608695652173</v>
      </c>
      <c r="Q1649" t="str">
        <f t="shared" si="100"/>
        <v>music</v>
      </c>
      <c r="R1649" t="str">
        <f t="shared" si="101"/>
        <v>pop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+Table1[[#This Row],[pledged]]/Table1[[#This Row],[goal]]</f>
        <v>1.2526086956521738</v>
      </c>
      <c r="P1650" s="8">
        <f>IFERROR(+Table1[[#This Row],[pledged]]/Table1[[#This Row],[backers_count]],0)</f>
        <v>32.011111111111113</v>
      </c>
      <c r="Q1650" t="str">
        <f t="shared" si="100"/>
        <v>music</v>
      </c>
      <c r="R1650" t="str">
        <f t="shared" si="101"/>
        <v>pop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+Table1[[#This Row],[pledged]]/Table1[[#This Row],[goal]]</f>
        <v>1.0058763157894737</v>
      </c>
      <c r="P1651" s="8">
        <f>IFERROR(+Table1[[#This Row],[pledged]]/Table1[[#This Row],[backers_count]],0)</f>
        <v>47.189259259259259</v>
      </c>
      <c r="Q1651" t="str">
        <f t="shared" si="100"/>
        <v>music</v>
      </c>
      <c r="R1651" t="str">
        <f t="shared" si="101"/>
        <v>pop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+Table1[[#This Row],[pledged]]/Table1[[#This Row],[goal]]</f>
        <v>1.4155</v>
      </c>
      <c r="P1652" s="8">
        <f>IFERROR(+Table1[[#This Row],[pledged]]/Table1[[#This Row],[backers_count]],0)</f>
        <v>88.46875</v>
      </c>
      <c r="Q1652" t="str">
        <f t="shared" si="100"/>
        <v>music</v>
      </c>
      <c r="R1652" t="str">
        <f t="shared" si="101"/>
        <v>pop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+Table1[[#This Row],[pledged]]/Table1[[#This Row],[goal]]</f>
        <v>1.0075000000000001</v>
      </c>
      <c r="P1653" s="8">
        <f>IFERROR(+Table1[[#This Row],[pledged]]/Table1[[#This Row],[backers_count]],0)</f>
        <v>100.75</v>
      </c>
      <c r="Q1653" t="str">
        <f t="shared" si="100"/>
        <v>music</v>
      </c>
      <c r="R1653" t="str">
        <f t="shared" si="101"/>
        <v>pop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+Table1[[#This Row],[pledged]]/Table1[[#This Row],[goal]]</f>
        <v>1.0066666666666666</v>
      </c>
      <c r="P1654" s="8">
        <f>IFERROR(+Table1[[#This Row],[pledged]]/Table1[[#This Row],[backers_count]],0)</f>
        <v>64.714285714285708</v>
      </c>
      <c r="Q1654" t="str">
        <f t="shared" si="100"/>
        <v>music</v>
      </c>
      <c r="R1654" t="str">
        <f t="shared" si="101"/>
        <v>pop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+Table1[[#This Row],[pledged]]/Table1[[#This Row],[goal]]</f>
        <v>1.7423040000000001</v>
      </c>
      <c r="P1655" s="8">
        <f>IFERROR(+Table1[[#This Row],[pledged]]/Table1[[#This Row],[backers_count]],0)</f>
        <v>51.854285714285716</v>
      </c>
      <c r="Q1655" t="str">
        <f t="shared" si="100"/>
        <v>music</v>
      </c>
      <c r="R1655" t="str">
        <f t="shared" si="101"/>
        <v>pop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+Table1[[#This Row],[pledged]]/Table1[[#This Row],[goal]]</f>
        <v>1.199090909090909</v>
      </c>
      <c r="P1656" s="8">
        <f>IFERROR(+Table1[[#This Row],[pledged]]/Table1[[#This Row],[backers_count]],0)</f>
        <v>38.794117647058826</v>
      </c>
      <c r="Q1656" t="str">
        <f t="shared" si="100"/>
        <v>music</v>
      </c>
      <c r="R1656" t="str">
        <f t="shared" si="101"/>
        <v>pop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+Table1[[#This Row],[pledged]]/Table1[[#This Row],[goal]]</f>
        <v>1.4286666666666668</v>
      </c>
      <c r="P1657" s="8">
        <f>IFERROR(+Table1[[#This Row],[pledged]]/Table1[[#This Row],[backers_count]],0)</f>
        <v>44.645833333333336</v>
      </c>
      <c r="Q1657" t="str">
        <f t="shared" si="100"/>
        <v>music</v>
      </c>
      <c r="R1657" t="str">
        <f t="shared" si="101"/>
        <v>pop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+Table1[[#This Row],[pledged]]/Table1[[#This Row],[goal]]</f>
        <v>1.0033493333333334</v>
      </c>
      <c r="P1658" s="8">
        <f>IFERROR(+Table1[[#This Row],[pledged]]/Table1[[#This Row],[backers_count]],0)</f>
        <v>156.77333333333334</v>
      </c>
      <c r="Q1658" t="str">
        <f t="shared" si="100"/>
        <v>music</v>
      </c>
      <c r="R1658" t="str">
        <f t="shared" si="101"/>
        <v>pop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+Table1[[#This Row],[pledged]]/Table1[[#This Row],[goal]]</f>
        <v>1.0493380000000001</v>
      </c>
      <c r="P1659" s="8">
        <f>IFERROR(+Table1[[#This Row],[pledged]]/Table1[[#This Row],[backers_count]],0)</f>
        <v>118.70339366515837</v>
      </c>
      <c r="Q1659" t="str">
        <f t="shared" si="100"/>
        <v>music</v>
      </c>
      <c r="R1659" t="str">
        <f t="shared" si="101"/>
        <v>pop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+Table1[[#This Row],[pledged]]/Table1[[#This Row],[goal]]</f>
        <v>1.3223333333333334</v>
      </c>
      <c r="P1660" s="8">
        <f>IFERROR(+Table1[[#This Row],[pledged]]/Table1[[#This Row],[backers_count]],0)</f>
        <v>74.149532710280369</v>
      </c>
      <c r="Q1660" t="str">
        <f t="shared" si="100"/>
        <v>music</v>
      </c>
      <c r="R1660" t="str">
        <f t="shared" si="101"/>
        <v>pop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+Table1[[#This Row],[pledged]]/Table1[[#This Row],[goal]]</f>
        <v>1.1279999999999999</v>
      </c>
      <c r="P1661" s="8">
        <f>IFERROR(+Table1[[#This Row],[pledged]]/Table1[[#This Row],[backers_count]],0)</f>
        <v>12.533333333333333</v>
      </c>
      <c r="Q1661" t="str">
        <f t="shared" si="100"/>
        <v>music</v>
      </c>
      <c r="R1661" t="str">
        <f t="shared" si="101"/>
        <v>pop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+Table1[[#This Row],[pledged]]/Table1[[#This Row],[goal]]</f>
        <v>12.5375</v>
      </c>
      <c r="P1662" s="8">
        <f>IFERROR(+Table1[[#This Row],[pledged]]/Table1[[#This Row],[backers_count]],0)</f>
        <v>27.861111111111111</v>
      </c>
      <c r="Q1662" t="str">
        <f t="shared" si="100"/>
        <v>music</v>
      </c>
      <c r="R1662" t="str">
        <f t="shared" si="101"/>
        <v>pop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+Table1[[#This Row],[pledged]]/Table1[[#This Row],[goal]]</f>
        <v>1.0250632911392406</v>
      </c>
      <c r="P1663" s="8">
        <f>IFERROR(+Table1[[#This Row],[pledged]]/Table1[[#This Row],[backers_count]],0)</f>
        <v>80.178217821782184</v>
      </c>
      <c r="Q1663" t="str">
        <f t="shared" si="100"/>
        <v>music</v>
      </c>
      <c r="R1663" t="str">
        <f t="shared" si="101"/>
        <v>pop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+Table1[[#This Row],[pledged]]/Table1[[#This Row],[goal]]</f>
        <v>1.026375</v>
      </c>
      <c r="P1664" s="8">
        <f>IFERROR(+Table1[[#This Row],[pledged]]/Table1[[#This Row],[backers_count]],0)</f>
        <v>132.43548387096774</v>
      </c>
      <c r="Q1664" t="str">
        <f t="shared" si="100"/>
        <v>music</v>
      </c>
      <c r="R1664" t="str">
        <f t="shared" si="101"/>
        <v>pop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+Table1[[#This Row],[pledged]]/Table1[[#This Row],[goal]]</f>
        <v>1.08</v>
      </c>
      <c r="P1665" s="8">
        <f>IFERROR(+Table1[[#This Row],[pledged]]/Table1[[#This Row],[backers_count]],0)</f>
        <v>33.75</v>
      </c>
      <c r="Q1665" t="str">
        <f t="shared" si="100"/>
        <v>music</v>
      </c>
      <c r="R1665" t="str">
        <f t="shared" si="101"/>
        <v>pop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+Table1[[#This Row],[pledged]]/Table1[[#This Row],[goal]]</f>
        <v>1.2240879999999998</v>
      </c>
      <c r="P1666" s="8">
        <f>IFERROR(+Table1[[#This Row],[pledged]]/Table1[[#This Row],[backers_count]],0)</f>
        <v>34.384494382022467</v>
      </c>
      <c r="Q1666" t="str">
        <f t="shared" ref="Q1666:Q1729" si="104">LEFT(N1666,FIND("/",N1666)-1)</f>
        <v>music</v>
      </c>
      <c r="R1666" t="str">
        <f t="shared" ref="R1666:R1729" si="105">RIGHT($N1666,LEN(N1666)-FIND("/",N1666))</f>
        <v>pop</v>
      </c>
      <c r="S1666" s="14">
        <f t="shared" ref="S1666:S1729" si="106">(((J1666/60)/60)/24)+DATE(1970,1,1)</f>
        <v>40939.761782407404</v>
      </c>
      <c r="T1666" s="14">
        <f t="shared" ref="T1666:T1729" si="107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+Table1[[#This Row],[pledged]]/Table1[[#This Row],[goal]]</f>
        <v>1.1945714285714286</v>
      </c>
      <c r="P1667" s="8">
        <f>IFERROR(+Table1[[#This Row],[pledged]]/Table1[[#This Row],[backers_count]],0)</f>
        <v>44.956989247311824</v>
      </c>
      <c r="Q1667" t="str">
        <f t="shared" si="104"/>
        <v>music</v>
      </c>
      <c r="R1667" t="str">
        <f t="shared" si="105"/>
        <v>pop</v>
      </c>
      <c r="S1667" s="14">
        <f t="shared" si="106"/>
        <v>40564.649456018517</v>
      </c>
      <c r="T1667" s="14">
        <f t="shared" si="107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+Table1[[#This Row],[pledged]]/Table1[[#This Row],[goal]]</f>
        <v>1.6088</v>
      </c>
      <c r="P1668" s="8">
        <f>IFERROR(+Table1[[#This Row],[pledged]]/Table1[[#This Row],[backers_count]],0)</f>
        <v>41.04081632653061</v>
      </c>
      <c r="Q1668" t="str">
        <f t="shared" si="104"/>
        <v>music</v>
      </c>
      <c r="R1668" t="str">
        <f t="shared" si="105"/>
        <v>pop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+Table1[[#This Row],[pledged]]/Table1[[#This Row],[goal]]</f>
        <v>1.2685294117647059</v>
      </c>
      <c r="P1669" s="8">
        <f>IFERROR(+Table1[[#This Row],[pledged]]/Table1[[#This Row],[backers_count]],0)</f>
        <v>52.597560975609753</v>
      </c>
      <c r="Q1669" t="str">
        <f t="shared" si="104"/>
        <v>music</v>
      </c>
      <c r="R1669" t="str">
        <f t="shared" si="105"/>
        <v>pop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+Table1[[#This Row],[pledged]]/Table1[[#This Row],[goal]]</f>
        <v>1.026375</v>
      </c>
      <c r="P1670" s="8">
        <f>IFERROR(+Table1[[#This Row],[pledged]]/Table1[[#This Row],[backers_count]],0)</f>
        <v>70.784482758620683</v>
      </c>
      <c r="Q1670" t="str">
        <f t="shared" si="104"/>
        <v>music</v>
      </c>
      <c r="R1670" t="str">
        <f t="shared" si="105"/>
        <v>pop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+Table1[[#This Row],[pledged]]/Table1[[#This Row],[goal]]</f>
        <v>1.3975</v>
      </c>
      <c r="P1671" s="8">
        <f>IFERROR(+Table1[[#This Row],[pledged]]/Table1[[#This Row],[backers_count]],0)</f>
        <v>53.75</v>
      </c>
      <c r="Q1671" t="str">
        <f t="shared" si="104"/>
        <v>music</v>
      </c>
      <c r="R1671" t="str">
        <f t="shared" si="105"/>
        <v>pop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+Table1[[#This Row],[pledged]]/Table1[[#This Row],[goal]]</f>
        <v>1.026</v>
      </c>
      <c r="P1672" s="8">
        <f>IFERROR(+Table1[[#This Row],[pledged]]/Table1[[#This Row],[backers_count]],0)</f>
        <v>44.608695652173914</v>
      </c>
      <c r="Q1672" t="str">
        <f t="shared" si="104"/>
        <v>music</v>
      </c>
      <c r="R1672" t="str">
        <f t="shared" si="105"/>
        <v>pop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+Table1[[#This Row],[pledged]]/Table1[[#This Row],[goal]]</f>
        <v>1.0067349999999999</v>
      </c>
      <c r="P1673" s="8">
        <f>IFERROR(+Table1[[#This Row],[pledged]]/Table1[[#This Row],[backers_count]],0)</f>
        <v>26.148961038961041</v>
      </c>
      <c r="Q1673" t="str">
        <f t="shared" si="104"/>
        <v>music</v>
      </c>
      <c r="R1673" t="str">
        <f t="shared" si="105"/>
        <v>pop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+Table1[[#This Row],[pledged]]/Table1[[#This Row],[goal]]</f>
        <v>1.1294117647058823</v>
      </c>
      <c r="P1674" s="8">
        <f>IFERROR(+Table1[[#This Row],[pledged]]/Table1[[#This Row],[backers_count]],0)</f>
        <v>39.183673469387756</v>
      </c>
      <c r="Q1674" t="str">
        <f t="shared" si="104"/>
        <v>music</v>
      </c>
      <c r="R1674" t="str">
        <f t="shared" si="105"/>
        <v>pop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+Table1[[#This Row],[pledged]]/Table1[[#This Row],[goal]]</f>
        <v>1.2809523809523808</v>
      </c>
      <c r="P1675" s="8">
        <f>IFERROR(+Table1[[#This Row],[pledged]]/Table1[[#This Row],[backers_count]],0)</f>
        <v>45.593220338983052</v>
      </c>
      <c r="Q1675" t="str">
        <f t="shared" si="104"/>
        <v>music</v>
      </c>
      <c r="R1675" t="str">
        <f t="shared" si="105"/>
        <v>pop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+Table1[[#This Row],[pledged]]/Table1[[#This Row],[goal]]</f>
        <v>2.0169999999999999</v>
      </c>
      <c r="P1676" s="8">
        <f>IFERROR(+Table1[[#This Row],[pledged]]/Table1[[#This Row],[backers_count]],0)</f>
        <v>89.247787610619469</v>
      </c>
      <c r="Q1676" t="str">
        <f t="shared" si="104"/>
        <v>music</v>
      </c>
      <c r="R1676" t="str">
        <f t="shared" si="105"/>
        <v>pop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+Table1[[#This Row],[pledged]]/Table1[[#This Row],[goal]]</f>
        <v>1.37416</v>
      </c>
      <c r="P1677" s="8">
        <f>IFERROR(+Table1[[#This Row],[pledged]]/Table1[[#This Row],[backers_count]],0)</f>
        <v>40.416470588235299</v>
      </c>
      <c r="Q1677" t="str">
        <f t="shared" si="104"/>
        <v>music</v>
      </c>
      <c r="R1677" t="str">
        <f t="shared" si="105"/>
        <v>pop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+Table1[[#This Row],[pledged]]/Table1[[#This Row],[goal]]</f>
        <v>1.1533333333333333</v>
      </c>
      <c r="P1678" s="8">
        <f>IFERROR(+Table1[[#This Row],[pledged]]/Table1[[#This Row],[backers_count]],0)</f>
        <v>82.38095238095238</v>
      </c>
      <c r="Q1678" t="str">
        <f t="shared" si="104"/>
        <v>music</v>
      </c>
      <c r="R1678" t="str">
        <f t="shared" si="105"/>
        <v>pop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+Table1[[#This Row],[pledged]]/Table1[[#This Row],[goal]]</f>
        <v>1.1166666666666667</v>
      </c>
      <c r="P1679" s="8">
        <f>IFERROR(+Table1[[#This Row],[pledged]]/Table1[[#This Row],[backers_count]],0)</f>
        <v>159.52380952380952</v>
      </c>
      <c r="Q1679" t="str">
        <f t="shared" si="104"/>
        <v>music</v>
      </c>
      <c r="R1679" t="str">
        <f t="shared" si="105"/>
        <v>pop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+Table1[[#This Row],[pledged]]/Table1[[#This Row],[goal]]</f>
        <v>1.1839999999999999</v>
      </c>
      <c r="P1680" s="8">
        <f>IFERROR(+Table1[[#This Row],[pledged]]/Table1[[#This Row],[backers_count]],0)</f>
        <v>36.244897959183675</v>
      </c>
      <c r="Q1680" t="str">
        <f t="shared" si="104"/>
        <v>music</v>
      </c>
      <c r="R1680" t="str">
        <f t="shared" si="105"/>
        <v>pop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+Table1[[#This Row],[pledged]]/Table1[[#This Row],[goal]]</f>
        <v>1.75</v>
      </c>
      <c r="P1681" s="8">
        <f>IFERROR(+Table1[[#This Row],[pledged]]/Table1[[#This Row],[backers_count]],0)</f>
        <v>62.5</v>
      </c>
      <c r="Q1681" t="str">
        <f t="shared" si="104"/>
        <v>music</v>
      </c>
      <c r="R1681" t="str">
        <f t="shared" si="105"/>
        <v>pop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+Table1[[#This Row],[pledged]]/Table1[[#This Row],[goal]]</f>
        <v>1.175</v>
      </c>
      <c r="P1682" s="8">
        <f>IFERROR(+Table1[[#This Row],[pledged]]/Table1[[#This Row],[backers_count]],0)</f>
        <v>47</v>
      </c>
      <c r="Q1682" t="str">
        <f t="shared" si="104"/>
        <v>music</v>
      </c>
      <c r="R1682" t="str">
        <f t="shared" si="105"/>
        <v>pop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+Table1[[#This Row],[pledged]]/Table1[[#This Row],[goal]]</f>
        <v>1.0142212307692309</v>
      </c>
      <c r="P1683" s="8">
        <f>IFERROR(+Table1[[#This Row],[pledged]]/Table1[[#This Row],[backers_count]],0)</f>
        <v>74.575090497737563</v>
      </c>
      <c r="Q1683" t="str">
        <f t="shared" si="104"/>
        <v>music</v>
      </c>
      <c r="R1683" t="str">
        <f t="shared" si="105"/>
        <v>faith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+Table1[[#This Row],[pledged]]/Table1[[#This Row],[goal]]</f>
        <v>0</v>
      </c>
      <c r="P1684" s="8">
        <f>IFERROR(+Table1[[#This Row],[pledged]]/Table1[[#This Row],[backers_count]],0)</f>
        <v>0</v>
      </c>
      <c r="Q1684" t="str">
        <f t="shared" si="104"/>
        <v>music</v>
      </c>
      <c r="R1684" t="str">
        <f t="shared" si="105"/>
        <v>faith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+Table1[[#This Row],[pledged]]/Table1[[#This Row],[goal]]</f>
        <v>0.21714285714285714</v>
      </c>
      <c r="P1685" s="8">
        <f>IFERROR(+Table1[[#This Row],[pledged]]/Table1[[#This Row],[backers_count]],0)</f>
        <v>76</v>
      </c>
      <c r="Q1685" t="str">
        <f t="shared" si="104"/>
        <v>music</v>
      </c>
      <c r="R1685" t="str">
        <f t="shared" si="105"/>
        <v>faith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+Table1[[#This Row],[pledged]]/Table1[[#This Row],[goal]]</f>
        <v>1.0912500000000001</v>
      </c>
      <c r="P1686" s="8">
        <f>IFERROR(+Table1[[#This Row],[pledged]]/Table1[[#This Row],[backers_count]],0)</f>
        <v>86.43564356435644</v>
      </c>
      <c r="Q1686" t="str">
        <f t="shared" si="104"/>
        <v>music</v>
      </c>
      <c r="R1686" t="str">
        <f t="shared" si="105"/>
        <v>faith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+Table1[[#This Row],[pledged]]/Table1[[#This Row],[goal]]</f>
        <v>1.0285714285714285</v>
      </c>
      <c r="P1687" s="8">
        <f>IFERROR(+Table1[[#This Row],[pledged]]/Table1[[#This Row],[backers_count]],0)</f>
        <v>24</v>
      </c>
      <c r="Q1687" t="str">
        <f t="shared" si="104"/>
        <v>music</v>
      </c>
      <c r="R1687" t="str">
        <f t="shared" si="105"/>
        <v>faith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+Table1[[#This Row],[pledged]]/Table1[[#This Row],[goal]]</f>
        <v>3.5999999999999999E-3</v>
      </c>
      <c r="P1688" s="8">
        <f>IFERROR(+Table1[[#This Row],[pledged]]/Table1[[#This Row],[backers_count]],0)</f>
        <v>18</v>
      </c>
      <c r="Q1688" t="str">
        <f t="shared" si="104"/>
        <v>music</v>
      </c>
      <c r="R1688" t="str">
        <f t="shared" si="105"/>
        <v>faith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+Table1[[#This Row],[pledged]]/Table1[[#This Row],[goal]]</f>
        <v>0.3125</v>
      </c>
      <c r="P1689" s="8">
        <f>IFERROR(+Table1[[#This Row],[pledged]]/Table1[[#This Row],[backers_count]],0)</f>
        <v>80.128205128205124</v>
      </c>
      <c r="Q1689" t="str">
        <f t="shared" si="104"/>
        <v>music</v>
      </c>
      <c r="R1689" t="str">
        <f t="shared" si="105"/>
        <v>faith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+Table1[[#This Row],[pledged]]/Table1[[#This Row],[goal]]</f>
        <v>0.443</v>
      </c>
      <c r="P1690" s="8">
        <f>IFERROR(+Table1[[#This Row],[pledged]]/Table1[[#This Row],[backers_count]],0)</f>
        <v>253.14285714285714</v>
      </c>
      <c r="Q1690" t="str">
        <f t="shared" si="104"/>
        <v>music</v>
      </c>
      <c r="R1690" t="str">
        <f t="shared" si="105"/>
        <v>faith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+Table1[[#This Row],[pledged]]/Table1[[#This Row],[goal]]</f>
        <v>1</v>
      </c>
      <c r="P1691" s="8">
        <f>IFERROR(+Table1[[#This Row],[pledged]]/Table1[[#This Row],[backers_count]],0)</f>
        <v>171.42857142857142</v>
      </c>
      <c r="Q1691" t="str">
        <f t="shared" si="104"/>
        <v>music</v>
      </c>
      <c r="R1691" t="str">
        <f t="shared" si="105"/>
        <v>faith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+Table1[[#This Row],[pledged]]/Table1[[#This Row],[goal]]</f>
        <v>0.254</v>
      </c>
      <c r="P1692" s="8">
        <f>IFERROR(+Table1[[#This Row],[pledged]]/Table1[[#This Row],[backers_count]],0)</f>
        <v>57.727272727272727</v>
      </c>
      <c r="Q1692" t="str">
        <f t="shared" si="104"/>
        <v>music</v>
      </c>
      <c r="R1692" t="str">
        <f t="shared" si="105"/>
        <v>faith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+Table1[[#This Row],[pledged]]/Table1[[#This Row],[goal]]</f>
        <v>0.33473333333333333</v>
      </c>
      <c r="P1693" s="8">
        <f>IFERROR(+Table1[[#This Row],[pledged]]/Table1[[#This Row],[backers_count]],0)</f>
        <v>264.26315789473682</v>
      </c>
      <c r="Q1693" t="str">
        <f t="shared" si="104"/>
        <v>music</v>
      </c>
      <c r="R1693" t="str">
        <f t="shared" si="105"/>
        <v>faith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+Table1[[#This Row],[pledged]]/Table1[[#This Row],[goal]]</f>
        <v>0.47799999999999998</v>
      </c>
      <c r="P1694" s="8">
        <f>IFERROR(+Table1[[#This Row],[pledged]]/Table1[[#This Row],[backers_count]],0)</f>
        <v>159.33333333333334</v>
      </c>
      <c r="Q1694" t="str">
        <f t="shared" si="104"/>
        <v>music</v>
      </c>
      <c r="R1694" t="str">
        <f t="shared" si="105"/>
        <v>faith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+Table1[[#This Row],[pledged]]/Table1[[#This Row],[goal]]</f>
        <v>9.3333333333333338E-2</v>
      </c>
      <c r="P1695" s="8">
        <f>IFERROR(+Table1[[#This Row],[pledged]]/Table1[[#This Row],[backers_count]],0)</f>
        <v>35</v>
      </c>
      <c r="Q1695" t="str">
        <f t="shared" si="104"/>
        <v>music</v>
      </c>
      <c r="R1695" t="str">
        <f t="shared" si="105"/>
        <v>faith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+Table1[[#This Row],[pledged]]/Table1[[#This Row],[goal]]</f>
        <v>5.0000000000000001E-4</v>
      </c>
      <c r="P1696" s="8">
        <f>IFERROR(+Table1[[#This Row],[pledged]]/Table1[[#This Row],[backers_count]],0)</f>
        <v>5</v>
      </c>
      <c r="Q1696" t="str">
        <f t="shared" si="104"/>
        <v>music</v>
      </c>
      <c r="R1696" t="str">
        <f t="shared" si="105"/>
        <v>faith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+Table1[[#This Row],[pledged]]/Table1[[#This Row],[goal]]</f>
        <v>0.11708333333333333</v>
      </c>
      <c r="P1697" s="8">
        <f>IFERROR(+Table1[[#This Row],[pledged]]/Table1[[#This Row],[backers_count]],0)</f>
        <v>61.086956521739133</v>
      </c>
      <c r="Q1697" t="str">
        <f t="shared" si="104"/>
        <v>music</v>
      </c>
      <c r="R1697" t="str">
        <f t="shared" si="105"/>
        <v>faith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+Table1[[#This Row],[pledged]]/Table1[[#This Row],[goal]]</f>
        <v>0</v>
      </c>
      <c r="P1698" s="8">
        <f>IFERROR(+Table1[[#This Row],[pledged]]/Table1[[#This Row],[backers_count]],0)</f>
        <v>0</v>
      </c>
      <c r="Q1698" t="str">
        <f t="shared" si="104"/>
        <v>music</v>
      </c>
      <c r="R1698" t="str">
        <f t="shared" si="105"/>
        <v>faith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+Table1[[#This Row],[pledged]]/Table1[[#This Row],[goal]]</f>
        <v>0.20208000000000001</v>
      </c>
      <c r="P1699" s="8">
        <f>IFERROR(+Table1[[#This Row],[pledged]]/Table1[[#This Row],[backers_count]],0)</f>
        <v>114.81818181818181</v>
      </c>
      <c r="Q1699" t="str">
        <f t="shared" si="104"/>
        <v>music</v>
      </c>
      <c r="R1699" t="str">
        <f t="shared" si="105"/>
        <v>faith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+Table1[[#This Row],[pledged]]/Table1[[#This Row],[goal]]</f>
        <v>0</v>
      </c>
      <c r="P1700" s="8">
        <f>IFERROR(+Table1[[#This Row],[pledged]]/Table1[[#This Row],[backers_count]],0)</f>
        <v>0</v>
      </c>
      <c r="Q1700" t="str">
        <f t="shared" si="104"/>
        <v>music</v>
      </c>
      <c r="R1700" t="str">
        <f t="shared" si="105"/>
        <v>faith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+Table1[[#This Row],[pledged]]/Table1[[#This Row],[goal]]</f>
        <v>4.2311459353574929E-2</v>
      </c>
      <c r="P1701" s="8">
        <f>IFERROR(+Table1[[#This Row],[pledged]]/Table1[[#This Row],[backers_count]],0)</f>
        <v>54</v>
      </c>
      <c r="Q1701" t="str">
        <f t="shared" si="104"/>
        <v>music</v>
      </c>
      <c r="R1701" t="str">
        <f t="shared" si="105"/>
        <v>faith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+Table1[[#This Row],[pledged]]/Table1[[#This Row],[goal]]</f>
        <v>0.2606</v>
      </c>
      <c r="P1702" s="8">
        <f>IFERROR(+Table1[[#This Row],[pledged]]/Table1[[#This Row],[backers_count]],0)</f>
        <v>65.974683544303801</v>
      </c>
      <c r="Q1702" t="str">
        <f t="shared" si="104"/>
        <v>music</v>
      </c>
      <c r="R1702" t="str">
        <f t="shared" si="105"/>
        <v>faith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+Table1[[#This Row],[pledged]]/Table1[[#This Row],[goal]]</f>
        <v>1.9801980198019802E-3</v>
      </c>
      <c r="P1703" s="8">
        <f>IFERROR(+Table1[[#This Row],[pledged]]/Table1[[#This Row],[backers_count]],0)</f>
        <v>5</v>
      </c>
      <c r="Q1703" t="str">
        <f t="shared" si="104"/>
        <v>music</v>
      </c>
      <c r="R1703" t="str">
        <f t="shared" si="105"/>
        <v>faith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+Table1[[#This Row],[pledged]]/Table1[[#This Row],[goal]]</f>
        <v>6.0606060606060605E-5</v>
      </c>
      <c r="P1704" s="8">
        <f>IFERROR(+Table1[[#This Row],[pledged]]/Table1[[#This Row],[backers_count]],0)</f>
        <v>1</v>
      </c>
      <c r="Q1704" t="str">
        <f t="shared" si="104"/>
        <v>music</v>
      </c>
      <c r="R1704" t="str">
        <f t="shared" si="105"/>
        <v>faith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+Table1[[#This Row],[pledged]]/Table1[[#This Row],[goal]]</f>
        <v>1.0200000000000001E-2</v>
      </c>
      <c r="P1705" s="8">
        <f>IFERROR(+Table1[[#This Row],[pledged]]/Table1[[#This Row],[backers_count]],0)</f>
        <v>25.5</v>
      </c>
      <c r="Q1705" t="str">
        <f t="shared" si="104"/>
        <v>music</v>
      </c>
      <c r="R1705" t="str">
        <f t="shared" si="105"/>
        <v>faith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+Table1[[#This Row],[pledged]]/Table1[[#This Row],[goal]]</f>
        <v>0.65100000000000002</v>
      </c>
      <c r="P1706" s="8">
        <f>IFERROR(+Table1[[#This Row],[pledged]]/Table1[[#This Row],[backers_count]],0)</f>
        <v>118.36363636363636</v>
      </c>
      <c r="Q1706" t="str">
        <f t="shared" si="104"/>
        <v>music</v>
      </c>
      <c r="R1706" t="str">
        <f t="shared" si="105"/>
        <v>faith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+Table1[[#This Row],[pledged]]/Table1[[#This Row],[goal]]</f>
        <v>0</v>
      </c>
      <c r="P1707" s="8">
        <f>IFERROR(+Table1[[#This Row],[pledged]]/Table1[[#This Row],[backers_count]],0)</f>
        <v>0</v>
      </c>
      <c r="Q1707" t="str">
        <f t="shared" si="104"/>
        <v>music</v>
      </c>
      <c r="R1707" t="str">
        <f t="shared" si="105"/>
        <v>faith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+Table1[[#This Row],[pledged]]/Table1[[#This Row],[goal]]</f>
        <v>0</v>
      </c>
      <c r="P1708" s="8">
        <f>IFERROR(+Table1[[#This Row],[pledged]]/Table1[[#This Row],[backers_count]],0)</f>
        <v>0</v>
      </c>
      <c r="Q1708" t="str">
        <f t="shared" si="104"/>
        <v>music</v>
      </c>
      <c r="R1708" t="str">
        <f t="shared" si="105"/>
        <v>faith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+Table1[[#This Row],[pledged]]/Table1[[#This Row],[goal]]</f>
        <v>9.74E-2</v>
      </c>
      <c r="P1709" s="8">
        <f>IFERROR(+Table1[[#This Row],[pledged]]/Table1[[#This Row],[backers_count]],0)</f>
        <v>54.111111111111114</v>
      </c>
      <c r="Q1709" t="str">
        <f t="shared" si="104"/>
        <v>music</v>
      </c>
      <c r="R1709" t="str">
        <f t="shared" si="105"/>
        <v>faith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+Table1[[#This Row],[pledged]]/Table1[[#This Row],[goal]]</f>
        <v>0</v>
      </c>
      <c r="P1710" s="8">
        <f>IFERROR(+Table1[[#This Row],[pledged]]/Table1[[#This Row],[backers_count]],0)</f>
        <v>0</v>
      </c>
      <c r="Q1710" t="str">
        <f t="shared" si="104"/>
        <v>music</v>
      </c>
      <c r="R1710" t="str">
        <f t="shared" si="105"/>
        <v>faith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+Table1[[#This Row],[pledged]]/Table1[[#This Row],[goal]]</f>
        <v>4.8571428571428571E-2</v>
      </c>
      <c r="P1711" s="8">
        <f>IFERROR(+Table1[[#This Row],[pledged]]/Table1[[#This Row],[backers_count]],0)</f>
        <v>21.25</v>
      </c>
      <c r="Q1711" t="str">
        <f t="shared" si="104"/>
        <v>music</v>
      </c>
      <c r="R1711" t="str">
        <f t="shared" si="105"/>
        <v>faith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+Table1[[#This Row],[pledged]]/Table1[[#This Row],[goal]]</f>
        <v>6.7999999999999996E-3</v>
      </c>
      <c r="P1712" s="8">
        <f>IFERROR(+Table1[[#This Row],[pledged]]/Table1[[#This Row],[backers_count]],0)</f>
        <v>34</v>
      </c>
      <c r="Q1712" t="str">
        <f t="shared" si="104"/>
        <v>music</v>
      </c>
      <c r="R1712" t="str">
        <f t="shared" si="105"/>
        <v>faith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+Table1[[#This Row],[pledged]]/Table1[[#This Row],[goal]]</f>
        <v>0.105</v>
      </c>
      <c r="P1713" s="8">
        <f>IFERROR(+Table1[[#This Row],[pledged]]/Table1[[#This Row],[backers_count]],0)</f>
        <v>525</v>
      </c>
      <c r="Q1713" t="str">
        <f t="shared" si="104"/>
        <v>music</v>
      </c>
      <c r="R1713" t="str">
        <f t="shared" si="105"/>
        <v>faith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+Table1[[#This Row],[pledged]]/Table1[[#This Row],[goal]]</f>
        <v>0</v>
      </c>
      <c r="P1714" s="8">
        <f>IFERROR(+Table1[[#This Row],[pledged]]/Table1[[#This Row],[backers_count]],0)</f>
        <v>0</v>
      </c>
      <c r="Q1714" t="str">
        <f t="shared" si="104"/>
        <v>music</v>
      </c>
      <c r="R1714" t="str">
        <f t="shared" si="105"/>
        <v>faith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+Table1[[#This Row],[pledged]]/Table1[[#This Row],[goal]]</f>
        <v>1.6666666666666666E-2</v>
      </c>
      <c r="P1715" s="8">
        <f>IFERROR(+Table1[[#This Row],[pledged]]/Table1[[#This Row],[backers_count]],0)</f>
        <v>50</v>
      </c>
      <c r="Q1715" t="str">
        <f t="shared" si="104"/>
        <v>music</v>
      </c>
      <c r="R1715" t="str">
        <f t="shared" si="105"/>
        <v>faith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+Table1[[#This Row],[pledged]]/Table1[[#This Row],[goal]]</f>
        <v>7.868E-2</v>
      </c>
      <c r="P1716" s="8">
        <f>IFERROR(+Table1[[#This Row],[pledged]]/Table1[[#This Row],[backers_count]],0)</f>
        <v>115.70588235294117</v>
      </c>
      <c r="Q1716" t="str">
        <f t="shared" si="104"/>
        <v>music</v>
      </c>
      <c r="R1716" t="str">
        <f t="shared" si="105"/>
        <v>faith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+Table1[[#This Row],[pledged]]/Table1[[#This Row],[goal]]</f>
        <v>2.2000000000000001E-3</v>
      </c>
      <c r="P1717" s="8">
        <f>IFERROR(+Table1[[#This Row],[pledged]]/Table1[[#This Row],[backers_count]],0)</f>
        <v>5.5</v>
      </c>
      <c r="Q1717" t="str">
        <f t="shared" si="104"/>
        <v>music</v>
      </c>
      <c r="R1717" t="str">
        <f t="shared" si="105"/>
        <v>faith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+Table1[[#This Row],[pledged]]/Table1[[#This Row],[goal]]</f>
        <v>7.4999999999999997E-2</v>
      </c>
      <c r="P1718" s="8">
        <f>IFERROR(+Table1[[#This Row],[pledged]]/Table1[[#This Row],[backers_count]],0)</f>
        <v>50</v>
      </c>
      <c r="Q1718" t="str">
        <f t="shared" si="104"/>
        <v>music</v>
      </c>
      <c r="R1718" t="str">
        <f t="shared" si="105"/>
        <v>faith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+Table1[[#This Row],[pledged]]/Table1[[#This Row],[goal]]</f>
        <v>0.42725880551301687</v>
      </c>
      <c r="P1719" s="8">
        <f>IFERROR(+Table1[[#This Row],[pledged]]/Table1[[#This Row],[backers_count]],0)</f>
        <v>34.024390243902438</v>
      </c>
      <c r="Q1719" t="str">
        <f t="shared" si="104"/>
        <v>music</v>
      </c>
      <c r="R1719" t="str">
        <f t="shared" si="105"/>
        <v>faith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+Table1[[#This Row],[pledged]]/Table1[[#This Row],[goal]]</f>
        <v>2.142857142857143E-3</v>
      </c>
      <c r="P1720" s="8">
        <f>IFERROR(+Table1[[#This Row],[pledged]]/Table1[[#This Row],[backers_count]],0)</f>
        <v>37.5</v>
      </c>
      <c r="Q1720" t="str">
        <f t="shared" si="104"/>
        <v>music</v>
      </c>
      <c r="R1720" t="str">
        <f t="shared" si="105"/>
        <v>faith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+Table1[[#This Row],[pledged]]/Table1[[#This Row],[goal]]</f>
        <v>8.7500000000000008E-3</v>
      </c>
      <c r="P1721" s="8">
        <f>IFERROR(+Table1[[#This Row],[pledged]]/Table1[[#This Row],[backers_count]],0)</f>
        <v>11.666666666666666</v>
      </c>
      <c r="Q1721" t="str">
        <f t="shared" si="104"/>
        <v>music</v>
      </c>
      <c r="R1721" t="str">
        <f t="shared" si="105"/>
        <v>faith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+Table1[[#This Row],[pledged]]/Table1[[#This Row],[goal]]</f>
        <v>5.6250000000000001E-2</v>
      </c>
      <c r="P1722" s="8">
        <f>IFERROR(+Table1[[#This Row],[pledged]]/Table1[[#This Row],[backers_count]],0)</f>
        <v>28.125</v>
      </c>
      <c r="Q1722" t="str">
        <f t="shared" si="104"/>
        <v>music</v>
      </c>
      <c r="R1722" t="str">
        <f t="shared" si="105"/>
        <v>faith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+Table1[[#This Row],[pledged]]/Table1[[#This Row],[goal]]</f>
        <v>0</v>
      </c>
      <c r="P1723" s="8">
        <f>IFERROR(+Table1[[#This Row],[pledged]]/Table1[[#This Row],[backers_count]],0)</f>
        <v>0</v>
      </c>
      <c r="Q1723" t="str">
        <f t="shared" si="104"/>
        <v>music</v>
      </c>
      <c r="R1723" t="str">
        <f t="shared" si="105"/>
        <v>faith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+Table1[[#This Row],[pledged]]/Table1[[#This Row],[goal]]</f>
        <v>3.4722222222222224E-4</v>
      </c>
      <c r="P1724" s="8">
        <f>IFERROR(+Table1[[#This Row],[pledged]]/Table1[[#This Row],[backers_count]],0)</f>
        <v>1</v>
      </c>
      <c r="Q1724" t="str">
        <f t="shared" si="104"/>
        <v>music</v>
      </c>
      <c r="R1724" t="str">
        <f t="shared" si="105"/>
        <v>faith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+Table1[[#This Row],[pledged]]/Table1[[#This Row],[goal]]</f>
        <v>6.5000000000000002E-2</v>
      </c>
      <c r="P1725" s="8">
        <f>IFERROR(+Table1[[#This Row],[pledged]]/Table1[[#This Row],[backers_count]],0)</f>
        <v>216.66666666666666</v>
      </c>
      <c r="Q1725" t="str">
        <f t="shared" si="104"/>
        <v>music</v>
      </c>
      <c r="R1725" t="str">
        <f t="shared" si="105"/>
        <v>faith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+Table1[[#This Row],[pledged]]/Table1[[#This Row],[goal]]</f>
        <v>5.8333333333333336E-3</v>
      </c>
      <c r="P1726" s="8">
        <f>IFERROR(+Table1[[#This Row],[pledged]]/Table1[[#This Row],[backers_count]],0)</f>
        <v>8.75</v>
      </c>
      <c r="Q1726" t="str">
        <f t="shared" si="104"/>
        <v>music</v>
      </c>
      <c r="R1726" t="str">
        <f t="shared" si="105"/>
        <v>faith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+Table1[[#This Row],[pledged]]/Table1[[#This Row],[goal]]</f>
        <v>0.10181818181818182</v>
      </c>
      <c r="P1727" s="8">
        <f>IFERROR(+Table1[[#This Row],[pledged]]/Table1[[#This Row],[backers_count]],0)</f>
        <v>62.222222222222221</v>
      </c>
      <c r="Q1727" t="str">
        <f t="shared" si="104"/>
        <v>music</v>
      </c>
      <c r="R1727" t="str">
        <f t="shared" si="105"/>
        <v>faith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+Table1[[#This Row],[pledged]]/Table1[[#This Row],[goal]]</f>
        <v>0.33784615384615385</v>
      </c>
      <c r="P1728" s="8">
        <f>IFERROR(+Table1[[#This Row],[pledged]]/Table1[[#This Row],[backers_count]],0)</f>
        <v>137.25</v>
      </c>
      <c r="Q1728" t="str">
        <f t="shared" si="104"/>
        <v>music</v>
      </c>
      <c r="R1728" t="str">
        <f t="shared" si="105"/>
        <v>faith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+Table1[[#This Row],[pledged]]/Table1[[#This Row],[goal]]</f>
        <v>3.3333333333333332E-4</v>
      </c>
      <c r="P1729" s="8">
        <f>IFERROR(+Table1[[#This Row],[pledged]]/Table1[[#This Row],[backers_count]],0)</f>
        <v>1</v>
      </c>
      <c r="Q1729" t="str">
        <f t="shared" si="104"/>
        <v>music</v>
      </c>
      <c r="R1729" t="str">
        <f t="shared" si="105"/>
        <v>faith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+Table1[[#This Row],[pledged]]/Table1[[#This Row],[goal]]</f>
        <v>0.68400000000000005</v>
      </c>
      <c r="P1730" s="8">
        <f>IFERROR(+Table1[[#This Row],[pledged]]/Table1[[#This Row],[backers_count]],0)</f>
        <v>122.14285714285714</v>
      </c>
      <c r="Q1730" t="str">
        <f t="shared" ref="Q1730:Q1793" si="108">LEFT(N1730,FIND("/",N1730)-1)</f>
        <v>music</v>
      </c>
      <c r="R1730" t="str">
        <f t="shared" ref="R1730:R1793" si="109">RIGHT($N1730,LEN(N1730)-FIND("/",N1730))</f>
        <v>faith</v>
      </c>
      <c r="S1730" s="14">
        <f t="shared" ref="S1730:S1793" si="110">(((J1730/60)/60)/24)+DATE(1970,1,1)</f>
        <v>42268.625856481478</v>
      </c>
      <c r="T1730" s="14">
        <f t="shared" ref="T1730:T1793" si="111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+Table1[[#This Row],[pledged]]/Table1[[#This Row],[goal]]</f>
        <v>0</v>
      </c>
      <c r="P1731" s="8">
        <f>IFERROR(+Table1[[#This Row],[pledged]]/Table1[[#This Row],[backers_count]],0)</f>
        <v>0</v>
      </c>
      <c r="Q1731" t="str">
        <f t="shared" si="108"/>
        <v>music</v>
      </c>
      <c r="R1731" t="str">
        <f t="shared" si="109"/>
        <v>faith</v>
      </c>
      <c r="S1731" s="14">
        <f t="shared" si="110"/>
        <v>42471.052152777775</v>
      </c>
      <c r="T1731" s="14">
        <f t="shared" si="111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+Table1[[#This Row],[pledged]]/Table1[[#This Row],[goal]]</f>
        <v>0</v>
      </c>
      <c r="P1732" s="8">
        <f>IFERROR(+Table1[[#This Row],[pledged]]/Table1[[#This Row],[backers_count]],0)</f>
        <v>0</v>
      </c>
      <c r="Q1732" t="str">
        <f t="shared" si="108"/>
        <v>music</v>
      </c>
      <c r="R1732" t="str">
        <f t="shared" si="109"/>
        <v>faith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+Table1[[#This Row],[pledged]]/Table1[[#This Row],[goal]]</f>
        <v>0</v>
      </c>
      <c r="P1733" s="8">
        <f>IFERROR(+Table1[[#This Row],[pledged]]/Table1[[#This Row],[backers_count]],0)</f>
        <v>0</v>
      </c>
      <c r="Q1733" t="str">
        <f t="shared" si="108"/>
        <v>music</v>
      </c>
      <c r="R1733" t="str">
        <f t="shared" si="109"/>
        <v>faith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+Table1[[#This Row],[pledged]]/Table1[[#This Row],[goal]]</f>
        <v>0</v>
      </c>
      <c r="P1734" s="8">
        <f>IFERROR(+Table1[[#This Row],[pledged]]/Table1[[#This Row],[backers_count]],0)</f>
        <v>0</v>
      </c>
      <c r="Q1734" t="str">
        <f t="shared" si="108"/>
        <v>music</v>
      </c>
      <c r="R1734" t="str">
        <f t="shared" si="109"/>
        <v>faith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+Table1[[#This Row],[pledged]]/Table1[[#This Row],[goal]]</f>
        <v>0</v>
      </c>
      <c r="P1735" s="8">
        <f>IFERROR(+Table1[[#This Row],[pledged]]/Table1[[#This Row],[backers_count]],0)</f>
        <v>0</v>
      </c>
      <c r="Q1735" t="str">
        <f t="shared" si="108"/>
        <v>music</v>
      </c>
      <c r="R1735" t="str">
        <f t="shared" si="109"/>
        <v>faith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+Table1[[#This Row],[pledged]]/Table1[[#This Row],[goal]]</f>
        <v>2.2222222222222223E-4</v>
      </c>
      <c r="P1736" s="8">
        <f>IFERROR(+Table1[[#This Row],[pledged]]/Table1[[#This Row],[backers_count]],0)</f>
        <v>1</v>
      </c>
      <c r="Q1736" t="str">
        <f t="shared" si="108"/>
        <v>music</v>
      </c>
      <c r="R1736" t="str">
        <f t="shared" si="109"/>
        <v>faith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+Table1[[#This Row],[pledged]]/Table1[[#This Row],[goal]]</f>
        <v>0.11</v>
      </c>
      <c r="P1737" s="8">
        <f>IFERROR(+Table1[[#This Row],[pledged]]/Table1[[#This Row],[backers_count]],0)</f>
        <v>55</v>
      </c>
      <c r="Q1737" t="str">
        <f t="shared" si="108"/>
        <v>music</v>
      </c>
      <c r="R1737" t="str">
        <f t="shared" si="109"/>
        <v>faith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+Table1[[#This Row],[pledged]]/Table1[[#This Row],[goal]]</f>
        <v>7.3333333333333332E-3</v>
      </c>
      <c r="P1738" s="8">
        <f>IFERROR(+Table1[[#This Row],[pledged]]/Table1[[#This Row],[backers_count]],0)</f>
        <v>22</v>
      </c>
      <c r="Q1738" t="str">
        <f t="shared" si="108"/>
        <v>music</v>
      </c>
      <c r="R1738" t="str">
        <f t="shared" si="109"/>
        <v>faith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+Table1[[#This Row],[pledged]]/Table1[[#This Row],[goal]]</f>
        <v>0.21249999999999999</v>
      </c>
      <c r="P1739" s="8">
        <f>IFERROR(+Table1[[#This Row],[pledged]]/Table1[[#This Row],[backers_count]],0)</f>
        <v>56.666666666666664</v>
      </c>
      <c r="Q1739" t="str">
        <f t="shared" si="108"/>
        <v>music</v>
      </c>
      <c r="R1739" t="str">
        <f t="shared" si="109"/>
        <v>faith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+Table1[[#This Row],[pledged]]/Table1[[#This Row],[goal]]</f>
        <v>4.0000000000000001E-3</v>
      </c>
      <c r="P1740" s="8">
        <f>IFERROR(+Table1[[#This Row],[pledged]]/Table1[[#This Row],[backers_count]],0)</f>
        <v>20</v>
      </c>
      <c r="Q1740" t="str">
        <f t="shared" si="108"/>
        <v>music</v>
      </c>
      <c r="R1740" t="str">
        <f t="shared" si="109"/>
        <v>faith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+Table1[[#This Row],[pledged]]/Table1[[#This Row],[goal]]</f>
        <v>1E-3</v>
      </c>
      <c r="P1741" s="8">
        <f>IFERROR(+Table1[[#This Row],[pledged]]/Table1[[#This Row],[backers_count]],0)</f>
        <v>1</v>
      </c>
      <c r="Q1741" t="str">
        <f t="shared" si="108"/>
        <v>music</v>
      </c>
      <c r="R1741" t="str">
        <f t="shared" si="109"/>
        <v>faith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+Table1[[#This Row],[pledged]]/Table1[[#This Row],[goal]]</f>
        <v>0</v>
      </c>
      <c r="P1742" s="8">
        <f>IFERROR(+Table1[[#This Row],[pledged]]/Table1[[#This Row],[backers_count]],0)</f>
        <v>0</v>
      </c>
      <c r="Q1742" t="str">
        <f t="shared" si="108"/>
        <v>music</v>
      </c>
      <c r="R1742" t="str">
        <f t="shared" si="109"/>
        <v>faith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+Table1[[#This Row],[pledged]]/Table1[[#This Row],[goal]]</f>
        <v>1.1083333333333334</v>
      </c>
      <c r="P1743" s="8">
        <f>IFERROR(+Table1[[#This Row],[pledged]]/Table1[[#This Row],[backers_count]],0)</f>
        <v>25.576923076923077</v>
      </c>
      <c r="Q1743" t="str">
        <f t="shared" si="108"/>
        <v>photography</v>
      </c>
      <c r="R1743" t="str">
        <f t="shared" si="109"/>
        <v>photobooks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+Table1[[#This Row],[pledged]]/Table1[[#This Row],[goal]]</f>
        <v>1.0874999999999999</v>
      </c>
      <c r="P1744" s="8">
        <f>IFERROR(+Table1[[#This Row],[pledged]]/Table1[[#This Row],[backers_count]],0)</f>
        <v>63.970588235294116</v>
      </c>
      <c r="Q1744" t="str">
        <f t="shared" si="108"/>
        <v>photography</v>
      </c>
      <c r="R1744" t="str">
        <f t="shared" si="109"/>
        <v>photobooks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+Table1[[#This Row],[pledged]]/Table1[[#This Row],[goal]]</f>
        <v>1.0041666666666667</v>
      </c>
      <c r="P1745" s="8">
        <f>IFERROR(+Table1[[#This Row],[pledged]]/Table1[[#This Row],[backers_count]],0)</f>
        <v>89.925373134328353</v>
      </c>
      <c r="Q1745" t="str">
        <f t="shared" si="108"/>
        <v>photography</v>
      </c>
      <c r="R1745" t="str">
        <f t="shared" si="109"/>
        <v>photobooks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+Table1[[#This Row],[pledged]]/Table1[[#This Row],[goal]]</f>
        <v>1.1845454545454546</v>
      </c>
      <c r="P1746" s="8">
        <f>IFERROR(+Table1[[#This Row],[pledged]]/Table1[[#This Row],[backers_count]],0)</f>
        <v>93.071428571428569</v>
      </c>
      <c r="Q1746" t="str">
        <f t="shared" si="108"/>
        <v>photography</v>
      </c>
      <c r="R1746" t="str">
        <f t="shared" si="109"/>
        <v>photobooks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+Table1[[#This Row],[pledged]]/Table1[[#This Row],[goal]]</f>
        <v>1.1401428571428571</v>
      </c>
      <c r="P1747" s="8">
        <f>IFERROR(+Table1[[#This Row],[pledged]]/Table1[[#This Row],[backers_count]],0)</f>
        <v>89.674157303370791</v>
      </c>
      <c r="Q1747" t="str">
        <f t="shared" si="108"/>
        <v>photography</v>
      </c>
      <c r="R1747" t="str">
        <f t="shared" si="109"/>
        <v>photobooks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+Table1[[#This Row],[pledged]]/Table1[[#This Row],[goal]]</f>
        <v>1.4810000000000001</v>
      </c>
      <c r="P1748" s="8">
        <f>IFERROR(+Table1[[#This Row],[pledged]]/Table1[[#This Row],[backers_count]],0)</f>
        <v>207.61682242990653</v>
      </c>
      <c r="Q1748" t="str">
        <f t="shared" si="108"/>
        <v>photography</v>
      </c>
      <c r="R1748" t="str">
        <f t="shared" si="109"/>
        <v>photobooks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+Table1[[#This Row],[pledged]]/Table1[[#This Row],[goal]]</f>
        <v>1.0495555555555556</v>
      </c>
      <c r="P1749" s="8">
        <f>IFERROR(+Table1[[#This Row],[pledged]]/Table1[[#This Row],[backers_count]],0)</f>
        <v>59.408805031446541</v>
      </c>
      <c r="Q1749" t="str">
        <f t="shared" si="108"/>
        <v>photography</v>
      </c>
      <c r="R1749" t="str">
        <f t="shared" si="109"/>
        <v>photobooks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+Table1[[#This Row],[pledged]]/Table1[[#This Row],[goal]]</f>
        <v>1.29948</v>
      </c>
      <c r="P1750" s="8">
        <f>IFERROR(+Table1[[#This Row],[pledged]]/Table1[[#This Row],[backers_count]],0)</f>
        <v>358.97237569060775</v>
      </c>
      <c r="Q1750" t="str">
        <f t="shared" si="108"/>
        <v>photography</v>
      </c>
      <c r="R1750" t="str">
        <f t="shared" si="109"/>
        <v>photobooks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+Table1[[#This Row],[pledged]]/Table1[[#This Row],[goal]]</f>
        <v>1.2348756218905472</v>
      </c>
      <c r="P1751" s="8">
        <f>IFERROR(+Table1[[#This Row],[pledged]]/Table1[[#This Row],[backers_count]],0)</f>
        <v>94.736641221374043</v>
      </c>
      <c r="Q1751" t="str">
        <f t="shared" si="108"/>
        <v>photography</v>
      </c>
      <c r="R1751" t="str">
        <f t="shared" si="109"/>
        <v>photobooks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+Table1[[#This Row],[pledged]]/Table1[[#This Row],[goal]]</f>
        <v>2.0162</v>
      </c>
      <c r="P1752" s="8">
        <f>IFERROR(+Table1[[#This Row],[pledged]]/Table1[[#This Row],[backers_count]],0)</f>
        <v>80.647999999999996</v>
      </c>
      <c r="Q1752" t="str">
        <f t="shared" si="108"/>
        <v>photography</v>
      </c>
      <c r="R1752" t="str">
        <f t="shared" si="109"/>
        <v>photobooks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+Table1[[#This Row],[pledged]]/Table1[[#This Row],[goal]]</f>
        <v>1.0289999999999999</v>
      </c>
      <c r="P1753" s="8">
        <f>IFERROR(+Table1[[#This Row],[pledged]]/Table1[[#This Row],[backers_count]],0)</f>
        <v>168.68852459016392</v>
      </c>
      <c r="Q1753" t="str">
        <f t="shared" si="108"/>
        <v>photography</v>
      </c>
      <c r="R1753" t="str">
        <f t="shared" si="109"/>
        <v>photobooks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+Table1[[#This Row],[pledged]]/Table1[[#This Row],[goal]]</f>
        <v>2.6016666666666666</v>
      </c>
      <c r="P1754" s="8">
        <f>IFERROR(+Table1[[#This Row],[pledged]]/Table1[[#This Row],[backers_count]],0)</f>
        <v>34.68888888888889</v>
      </c>
      <c r="Q1754" t="str">
        <f t="shared" si="108"/>
        <v>photography</v>
      </c>
      <c r="R1754" t="str">
        <f t="shared" si="109"/>
        <v>photobooks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+Table1[[#This Row],[pledged]]/Table1[[#This Row],[goal]]</f>
        <v>1.08</v>
      </c>
      <c r="P1755" s="8">
        <f>IFERROR(+Table1[[#This Row],[pledged]]/Table1[[#This Row],[backers_count]],0)</f>
        <v>462.85714285714283</v>
      </c>
      <c r="Q1755" t="str">
        <f t="shared" si="108"/>
        <v>photography</v>
      </c>
      <c r="R1755" t="str">
        <f t="shared" si="109"/>
        <v>photobooks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+Table1[[#This Row],[pledged]]/Table1[[#This Row],[goal]]</f>
        <v>1.1052941176470588</v>
      </c>
      <c r="P1756" s="8">
        <f>IFERROR(+Table1[[#This Row],[pledged]]/Table1[[#This Row],[backers_count]],0)</f>
        <v>104.38888888888889</v>
      </c>
      <c r="Q1756" t="str">
        <f t="shared" si="108"/>
        <v>photography</v>
      </c>
      <c r="R1756" t="str">
        <f t="shared" si="109"/>
        <v>photobooks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+Table1[[#This Row],[pledged]]/Table1[[#This Row],[goal]]</f>
        <v>1.2</v>
      </c>
      <c r="P1757" s="8">
        <f>IFERROR(+Table1[[#This Row],[pledged]]/Table1[[#This Row],[backers_count]],0)</f>
        <v>7.5</v>
      </c>
      <c r="Q1757" t="str">
        <f t="shared" si="108"/>
        <v>photography</v>
      </c>
      <c r="R1757" t="str">
        <f t="shared" si="109"/>
        <v>photobooks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+Table1[[#This Row],[pledged]]/Table1[[#This Row],[goal]]</f>
        <v>1.0282909090909091</v>
      </c>
      <c r="P1758" s="8">
        <f>IFERROR(+Table1[[#This Row],[pledged]]/Table1[[#This Row],[backers_count]],0)</f>
        <v>47.13</v>
      </c>
      <c r="Q1758" t="str">
        <f t="shared" si="108"/>
        <v>photography</v>
      </c>
      <c r="R1758" t="str">
        <f t="shared" si="109"/>
        <v>photobooks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+Table1[[#This Row],[pledged]]/Table1[[#This Row],[goal]]</f>
        <v>1.1599999999999999</v>
      </c>
      <c r="P1759" s="8">
        <f>IFERROR(+Table1[[#This Row],[pledged]]/Table1[[#This Row],[backers_count]],0)</f>
        <v>414.28571428571428</v>
      </c>
      <c r="Q1759" t="str">
        <f t="shared" si="108"/>
        <v>photography</v>
      </c>
      <c r="R1759" t="str">
        <f t="shared" si="109"/>
        <v>photobooks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+Table1[[#This Row],[pledged]]/Table1[[#This Row],[goal]]</f>
        <v>1.147</v>
      </c>
      <c r="P1760" s="8">
        <f>IFERROR(+Table1[[#This Row],[pledged]]/Table1[[#This Row],[backers_count]],0)</f>
        <v>42.481481481481481</v>
      </c>
      <c r="Q1760" t="str">
        <f t="shared" si="108"/>
        <v>photography</v>
      </c>
      <c r="R1760" t="str">
        <f t="shared" si="109"/>
        <v>photobooks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+Table1[[#This Row],[pledged]]/Table1[[#This Row],[goal]]</f>
        <v>1.0660000000000001</v>
      </c>
      <c r="P1761" s="8">
        <f>IFERROR(+Table1[[#This Row],[pledged]]/Table1[[#This Row],[backers_count]],0)</f>
        <v>108.77551020408163</v>
      </c>
      <c r="Q1761" t="str">
        <f t="shared" si="108"/>
        <v>photography</v>
      </c>
      <c r="R1761" t="str">
        <f t="shared" si="109"/>
        <v>photobooks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+Table1[[#This Row],[pledged]]/Table1[[#This Row],[goal]]</f>
        <v>1.6544000000000001</v>
      </c>
      <c r="P1762" s="8">
        <f>IFERROR(+Table1[[#This Row],[pledged]]/Table1[[#This Row],[backers_count]],0)</f>
        <v>81.098039215686271</v>
      </c>
      <c r="Q1762" t="str">
        <f t="shared" si="108"/>
        <v>photography</v>
      </c>
      <c r="R1762" t="str">
        <f t="shared" si="109"/>
        <v>photobooks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+Table1[[#This Row],[pledged]]/Table1[[#This Row],[goal]]</f>
        <v>1.55</v>
      </c>
      <c r="P1763" s="8">
        <f>IFERROR(+Table1[[#This Row],[pledged]]/Table1[[#This Row],[backers_count]],0)</f>
        <v>51.666666666666664</v>
      </c>
      <c r="Q1763" t="str">
        <f t="shared" si="108"/>
        <v>photography</v>
      </c>
      <c r="R1763" t="str">
        <f t="shared" si="109"/>
        <v>photobooks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+Table1[[#This Row],[pledged]]/Table1[[#This Row],[goal]]</f>
        <v>8.85</v>
      </c>
      <c r="P1764" s="8">
        <f>IFERROR(+Table1[[#This Row],[pledged]]/Table1[[#This Row],[backers_count]],0)</f>
        <v>35.4</v>
      </c>
      <c r="Q1764" t="str">
        <f t="shared" si="108"/>
        <v>photography</v>
      </c>
      <c r="R1764" t="str">
        <f t="shared" si="109"/>
        <v>photobooks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+Table1[[#This Row],[pledged]]/Table1[[#This Row],[goal]]</f>
        <v>1.0190833333333333</v>
      </c>
      <c r="P1765" s="8">
        <f>IFERROR(+Table1[[#This Row],[pledged]]/Table1[[#This Row],[backers_count]],0)</f>
        <v>103.63559322033899</v>
      </c>
      <c r="Q1765" t="str">
        <f t="shared" si="108"/>
        <v>photography</v>
      </c>
      <c r="R1765" t="str">
        <f t="shared" si="109"/>
        <v>photobooks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+Table1[[#This Row],[pledged]]/Table1[[#This Row],[goal]]</f>
        <v>0.19600000000000001</v>
      </c>
      <c r="P1766" s="8">
        <f>IFERROR(+Table1[[#This Row],[pledged]]/Table1[[#This Row],[backers_count]],0)</f>
        <v>55.282051282051285</v>
      </c>
      <c r="Q1766" t="str">
        <f t="shared" si="108"/>
        <v>photography</v>
      </c>
      <c r="R1766" t="str">
        <f t="shared" si="109"/>
        <v>photobooks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+Table1[[#This Row],[pledged]]/Table1[[#This Row],[goal]]</f>
        <v>0.59467839999999994</v>
      </c>
      <c r="P1767" s="8">
        <f>IFERROR(+Table1[[#This Row],[pledged]]/Table1[[#This Row],[backers_count]],0)</f>
        <v>72.16970873786407</v>
      </c>
      <c r="Q1767" t="str">
        <f t="shared" si="108"/>
        <v>photography</v>
      </c>
      <c r="R1767" t="str">
        <f t="shared" si="109"/>
        <v>photobooks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+Table1[[#This Row],[pledged]]/Table1[[#This Row],[goal]]</f>
        <v>0</v>
      </c>
      <c r="P1768" s="8">
        <f>IFERROR(+Table1[[#This Row],[pledged]]/Table1[[#This Row],[backers_count]],0)</f>
        <v>0</v>
      </c>
      <c r="Q1768" t="str">
        <f t="shared" si="108"/>
        <v>photography</v>
      </c>
      <c r="R1768" t="str">
        <f t="shared" si="109"/>
        <v>photobooks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+Table1[[#This Row],[pledged]]/Table1[[#This Row],[goal]]</f>
        <v>0.4572</v>
      </c>
      <c r="P1769" s="8">
        <f>IFERROR(+Table1[[#This Row],[pledged]]/Table1[[#This Row],[backers_count]],0)</f>
        <v>58.615384615384613</v>
      </c>
      <c r="Q1769" t="str">
        <f t="shared" si="108"/>
        <v>photography</v>
      </c>
      <c r="R1769" t="str">
        <f t="shared" si="109"/>
        <v>photobooks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+Table1[[#This Row],[pledged]]/Table1[[#This Row],[goal]]</f>
        <v>3.7400000000000003E-2</v>
      </c>
      <c r="P1770" s="8">
        <f>IFERROR(+Table1[[#This Row],[pledged]]/Table1[[#This Row],[backers_count]],0)</f>
        <v>12.466666666666667</v>
      </c>
      <c r="Q1770" t="str">
        <f t="shared" si="108"/>
        <v>photography</v>
      </c>
      <c r="R1770" t="str">
        <f t="shared" si="109"/>
        <v>photobooks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+Table1[[#This Row],[pledged]]/Table1[[#This Row],[goal]]</f>
        <v>2.7025E-2</v>
      </c>
      <c r="P1771" s="8">
        <f>IFERROR(+Table1[[#This Row],[pledged]]/Table1[[#This Row],[backers_count]],0)</f>
        <v>49.136363636363633</v>
      </c>
      <c r="Q1771" t="str">
        <f t="shared" si="108"/>
        <v>photography</v>
      </c>
      <c r="R1771" t="str">
        <f t="shared" si="109"/>
        <v>photobooks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+Table1[[#This Row],[pledged]]/Table1[[#This Row],[goal]]</f>
        <v>0.56514285714285717</v>
      </c>
      <c r="P1772" s="8">
        <f>IFERROR(+Table1[[#This Row],[pledged]]/Table1[[#This Row],[backers_count]],0)</f>
        <v>150.5</v>
      </c>
      <c r="Q1772" t="str">
        <f t="shared" si="108"/>
        <v>photography</v>
      </c>
      <c r="R1772" t="str">
        <f t="shared" si="109"/>
        <v>photobooks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+Table1[[#This Row],[pledged]]/Table1[[#This Row],[goal]]</f>
        <v>0.21309523809523809</v>
      </c>
      <c r="P1773" s="8">
        <f>IFERROR(+Table1[[#This Row],[pledged]]/Table1[[#This Row],[backers_count]],0)</f>
        <v>35.799999999999997</v>
      </c>
      <c r="Q1773" t="str">
        <f t="shared" si="108"/>
        <v>photography</v>
      </c>
      <c r="R1773" t="str">
        <f t="shared" si="109"/>
        <v>photobooks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+Table1[[#This Row],[pledged]]/Table1[[#This Row],[goal]]</f>
        <v>0.156</v>
      </c>
      <c r="P1774" s="8">
        <f>IFERROR(+Table1[[#This Row],[pledged]]/Table1[[#This Row],[backers_count]],0)</f>
        <v>45.157894736842103</v>
      </c>
      <c r="Q1774" t="str">
        <f t="shared" si="108"/>
        <v>photography</v>
      </c>
      <c r="R1774" t="str">
        <f t="shared" si="109"/>
        <v>photobooks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+Table1[[#This Row],[pledged]]/Table1[[#This Row],[goal]]</f>
        <v>6.2566666666666673E-2</v>
      </c>
      <c r="P1775" s="8">
        <f>IFERROR(+Table1[[#This Row],[pledged]]/Table1[[#This Row],[backers_count]],0)</f>
        <v>98.78947368421052</v>
      </c>
      <c r="Q1775" t="str">
        <f t="shared" si="108"/>
        <v>photography</v>
      </c>
      <c r="R1775" t="str">
        <f t="shared" si="109"/>
        <v>photobooks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+Table1[[#This Row],[pledged]]/Table1[[#This Row],[goal]]</f>
        <v>0.4592</v>
      </c>
      <c r="P1776" s="8">
        <f>IFERROR(+Table1[[#This Row],[pledged]]/Table1[[#This Row],[backers_count]],0)</f>
        <v>88.307692307692307</v>
      </c>
      <c r="Q1776" t="str">
        <f t="shared" si="108"/>
        <v>photography</v>
      </c>
      <c r="R1776" t="str">
        <f t="shared" si="109"/>
        <v>photobooks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+Table1[[#This Row],[pledged]]/Table1[[#This Row],[goal]]</f>
        <v>0.65101538461538466</v>
      </c>
      <c r="P1777" s="8">
        <f>IFERROR(+Table1[[#This Row],[pledged]]/Table1[[#This Row],[backers_count]],0)</f>
        <v>170.62903225806451</v>
      </c>
      <c r="Q1777" t="str">
        <f t="shared" si="108"/>
        <v>photography</v>
      </c>
      <c r="R1777" t="str">
        <f t="shared" si="109"/>
        <v>photobooks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+Table1[[#This Row],[pledged]]/Table1[[#This Row],[goal]]</f>
        <v>6.7000000000000004E-2</v>
      </c>
      <c r="P1778" s="8">
        <f>IFERROR(+Table1[[#This Row],[pledged]]/Table1[[#This Row],[backers_count]],0)</f>
        <v>83.75</v>
      </c>
      <c r="Q1778" t="str">
        <f t="shared" si="108"/>
        <v>photography</v>
      </c>
      <c r="R1778" t="str">
        <f t="shared" si="109"/>
        <v>photobooks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+Table1[[#This Row],[pledged]]/Table1[[#This Row],[goal]]</f>
        <v>0.135625</v>
      </c>
      <c r="P1779" s="8">
        <f>IFERROR(+Table1[[#This Row],[pledged]]/Table1[[#This Row],[backers_count]],0)</f>
        <v>65.099999999999994</v>
      </c>
      <c r="Q1779" t="str">
        <f t="shared" si="108"/>
        <v>photography</v>
      </c>
      <c r="R1779" t="str">
        <f t="shared" si="109"/>
        <v>photobooks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+Table1[[#This Row],[pledged]]/Table1[[#This Row],[goal]]</f>
        <v>1.9900000000000001E-2</v>
      </c>
      <c r="P1780" s="8">
        <f>IFERROR(+Table1[[#This Row],[pledged]]/Table1[[#This Row],[backers_count]],0)</f>
        <v>66.333333333333329</v>
      </c>
      <c r="Q1780" t="str">
        <f t="shared" si="108"/>
        <v>photography</v>
      </c>
      <c r="R1780" t="str">
        <f t="shared" si="109"/>
        <v>photobooks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+Table1[[#This Row],[pledged]]/Table1[[#This Row],[goal]]</f>
        <v>0.36236363636363639</v>
      </c>
      <c r="P1781" s="8">
        <f>IFERROR(+Table1[[#This Row],[pledged]]/Table1[[#This Row],[backers_count]],0)</f>
        <v>104.89473684210526</v>
      </c>
      <c r="Q1781" t="str">
        <f t="shared" si="108"/>
        <v>photography</v>
      </c>
      <c r="R1781" t="str">
        <f t="shared" si="109"/>
        <v>photobooks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+Table1[[#This Row],[pledged]]/Table1[[#This Row],[goal]]</f>
        <v>0.39743333333333336</v>
      </c>
      <c r="P1782" s="8">
        <f>IFERROR(+Table1[[#This Row],[pledged]]/Table1[[#This Row],[backers_count]],0)</f>
        <v>78.440789473684205</v>
      </c>
      <c r="Q1782" t="str">
        <f t="shared" si="108"/>
        <v>photography</v>
      </c>
      <c r="R1782" t="str">
        <f t="shared" si="109"/>
        <v>photobooks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+Table1[[#This Row],[pledged]]/Table1[[#This Row],[goal]]</f>
        <v>0.25763636363636366</v>
      </c>
      <c r="P1783" s="8">
        <f>IFERROR(+Table1[[#This Row],[pledged]]/Table1[[#This Row],[backers_count]],0)</f>
        <v>59.041666666666664</v>
      </c>
      <c r="Q1783" t="str">
        <f t="shared" si="108"/>
        <v>photography</v>
      </c>
      <c r="R1783" t="str">
        <f t="shared" si="109"/>
        <v>photobooks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+Table1[[#This Row],[pledged]]/Table1[[#This Row],[goal]]</f>
        <v>0.15491428571428573</v>
      </c>
      <c r="P1784" s="8">
        <f>IFERROR(+Table1[[#This Row],[pledged]]/Table1[[#This Row],[backers_count]],0)</f>
        <v>71.34210526315789</v>
      </c>
      <c r="Q1784" t="str">
        <f t="shared" si="108"/>
        <v>photography</v>
      </c>
      <c r="R1784" t="str">
        <f t="shared" si="109"/>
        <v>photobooks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+Table1[[#This Row],[pledged]]/Table1[[#This Row],[goal]]</f>
        <v>0.236925</v>
      </c>
      <c r="P1785" s="8">
        <f>IFERROR(+Table1[[#This Row],[pledged]]/Table1[[#This Row],[backers_count]],0)</f>
        <v>51.227027027027027</v>
      </c>
      <c r="Q1785" t="str">
        <f t="shared" si="108"/>
        <v>photography</v>
      </c>
      <c r="R1785" t="str">
        <f t="shared" si="109"/>
        <v>photobooks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+Table1[[#This Row],[pledged]]/Table1[[#This Row],[goal]]</f>
        <v>0.39760000000000001</v>
      </c>
      <c r="P1786" s="8">
        <f>IFERROR(+Table1[[#This Row],[pledged]]/Table1[[#This Row],[backers_count]],0)</f>
        <v>60.242424242424242</v>
      </c>
      <c r="Q1786" t="str">
        <f t="shared" si="108"/>
        <v>photography</v>
      </c>
      <c r="R1786" t="str">
        <f t="shared" si="109"/>
        <v>photobooks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+Table1[[#This Row],[pledged]]/Table1[[#This Row],[goal]]</f>
        <v>0.20220833333333332</v>
      </c>
      <c r="P1787" s="8">
        <f>IFERROR(+Table1[[#This Row],[pledged]]/Table1[[#This Row],[backers_count]],0)</f>
        <v>44.935185185185183</v>
      </c>
      <c r="Q1787" t="str">
        <f t="shared" si="108"/>
        <v>photography</v>
      </c>
      <c r="R1787" t="str">
        <f t="shared" si="109"/>
        <v>photobooks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+Table1[[#This Row],[pledged]]/Table1[[#This Row],[goal]]</f>
        <v>0.47631578947368419</v>
      </c>
      <c r="P1788" s="8">
        <f>IFERROR(+Table1[[#This Row],[pledged]]/Table1[[#This Row],[backers_count]],0)</f>
        <v>31.206896551724139</v>
      </c>
      <c r="Q1788" t="str">
        <f t="shared" si="108"/>
        <v>photography</v>
      </c>
      <c r="R1788" t="str">
        <f t="shared" si="109"/>
        <v>photobooks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+Table1[[#This Row],[pledged]]/Table1[[#This Row],[goal]]</f>
        <v>0.15329999999999999</v>
      </c>
      <c r="P1789" s="8">
        <f>IFERROR(+Table1[[#This Row],[pledged]]/Table1[[#This Row],[backers_count]],0)</f>
        <v>63.875</v>
      </c>
      <c r="Q1789" t="str">
        <f t="shared" si="108"/>
        <v>photography</v>
      </c>
      <c r="R1789" t="str">
        <f t="shared" si="109"/>
        <v>photobooks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+Table1[[#This Row],[pledged]]/Table1[[#This Row],[goal]]</f>
        <v>1.3818181818181818E-2</v>
      </c>
      <c r="P1790" s="8">
        <f>IFERROR(+Table1[[#This Row],[pledged]]/Table1[[#This Row],[backers_count]],0)</f>
        <v>19</v>
      </c>
      <c r="Q1790" t="str">
        <f t="shared" si="108"/>
        <v>photography</v>
      </c>
      <c r="R1790" t="str">
        <f t="shared" si="109"/>
        <v>photobooks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+Table1[[#This Row],[pledged]]/Table1[[#This Row],[goal]]</f>
        <v>5.0000000000000001E-3</v>
      </c>
      <c r="P1791" s="8">
        <f>IFERROR(+Table1[[#This Row],[pledged]]/Table1[[#This Row],[backers_count]],0)</f>
        <v>10</v>
      </c>
      <c r="Q1791" t="str">
        <f t="shared" si="108"/>
        <v>photography</v>
      </c>
      <c r="R1791" t="str">
        <f t="shared" si="109"/>
        <v>photobooks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+Table1[[#This Row],[pledged]]/Table1[[#This Row],[goal]]</f>
        <v>4.9575757575757579E-2</v>
      </c>
      <c r="P1792" s="8">
        <f>IFERROR(+Table1[[#This Row],[pledged]]/Table1[[#This Row],[backers_count]],0)</f>
        <v>109.06666666666666</v>
      </c>
      <c r="Q1792" t="str">
        <f t="shared" si="108"/>
        <v>photography</v>
      </c>
      <c r="R1792" t="str">
        <f t="shared" si="109"/>
        <v>photobooks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+Table1[[#This Row],[pledged]]/Table1[[#This Row],[goal]]</f>
        <v>3.5666666666666666E-2</v>
      </c>
      <c r="P1793" s="8">
        <f>IFERROR(+Table1[[#This Row],[pledged]]/Table1[[#This Row],[backers_count]],0)</f>
        <v>26.75</v>
      </c>
      <c r="Q1793" t="str">
        <f t="shared" si="108"/>
        <v>photography</v>
      </c>
      <c r="R1793" t="str">
        <f t="shared" si="109"/>
        <v>photobooks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+Table1[[#This Row],[pledged]]/Table1[[#This Row],[goal]]</f>
        <v>0.61124000000000001</v>
      </c>
      <c r="P1794" s="8">
        <f>IFERROR(+Table1[[#This Row],[pledged]]/Table1[[#This Row],[backers_count]],0)</f>
        <v>109.93525179856115</v>
      </c>
      <c r="Q1794" t="str">
        <f t="shared" ref="Q1794:Q1857" si="112">LEFT(N1794,FIND("/",N1794)-1)</f>
        <v>photography</v>
      </c>
      <c r="R1794" t="str">
        <f t="shared" ref="R1794:R1857" si="113">RIGHT($N1794,LEN(N1794)-FIND("/",N1794))</f>
        <v>photobooks</v>
      </c>
      <c r="S1794" s="14">
        <f t="shared" ref="S1794:S1857" si="114">(((J1794/60)/60)/24)+DATE(1970,1,1)</f>
        <v>42189.031041666662</v>
      </c>
      <c r="T1794" s="14">
        <f t="shared" ref="T1794:T1857" si="115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+Table1[[#This Row],[pledged]]/Table1[[#This Row],[goal]]</f>
        <v>1.3333333333333334E-2</v>
      </c>
      <c r="P1795" s="8">
        <f>IFERROR(+Table1[[#This Row],[pledged]]/Table1[[#This Row],[backers_count]],0)</f>
        <v>20</v>
      </c>
      <c r="Q1795" t="str">
        <f t="shared" si="112"/>
        <v>photography</v>
      </c>
      <c r="R1795" t="str">
        <f t="shared" si="113"/>
        <v>photobooks</v>
      </c>
      <c r="S1795" s="14">
        <f t="shared" si="114"/>
        <v>41940.89166666667</v>
      </c>
      <c r="T1795" s="14">
        <f t="shared" si="115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+Table1[[#This Row],[pledged]]/Table1[[#This Row],[goal]]</f>
        <v>0.11077777777777778</v>
      </c>
      <c r="P1796" s="8">
        <f>IFERROR(+Table1[[#This Row],[pledged]]/Table1[[#This Row],[backers_count]],0)</f>
        <v>55.388888888888886</v>
      </c>
      <c r="Q1796" t="str">
        <f t="shared" si="112"/>
        <v>photography</v>
      </c>
      <c r="R1796" t="str">
        <f t="shared" si="113"/>
        <v>photobooks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+Table1[[#This Row],[pledged]]/Table1[[#This Row],[goal]]</f>
        <v>0.38735714285714284</v>
      </c>
      <c r="P1797" s="8">
        <f>IFERROR(+Table1[[#This Row],[pledged]]/Table1[[#This Row],[backers_count]],0)</f>
        <v>133.90123456790124</v>
      </c>
      <c r="Q1797" t="str">
        <f t="shared" si="112"/>
        <v>photography</v>
      </c>
      <c r="R1797" t="str">
        <f t="shared" si="113"/>
        <v>photobooks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+Table1[[#This Row],[pledged]]/Table1[[#This Row],[goal]]</f>
        <v>0.22052631578947368</v>
      </c>
      <c r="P1798" s="8">
        <f>IFERROR(+Table1[[#This Row],[pledged]]/Table1[[#This Row],[backers_count]],0)</f>
        <v>48.720930232558139</v>
      </c>
      <c r="Q1798" t="str">
        <f t="shared" si="112"/>
        <v>photography</v>
      </c>
      <c r="R1798" t="str">
        <f t="shared" si="113"/>
        <v>photobooks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+Table1[[#This Row],[pledged]]/Table1[[#This Row],[goal]]</f>
        <v>0.67549999999999999</v>
      </c>
      <c r="P1799" s="8">
        <f>IFERROR(+Table1[[#This Row],[pledged]]/Table1[[#This Row],[backers_count]],0)</f>
        <v>48.25</v>
      </c>
      <c r="Q1799" t="str">
        <f t="shared" si="112"/>
        <v>photography</v>
      </c>
      <c r="R1799" t="str">
        <f t="shared" si="113"/>
        <v>photobooks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+Table1[[#This Row],[pledged]]/Table1[[#This Row],[goal]]</f>
        <v>0.136375</v>
      </c>
      <c r="P1800" s="8">
        <f>IFERROR(+Table1[[#This Row],[pledged]]/Table1[[#This Row],[backers_count]],0)</f>
        <v>58.972972972972975</v>
      </c>
      <c r="Q1800" t="str">
        <f t="shared" si="112"/>
        <v>photography</v>
      </c>
      <c r="R1800" t="str">
        <f t="shared" si="113"/>
        <v>photobooks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+Table1[[#This Row],[pledged]]/Table1[[#This Row],[goal]]</f>
        <v>1.7457500000000001E-2</v>
      </c>
      <c r="P1801" s="8">
        <f>IFERROR(+Table1[[#This Row],[pledged]]/Table1[[#This Row],[backers_count]],0)</f>
        <v>11.638333333333334</v>
      </c>
      <c r="Q1801" t="str">
        <f t="shared" si="112"/>
        <v>photography</v>
      </c>
      <c r="R1801" t="str">
        <f t="shared" si="113"/>
        <v>photobooks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+Table1[[#This Row],[pledged]]/Table1[[#This Row],[goal]]</f>
        <v>0.20449632511889321</v>
      </c>
      <c r="P1802" s="8">
        <f>IFERROR(+Table1[[#This Row],[pledged]]/Table1[[#This Row],[backers_count]],0)</f>
        <v>83.716814159292042</v>
      </c>
      <c r="Q1802" t="str">
        <f t="shared" si="112"/>
        <v>photography</v>
      </c>
      <c r="R1802" t="str">
        <f t="shared" si="113"/>
        <v>photobooks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+Table1[[#This Row],[pledged]]/Table1[[#This Row],[goal]]</f>
        <v>0.13852941176470587</v>
      </c>
      <c r="P1803" s="8">
        <f>IFERROR(+Table1[[#This Row],[pledged]]/Table1[[#This Row],[backers_count]],0)</f>
        <v>63.648648648648646</v>
      </c>
      <c r="Q1803" t="str">
        <f t="shared" si="112"/>
        <v>photography</v>
      </c>
      <c r="R1803" t="str">
        <f t="shared" si="113"/>
        <v>photobooks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+Table1[[#This Row],[pledged]]/Table1[[#This Row],[goal]]</f>
        <v>0.48485714285714288</v>
      </c>
      <c r="P1804" s="8">
        <f>IFERROR(+Table1[[#This Row],[pledged]]/Table1[[#This Row],[backers_count]],0)</f>
        <v>94.277777777777771</v>
      </c>
      <c r="Q1804" t="str">
        <f t="shared" si="112"/>
        <v>photography</v>
      </c>
      <c r="R1804" t="str">
        <f t="shared" si="113"/>
        <v>photobooks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+Table1[[#This Row],[pledged]]/Table1[[#This Row],[goal]]</f>
        <v>0.308</v>
      </c>
      <c r="P1805" s="8">
        <f>IFERROR(+Table1[[#This Row],[pledged]]/Table1[[#This Row],[backers_count]],0)</f>
        <v>71.86666666666666</v>
      </c>
      <c r="Q1805" t="str">
        <f t="shared" si="112"/>
        <v>photography</v>
      </c>
      <c r="R1805" t="str">
        <f t="shared" si="113"/>
        <v>photobooks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+Table1[[#This Row],[pledged]]/Table1[[#This Row],[goal]]</f>
        <v>0.35174193548387095</v>
      </c>
      <c r="P1806" s="8">
        <f>IFERROR(+Table1[[#This Row],[pledged]]/Table1[[#This Row],[backers_count]],0)</f>
        <v>104.84615384615384</v>
      </c>
      <c r="Q1806" t="str">
        <f t="shared" si="112"/>
        <v>photography</v>
      </c>
      <c r="R1806" t="str">
        <f t="shared" si="113"/>
        <v>photobooks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+Table1[[#This Row],[pledged]]/Table1[[#This Row],[goal]]</f>
        <v>0.36404444444444445</v>
      </c>
      <c r="P1807" s="8">
        <f>IFERROR(+Table1[[#This Row],[pledged]]/Table1[[#This Row],[backers_count]],0)</f>
        <v>67.139344262295083</v>
      </c>
      <c r="Q1807" t="str">
        <f t="shared" si="112"/>
        <v>photography</v>
      </c>
      <c r="R1807" t="str">
        <f t="shared" si="113"/>
        <v>photobooks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+Table1[[#This Row],[pledged]]/Table1[[#This Row],[goal]]</f>
        <v>2.955E-2</v>
      </c>
      <c r="P1808" s="8">
        <f>IFERROR(+Table1[[#This Row],[pledged]]/Table1[[#This Row],[backers_count]],0)</f>
        <v>73.875</v>
      </c>
      <c r="Q1808" t="str">
        <f t="shared" si="112"/>
        <v>photography</v>
      </c>
      <c r="R1808" t="str">
        <f t="shared" si="113"/>
        <v>photobooks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+Table1[[#This Row],[pledged]]/Table1[[#This Row],[goal]]</f>
        <v>0.1106</v>
      </c>
      <c r="P1809" s="8">
        <f>IFERROR(+Table1[[#This Row],[pledged]]/Table1[[#This Row],[backers_count]],0)</f>
        <v>69.125</v>
      </c>
      <c r="Q1809" t="str">
        <f t="shared" si="112"/>
        <v>photography</v>
      </c>
      <c r="R1809" t="str">
        <f t="shared" si="113"/>
        <v>photobooks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+Table1[[#This Row],[pledged]]/Table1[[#This Row],[goal]]</f>
        <v>0.41407142857142859</v>
      </c>
      <c r="P1810" s="8">
        <f>IFERROR(+Table1[[#This Row],[pledged]]/Table1[[#This Row],[backers_count]],0)</f>
        <v>120.77083333333333</v>
      </c>
      <c r="Q1810" t="str">
        <f t="shared" si="112"/>
        <v>photography</v>
      </c>
      <c r="R1810" t="str">
        <f t="shared" si="113"/>
        <v>photobooks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+Table1[[#This Row],[pledged]]/Table1[[#This Row],[goal]]</f>
        <v>0.10857142857142857</v>
      </c>
      <c r="P1811" s="8">
        <f>IFERROR(+Table1[[#This Row],[pledged]]/Table1[[#This Row],[backers_count]],0)</f>
        <v>42.222222222222221</v>
      </c>
      <c r="Q1811" t="str">
        <f t="shared" si="112"/>
        <v>photography</v>
      </c>
      <c r="R1811" t="str">
        <f t="shared" si="113"/>
        <v>photobooks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+Table1[[#This Row],[pledged]]/Table1[[#This Row],[goal]]</f>
        <v>3.3333333333333333E-2</v>
      </c>
      <c r="P1812" s="8">
        <f>IFERROR(+Table1[[#This Row],[pledged]]/Table1[[#This Row],[backers_count]],0)</f>
        <v>7.5</v>
      </c>
      <c r="Q1812" t="str">
        <f t="shared" si="112"/>
        <v>photography</v>
      </c>
      <c r="R1812" t="str">
        <f t="shared" si="113"/>
        <v>photobooks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+Table1[[#This Row],[pledged]]/Table1[[#This Row],[goal]]</f>
        <v>7.407407407407407E-4</v>
      </c>
      <c r="P1813" s="8">
        <f>IFERROR(+Table1[[#This Row],[pledged]]/Table1[[#This Row],[backers_count]],0)</f>
        <v>1.5384615384615385</v>
      </c>
      <c r="Q1813" t="str">
        <f t="shared" si="112"/>
        <v>photography</v>
      </c>
      <c r="R1813" t="str">
        <f t="shared" si="113"/>
        <v>photobooks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+Table1[[#This Row],[pledged]]/Table1[[#This Row],[goal]]</f>
        <v>0.13307692307692306</v>
      </c>
      <c r="P1814" s="8">
        <f>IFERROR(+Table1[[#This Row],[pledged]]/Table1[[#This Row],[backers_count]],0)</f>
        <v>37.608695652173914</v>
      </c>
      <c r="Q1814" t="str">
        <f t="shared" si="112"/>
        <v>photography</v>
      </c>
      <c r="R1814" t="str">
        <f t="shared" si="113"/>
        <v>photobooks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+Table1[[#This Row],[pledged]]/Table1[[#This Row],[goal]]</f>
        <v>0</v>
      </c>
      <c r="P1815" s="8">
        <f>IFERROR(+Table1[[#This Row],[pledged]]/Table1[[#This Row],[backers_count]],0)</f>
        <v>0</v>
      </c>
      <c r="Q1815" t="str">
        <f t="shared" si="112"/>
        <v>photography</v>
      </c>
      <c r="R1815" t="str">
        <f t="shared" si="113"/>
        <v>photobooks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+Table1[[#This Row],[pledged]]/Table1[[#This Row],[goal]]</f>
        <v>0.49183333333333334</v>
      </c>
      <c r="P1816" s="8">
        <f>IFERROR(+Table1[[#This Row],[pledged]]/Table1[[#This Row],[backers_count]],0)</f>
        <v>42.157142857142858</v>
      </c>
      <c r="Q1816" t="str">
        <f t="shared" si="112"/>
        <v>photography</v>
      </c>
      <c r="R1816" t="str">
        <f t="shared" si="113"/>
        <v>photobooks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+Table1[[#This Row],[pledged]]/Table1[[#This Row],[goal]]</f>
        <v>0</v>
      </c>
      <c r="P1817" s="8">
        <f>IFERROR(+Table1[[#This Row],[pledged]]/Table1[[#This Row],[backers_count]],0)</f>
        <v>0</v>
      </c>
      <c r="Q1817" t="str">
        <f t="shared" si="112"/>
        <v>photography</v>
      </c>
      <c r="R1817" t="str">
        <f t="shared" si="113"/>
        <v>photobooks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+Table1[[#This Row],[pledged]]/Table1[[#This Row],[goal]]</f>
        <v>2.036E-2</v>
      </c>
      <c r="P1818" s="8">
        <f>IFERROR(+Table1[[#This Row],[pledged]]/Table1[[#This Row],[backers_count]],0)</f>
        <v>84.833333333333329</v>
      </c>
      <c r="Q1818" t="str">
        <f t="shared" si="112"/>
        <v>photography</v>
      </c>
      <c r="R1818" t="str">
        <f t="shared" si="113"/>
        <v>photobooks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+Table1[[#This Row],[pledged]]/Table1[[#This Row],[goal]]</f>
        <v>0.52327777777777773</v>
      </c>
      <c r="P1819" s="8">
        <f>IFERROR(+Table1[[#This Row],[pledged]]/Table1[[#This Row],[backers_count]],0)</f>
        <v>94.19</v>
      </c>
      <c r="Q1819" t="str">
        <f t="shared" si="112"/>
        <v>photography</v>
      </c>
      <c r="R1819" t="str">
        <f t="shared" si="113"/>
        <v>photobooks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+Table1[[#This Row],[pledged]]/Table1[[#This Row],[goal]]</f>
        <v>0</v>
      </c>
      <c r="P1820" s="8">
        <f>IFERROR(+Table1[[#This Row],[pledged]]/Table1[[#This Row],[backers_count]],0)</f>
        <v>0</v>
      </c>
      <c r="Q1820" t="str">
        <f t="shared" si="112"/>
        <v>photography</v>
      </c>
      <c r="R1820" t="str">
        <f t="shared" si="113"/>
        <v>photobooks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+Table1[[#This Row],[pledged]]/Table1[[#This Row],[goal]]</f>
        <v>2.0833333333333332E-2</v>
      </c>
      <c r="P1821" s="8">
        <f>IFERROR(+Table1[[#This Row],[pledged]]/Table1[[#This Row],[backers_count]],0)</f>
        <v>6.25</v>
      </c>
      <c r="Q1821" t="str">
        <f t="shared" si="112"/>
        <v>photography</v>
      </c>
      <c r="R1821" t="str">
        <f t="shared" si="113"/>
        <v>photobooks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+Table1[[#This Row],[pledged]]/Table1[[#This Row],[goal]]</f>
        <v>6.565384615384616E-2</v>
      </c>
      <c r="P1822" s="8">
        <f>IFERROR(+Table1[[#This Row],[pledged]]/Table1[[#This Row],[backers_count]],0)</f>
        <v>213.375</v>
      </c>
      <c r="Q1822" t="str">
        <f t="shared" si="112"/>
        <v>photography</v>
      </c>
      <c r="R1822" t="str">
        <f t="shared" si="113"/>
        <v>photobooks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+Table1[[#This Row],[pledged]]/Table1[[#This Row],[goal]]</f>
        <v>1.3489</v>
      </c>
      <c r="P1823" s="8">
        <f>IFERROR(+Table1[[#This Row],[pledged]]/Table1[[#This Row],[backers_count]],0)</f>
        <v>59.162280701754383</v>
      </c>
      <c r="Q1823" t="str">
        <f t="shared" si="112"/>
        <v>music</v>
      </c>
      <c r="R1823" t="str">
        <f t="shared" si="113"/>
        <v>rock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+Table1[[#This Row],[pledged]]/Table1[[#This Row],[goal]]</f>
        <v>1</v>
      </c>
      <c r="P1824" s="8">
        <f>IFERROR(+Table1[[#This Row],[pledged]]/Table1[[#This Row],[backers_count]],0)</f>
        <v>27.272727272727273</v>
      </c>
      <c r="Q1824" t="str">
        <f t="shared" si="112"/>
        <v>music</v>
      </c>
      <c r="R1824" t="str">
        <f t="shared" si="113"/>
        <v>rock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+Table1[[#This Row],[pledged]]/Table1[[#This Row],[goal]]</f>
        <v>1.1585714285714286</v>
      </c>
      <c r="P1825" s="8">
        <f>IFERROR(+Table1[[#This Row],[pledged]]/Table1[[#This Row],[backers_count]],0)</f>
        <v>24.575757575757574</v>
      </c>
      <c r="Q1825" t="str">
        <f t="shared" si="112"/>
        <v>music</v>
      </c>
      <c r="R1825" t="str">
        <f t="shared" si="113"/>
        <v>rock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+Table1[[#This Row],[pledged]]/Table1[[#This Row],[goal]]</f>
        <v>1.0006666666666666</v>
      </c>
      <c r="P1826" s="8">
        <f>IFERROR(+Table1[[#This Row],[pledged]]/Table1[[#This Row],[backers_count]],0)</f>
        <v>75.05</v>
      </c>
      <c r="Q1826" t="str">
        <f t="shared" si="112"/>
        <v>music</v>
      </c>
      <c r="R1826" t="str">
        <f t="shared" si="113"/>
        <v>rock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+Table1[[#This Row],[pledged]]/Table1[[#This Row],[goal]]</f>
        <v>1.0505</v>
      </c>
      <c r="P1827" s="8">
        <f>IFERROR(+Table1[[#This Row],[pledged]]/Table1[[#This Row],[backers_count]],0)</f>
        <v>42.02</v>
      </c>
      <c r="Q1827" t="str">
        <f t="shared" si="112"/>
        <v>music</v>
      </c>
      <c r="R1827" t="str">
        <f t="shared" si="113"/>
        <v>rock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+Table1[[#This Row],[pledged]]/Table1[[#This Row],[goal]]</f>
        <v>1.01</v>
      </c>
      <c r="P1828" s="8">
        <f>IFERROR(+Table1[[#This Row],[pledged]]/Table1[[#This Row],[backers_count]],0)</f>
        <v>53.157894736842103</v>
      </c>
      <c r="Q1828" t="str">
        <f t="shared" si="112"/>
        <v>music</v>
      </c>
      <c r="R1828" t="str">
        <f t="shared" si="113"/>
        <v>rock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+Table1[[#This Row],[pledged]]/Table1[[#This Row],[goal]]</f>
        <v>1.0066250000000001</v>
      </c>
      <c r="P1829" s="8">
        <f>IFERROR(+Table1[[#This Row],[pledged]]/Table1[[#This Row],[backers_count]],0)</f>
        <v>83.885416666666671</v>
      </c>
      <c r="Q1829" t="str">
        <f t="shared" si="112"/>
        <v>music</v>
      </c>
      <c r="R1829" t="str">
        <f t="shared" si="113"/>
        <v>rock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+Table1[[#This Row],[pledged]]/Table1[[#This Row],[goal]]</f>
        <v>1.0016</v>
      </c>
      <c r="P1830" s="8">
        <f>IFERROR(+Table1[[#This Row],[pledged]]/Table1[[#This Row],[backers_count]],0)</f>
        <v>417.33333333333331</v>
      </c>
      <c r="Q1830" t="str">
        <f t="shared" si="112"/>
        <v>music</v>
      </c>
      <c r="R1830" t="str">
        <f t="shared" si="113"/>
        <v>rock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+Table1[[#This Row],[pledged]]/Table1[[#This Row],[goal]]</f>
        <v>1.6668333333333334</v>
      </c>
      <c r="P1831" s="8">
        <f>IFERROR(+Table1[[#This Row],[pledged]]/Table1[[#This Row],[backers_count]],0)</f>
        <v>75.765151515151516</v>
      </c>
      <c r="Q1831" t="str">
        <f t="shared" si="112"/>
        <v>music</v>
      </c>
      <c r="R1831" t="str">
        <f t="shared" si="113"/>
        <v>rock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+Table1[[#This Row],[pledged]]/Table1[[#This Row],[goal]]</f>
        <v>1.0153333333333334</v>
      </c>
      <c r="P1832" s="8">
        <f>IFERROR(+Table1[[#This Row],[pledged]]/Table1[[#This Row],[backers_count]],0)</f>
        <v>67.389380530973455</v>
      </c>
      <c r="Q1832" t="str">
        <f t="shared" si="112"/>
        <v>music</v>
      </c>
      <c r="R1832" t="str">
        <f t="shared" si="113"/>
        <v>rock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+Table1[[#This Row],[pledged]]/Table1[[#This Row],[goal]]</f>
        <v>1.03</v>
      </c>
      <c r="P1833" s="8">
        <f>IFERROR(+Table1[[#This Row],[pledged]]/Table1[[#This Row],[backers_count]],0)</f>
        <v>73.571428571428569</v>
      </c>
      <c r="Q1833" t="str">
        <f t="shared" si="112"/>
        <v>music</v>
      </c>
      <c r="R1833" t="str">
        <f t="shared" si="113"/>
        <v>rock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+Table1[[#This Row],[pledged]]/Table1[[#This Row],[goal]]</f>
        <v>1.4285714285714286</v>
      </c>
      <c r="P1834" s="8">
        <f>IFERROR(+Table1[[#This Row],[pledged]]/Table1[[#This Row],[backers_count]],0)</f>
        <v>25</v>
      </c>
      <c r="Q1834" t="str">
        <f t="shared" si="112"/>
        <v>music</v>
      </c>
      <c r="R1834" t="str">
        <f t="shared" si="113"/>
        <v>rock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+Table1[[#This Row],[pledged]]/Table1[[#This Row],[goal]]</f>
        <v>2.625</v>
      </c>
      <c r="P1835" s="8">
        <f>IFERROR(+Table1[[#This Row],[pledged]]/Table1[[#This Row],[backers_count]],0)</f>
        <v>42</v>
      </c>
      <c r="Q1835" t="str">
        <f t="shared" si="112"/>
        <v>music</v>
      </c>
      <c r="R1835" t="str">
        <f t="shared" si="113"/>
        <v>rock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+Table1[[#This Row],[pledged]]/Table1[[#This Row],[goal]]</f>
        <v>1.1805000000000001</v>
      </c>
      <c r="P1836" s="8">
        <f>IFERROR(+Table1[[#This Row],[pledged]]/Table1[[#This Row],[backers_count]],0)</f>
        <v>131.16666666666666</v>
      </c>
      <c r="Q1836" t="str">
        <f t="shared" si="112"/>
        <v>music</v>
      </c>
      <c r="R1836" t="str">
        <f t="shared" si="113"/>
        <v>rock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+Table1[[#This Row],[pledged]]/Table1[[#This Row],[goal]]</f>
        <v>1.04</v>
      </c>
      <c r="P1837" s="8">
        <f>IFERROR(+Table1[[#This Row],[pledged]]/Table1[[#This Row],[backers_count]],0)</f>
        <v>47.272727272727273</v>
      </c>
      <c r="Q1837" t="str">
        <f t="shared" si="112"/>
        <v>music</v>
      </c>
      <c r="R1837" t="str">
        <f t="shared" si="113"/>
        <v>rock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+Table1[[#This Row],[pledged]]/Table1[[#This Row],[goal]]</f>
        <v>2.0034000000000001</v>
      </c>
      <c r="P1838" s="8">
        <f>IFERROR(+Table1[[#This Row],[pledged]]/Table1[[#This Row],[backers_count]],0)</f>
        <v>182.12727272727273</v>
      </c>
      <c r="Q1838" t="str">
        <f t="shared" si="112"/>
        <v>music</v>
      </c>
      <c r="R1838" t="str">
        <f t="shared" si="113"/>
        <v>rock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+Table1[[#This Row],[pledged]]/Table1[[#This Row],[goal]]</f>
        <v>3.0683333333333334</v>
      </c>
      <c r="P1839" s="8">
        <f>IFERROR(+Table1[[#This Row],[pledged]]/Table1[[#This Row],[backers_count]],0)</f>
        <v>61.366666666666667</v>
      </c>
      <c r="Q1839" t="str">
        <f t="shared" si="112"/>
        <v>music</v>
      </c>
      <c r="R1839" t="str">
        <f t="shared" si="113"/>
        <v>rock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+Table1[[#This Row],[pledged]]/Table1[[#This Row],[goal]]</f>
        <v>1.00149</v>
      </c>
      <c r="P1840" s="8">
        <f>IFERROR(+Table1[[#This Row],[pledged]]/Table1[[#This Row],[backers_count]],0)</f>
        <v>35.767499999999998</v>
      </c>
      <c r="Q1840" t="str">
        <f t="shared" si="112"/>
        <v>music</v>
      </c>
      <c r="R1840" t="str">
        <f t="shared" si="113"/>
        <v>rock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+Table1[[#This Row],[pledged]]/Table1[[#This Row],[goal]]</f>
        <v>2.0529999999999999</v>
      </c>
      <c r="P1841" s="8">
        <f>IFERROR(+Table1[[#This Row],[pledged]]/Table1[[#This Row],[backers_count]],0)</f>
        <v>45.62222222222222</v>
      </c>
      <c r="Q1841" t="str">
        <f t="shared" si="112"/>
        <v>music</v>
      </c>
      <c r="R1841" t="str">
        <f t="shared" si="113"/>
        <v>rock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+Table1[[#This Row],[pledged]]/Table1[[#This Row],[goal]]</f>
        <v>1.0888888888888888</v>
      </c>
      <c r="P1842" s="8">
        <f>IFERROR(+Table1[[#This Row],[pledged]]/Table1[[#This Row],[backers_count]],0)</f>
        <v>75.384615384615387</v>
      </c>
      <c r="Q1842" t="str">
        <f t="shared" si="112"/>
        <v>music</v>
      </c>
      <c r="R1842" t="str">
        <f t="shared" si="113"/>
        <v>rock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+Table1[[#This Row],[pledged]]/Table1[[#This Row],[goal]]</f>
        <v>1.0175000000000001</v>
      </c>
      <c r="P1843" s="8">
        <f>IFERROR(+Table1[[#This Row],[pledged]]/Table1[[#This Row],[backers_count]],0)</f>
        <v>50.875</v>
      </c>
      <c r="Q1843" t="str">
        <f t="shared" si="112"/>
        <v>music</v>
      </c>
      <c r="R1843" t="str">
        <f t="shared" si="113"/>
        <v>rock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+Table1[[#This Row],[pledged]]/Table1[[#This Row],[goal]]</f>
        <v>1.2524999999999999</v>
      </c>
      <c r="P1844" s="8">
        <f>IFERROR(+Table1[[#This Row],[pledged]]/Table1[[#This Row],[backers_count]],0)</f>
        <v>119.28571428571429</v>
      </c>
      <c r="Q1844" t="str">
        <f t="shared" si="112"/>
        <v>music</v>
      </c>
      <c r="R1844" t="str">
        <f t="shared" si="113"/>
        <v>rock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+Table1[[#This Row],[pledged]]/Table1[[#This Row],[goal]]</f>
        <v>1.2400610000000001</v>
      </c>
      <c r="P1845" s="8">
        <f>IFERROR(+Table1[[#This Row],[pledged]]/Table1[[#This Row],[backers_count]],0)</f>
        <v>92.541865671641801</v>
      </c>
      <c r="Q1845" t="str">
        <f t="shared" si="112"/>
        <v>music</v>
      </c>
      <c r="R1845" t="str">
        <f t="shared" si="113"/>
        <v>rock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+Table1[[#This Row],[pledged]]/Table1[[#This Row],[goal]]</f>
        <v>1.014</v>
      </c>
      <c r="P1846" s="8">
        <f>IFERROR(+Table1[[#This Row],[pledged]]/Table1[[#This Row],[backers_count]],0)</f>
        <v>76.05</v>
      </c>
      <c r="Q1846" t="str">
        <f t="shared" si="112"/>
        <v>music</v>
      </c>
      <c r="R1846" t="str">
        <f t="shared" si="113"/>
        <v>rock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+Table1[[#This Row],[pledged]]/Table1[[#This Row],[goal]]</f>
        <v>1</v>
      </c>
      <c r="P1847" s="8">
        <f>IFERROR(+Table1[[#This Row],[pledged]]/Table1[[#This Row],[backers_count]],0)</f>
        <v>52.631578947368418</v>
      </c>
      <c r="Q1847" t="str">
        <f t="shared" si="112"/>
        <v>music</v>
      </c>
      <c r="R1847" t="str">
        <f t="shared" si="113"/>
        <v>rock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+Table1[[#This Row],[pledged]]/Table1[[#This Row],[goal]]</f>
        <v>1.3792666666666666</v>
      </c>
      <c r="P1848" s="8">
        <f>IFERROR(+Table1[[#This Row],[pledged]]/Table1[[#This Row],[backers_count]],0)</f>
        <v>98.990430622009569</v>
      </c>
      <c r="Q1848" t="str">
        <f t="shared" si="112"/>
        <v>music</v>
      </c>
      <c r="R1848" t="str">
        <f t="shared" si="113"/>
        <v>rock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+Table1[[#This Row],[pledged]]/Table1[[#This Row],[goal]]</f>
        <v>1.2088000000000001</v>
      </c>
      <c r="P1849" s="8">
        <f>IFERROR(+Table1[[#This Row],[pledged]]/Table1[[#This Row],[backers_count]],0)</f>
        <v>79.526315789473685</v>
      </c>
      <c r="Q1849" t="str">
        <f t="shared" si="112"/>
        <v>music</v>
      </c>
      <c r="R1849" t="str">
        <f t="shared" si="113"/>
        <v>rock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+Table1[[#This Row],[pledged]]/Table1[[#This Row],[goal]]</f>
        <v>1.0736666666666668</v>
      </c>
      <c r="P1850" s="8">
        <f>IFERROR(+Table1[[#This Row],[pledged]]/Table1[[#This Row],[backers_count]],0)</f>
        <v>134.20833333333334</v>
      </c>
      <c r="Q1850" t="str">
        <f t="shared" si="112"/>
        <v>music</v>
      </c>
      <c r="R1850" t="str">
        <f t="shared" si="113"/>
        <v>rock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+Table1[[#This Row],[pledged]]/Table1[[#This Row],[goal]]</f>
        <v>1.0033333333333334</v>
      </c>
      <c r="P1851" s="8">
        <f>IFERROR(+Table1[[#This Row],[pledged]]/Table1[[#This Row],[backers_count]],0)</f>
        <v>37.625</v>
      </c>
      <c r="Q1851" t="str">
        <f t="shared" si="112"/>
        <v>music</v>
      </c>
      <c r="R1851" t="str">
        <f t="shared" si="113"/>
        <v>rock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+Table1[[#This Row],[pledged]]/Table1[[#This Row],[goal]]</f>
        <v>1.0152222222222222</v>
      </c>
      <c r="P1852" s="8">
        <f>IFERROR(+Table1[[#This Row],[pledged]]/Table1[[#This Row],[backers_count]],0)</f>
        <v>51.044692737430168</v>
      </c>
      <c r="Q1852" t="str">
        <f t="shared" si="112"/>
        <v>music</v>
      </c>
      <c r="R1852" t="str">
        <f t="shared" si="113"/>
        <v>rock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+Table1[[#This Row],[pledged]]/Table1[[#This Row],[goal]]</f>
        <v>1.0007692307692309</v>
      </c>
      <c r="P1853" s="8">
        <f>IFERROR(+Table1[[#This Row],[pledged]]/Table1[[#This Row],[backers_count]],0)</f>
        <v>50.03846153846154</v>
      </c>
      <c r="Q1853" t="str">
        <f t="shared" si="112"/>
        <v>music</v>
      </c>
      <c r="R1853" t="str">
        <f t="shared" si="113"/>
        <v>rock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+Table1[[#This Row],[pledged]]/Table1[[#This Row],[goal]]</f>
        <v>1.1696666666666666</v>
      </c>
      <c r="P1854" s="8">
        <f>IFERROR(+Table1[[#This Row],[pledged]]/Table1[[#This Row],[backers_count]],0)</f>
        <v>133.93129770992365</v>
      </c>
      <c r="Q1854" t="str">
        <f t="shared" si="112"/>
        <v>music</v>
      </c>
      <c r="R1854" t="str">
        <f t="shared" si="113"/>
        <v>rock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+Table1[[#This Row],[pledged]]/Table1[[#This Row],[goal]]</f>
        <v>1.01875</v>
      </c>
      <c r="P1855" s="8">
        <f>IFERROR(+Table1[[#This Row],[pledged]]/Table1[[#This Row],[backers_count]],0)</f>
        <v>58.214285714285715</v>
      </c>
      <c r="Q1855" t="str">
        <f t="shared" si="112"/>
        <v>music</v>
      </c>
      <c r="R1855" t="str">
        <f t="shared" si="113"/>
        <v>rock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+Table1[[#This Row],[pledged]]/Table1[[#This Row],[goal]]</f>
        <v>1.0212366666666666</v>
      </c>
      <c r="P1856" s="8">
        <f>IFERROR(+Table1[[#This Row],[pledged]]/Table1[[#This Row],[backers_count]],0)</f>
        <v>88.037643678160919</v>
      </c>
      <c r="Q1856" t="str">
        <f t="shared" si="112"/>
        <v>music</v>
      </c>
      <c r="R1856" t="str">
        <f t="shared" si="113"/>
        <v>rock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+Table1[[#This Row],[pledged]]/Table1[[#This Row],[goal]]</f>
        <v>1.5405897142857143</v>
      </c>
      <c r="P1857" s="8">
        <f>IFERROR(+Table1[[#This Row],[pledged]]/Table1[[#This Row],[backers_count]],0)</f>
        <v>70.576753926701571</v>
      </c>
      <c r="Q1857" t="str">
        <f t="shared" si="112"/>
        <v>music</v>
      </c>
      <c r="R1857" t="str">
        <f t="shared" si="113"/>
        <v>rock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+Table1[[#This Row],[pledged]]/Table1[[#This Row],[goal]]</f>
        <v>1.0125</v>
      </c>
      <c r="P1858" s="8">
        <f>IFERROR(+Table1[[#This Row],[pledged]]/Table1[[#This Row],[backers_count]],0)</f>
        <v>53.289473684210527</v>
      </c>
      <c r="Q1858" t="str">
        <f t="shared" ref="Q1858:Q1921" si="116">LEFT(N1858,FIND("/",N1858)-1)</f>
        <v>music</v>
      </c>
      <c r="R1858" t="str">
        <f t="shared" ref="R1858:R1921" si="117">RIGHT($N1858,LEN(N1858)-FIND("/",N1858))</f>
        <v>rock</v>
      </c>
      <c r="S1858" s="14">
        <f t="shared" ref="S1858:S1921" si="118">(((J1858/60)/60)/24)+DATE(1970,1,1)</f>
        <v>41817.854999999996</v>
      </c>
      <c r="T1858" s="14">
        <f t="shared" ref="T1858:T1921" si="119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+Table1[[#This Row],[pledged]]/Table1[[#This Row],[goal]]</f>
        <v>1</v>
      </c>
      <c r="P1859" s="8">
        <f>IFERROR(+Table1[[#This Row],[pledged]]/Table1[[#This Row],[backers_count]],0)</f>
        <v>136.36363636363637</v>
      </c>
      <c r="Q1859" t="str">
        <f t="shared" si="116"/>
        <v>music</v>
      </c>
      <c r="R1859" t="str">
        <f t="shared" si="117"/>
        <v>rock</v>
      </c>
      <c r="S1859" s="14">
        <f t="shared" si="118"/>
        <v>41864.76866898148</v>
      </c>
      <c r="T1859" s="14">
        <f t="shared" si="11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+Table1[[#This Row],[pledged]]/Table1[[#This Row],[goal]]</f>
        <v>1.0874800874800874</v>
      </c>
      <c r="P1860" s="8">
        <f>IFERROR(+Table1[[#This Row],[pledged]]/Table1[[#This Row],[backers_count]],0)</f>
        <v>40.547315436241611</v>
      </c>
      <c r="Q1860" t="str">
        <f t="shared" si="116"/>
        <v>music</v>
      </c>
      <c r="R1860" t="str">
        <f t="shared" si="117"/>
        <v>rock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+Table1[[#This Row],[pledged]]/Table1[[#This Row],[goal]]</f>
        <v>1.3183333333333334</v>
      </c>
      <c r="P1861" s="8">
        <f>IFERROR(+Table1[[#This Row],[pledged]]/Table1[[#This Row],[backers_count]],0)</f>
        <v>70.625</v>
      </c>
      <c r="Q1861" t="str">
        <f t="shared" si="116"/>
        <v>music</v>
      </c>
      <c r="R1861" t="str">
        <f t="shared" si="117"/>
        <v>rock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+Table1[[#This Row],[pledged]]/Table1[[#This Row],[goal]]</f>
        <v>1.3346666666666667</v>
      </c>
      <c r="P1862" s="8">
        <f>IFERROR(+Table1[[#This Row],[pledged]]/Table1[[#This Row],[backers_count]],0)</f>
        <v>52.684210526315788</v>
      </c>
      <c r="Q1862" t="str">
        <f t="shared" si="116"/>
        <v>music</v>
      </c>
      <c r="R1862" t="str">
        <f t="shared" si="117"/>
        <v>rock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+Table1[[#This Row],[pledged]]/Table1[[#This Row],[goal]]</f>
        <v>0</v>
      </c>
      <c r="P1863" s="8">
        <f>IFERROR(+Table1[[#This Row],[pledged]]/Table1[[#This Row],[backers_count]],0)</f>
        <v>0</v>
      </c>
      <c r="Q1863" t="str">
        <f t="shared" si="116"/>
        <v>games</v>
      </c>
      <c r="R1863" t="str">
        <f t="shared" si="117"/>
        <v>mobile games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+Table1[[#This Row],[pledged]]/Table1[[#This Row],[goal]]</f>
        <v>8.0833333333333326E-2</v>
      </c>
      <c r="P1864" s="8">
        <f>IFERROR(+Table1[[#This Row],[pledged]]/Table1[[#This Row],[backers_count]],0)</f>
        <v>90.9375</v>
      </c>
      <c r="Q1864" t="str">
        <f t="shared" si="116"/>
        <v>games</v>
      </c>
      <c r="R1864" t="str">
        <f t="shared" si="117"/>
        <v>mobile games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+Table1[[#This Row],[pledged]]/Table1[[#This Row],[goal]]</f>
        <v>4.0000000000000001E-3</v>
      </c>
      <c r="P1865" s="8">
        <f>IFERROR(+Table1[[#This Row],[pledged]]/Table1[[#This Row],[backers_count]],0)</f>
        <v>5</v>
      </c>
      <c r="Q1865" t="str">
        <f t="shared" si="116"/>
        <v>games</v>
      </c>
      <c r="R1865" t="str">
        <f t="shared" si="117"/>
        <v>mobile games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+Table1[[#This Row],[pledged]]/Table1[[#This Row],[goal]]</f>
        <v>0.42892307692307691</v>
      </c>
      <c r="P1866" s="8">
        <f>IFERROR(+Table1[[#This Row],[pledged]]/Table1[[#This Row],[backers_count]],0)</f>
        <v>58.083333333333336</v>
      </c>
      <c r="Q1866" t="str">
        <f t="shared" si="116"/>
        <v>games</v>
      </c>
      <c r="R1866" t="str">
        <f t="shared" si="117"/>
        <v>mobile games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+Table1[[#This Row],[pledged]]/Table1[[#This Row],[goal]]</f>
        <v>3.6363636363636364E-5</v>
      </c>
      <c r="P1867" s="8">
        <f>IFERROR(+Table1[[#This Row],[pledged]]/Table1[[#This Row],[backers_count]],0)</f>
        <v>2</v>
      </c>
      <c r="Q1867" t="str">
        <f t="shared" si="116"/>
        <v>games</v>
      </c>
      <c r="R1867" t="str">
        <f t="shared" si="117"/>
        <v>mobile games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+Table1[[#This Row],[pledged]]/Table1[[#This Row],[goal]]</f>
        <v>5.0000000000000001E-3</v>
      </c>
      <c r="P1868" s="8">
        <f>IFERROR(+Table1[[#This Row],[pledged]]/Table1[[#This Row],[backers_count]],0)</f>
        <v>62.5</v>
      </c>
      <c r="Q1868" t="str">
        <f t="shared" si="116"/>
        <v>games</v>
      </c>
      <c r="R1868" t="str">
        <f t="shared" si="117"/>
        <v>mobile games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+Table1[[#This Row],[pledged]]/Table1[[#This Row],[goal]]</f>
        <v>5.0000000000000001E-4</v>
      </c>
      <c r="P1869" s="8">
        <f>IFERROR(+Table1[[#This Row],[pledged]]/Table1[[#This Row],[backers_count]],0)</f>
        <v>10</v>
      </c>
      <c r="Q1869" t="str">
        <f t="shared" si="116"/>
        <v>games</v>
      </c>
      <c r="R1869" t="str">
        <f t="shared" si="117"/>
        <v>mobile games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+Table1[[#This Row],[pledged]]/Table1[[#This Row],[goal]]</f>
        <v>4.8680000000000001E-2</v>
      </c>
      <c r="P1870" s="8">
        <f>IFERROR(+Table1[[#This Row],[pledged]]/Table1[[#This Row],[backers_count]],0)</f>
        <v>71.588235294117652</v>
      </c>
      <c r="Q1870" t="str">
        <f t="shared" si="116"/>
        <v>games</v>
      </c>
      <c r="R1870" t="str">
        <f t="shared" si="117"/>
        <v>mobile games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+Table1[[#This Row],[pledged]]/Table1[[#This Row],[goal]]</f>
        <v>0</v>
      </c>
      <c r="P1871" s="8">
        <f>IFERROR(+Table1[[#This Row],[pledged]]/Table1[[#This Row],[backers_count]],0)</f>
        <v>0</v>
      </c>
      <c r="Q1871" t="str">
        <f t="shared" si="116"/>
        <v>games</v>
      </c>
      <c r="R1871" t="str">
        <f t="shared" si="117"/>
        <v>mobile games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+Table1[[#This Row],[pledged]]/Table1[[#This Row],[goal]]</f>
        <v>0.10314285714285715</v>
      </c>
      <c r="P1872" s="8">
        <f>IFERROR(+Table1[[#This Row],[pledged]]/Table1[[#This Row],[backers_count]],0)</f>
        <v>32.81818181818182</v>
      </c>
      <c r="Q1872" t="str">
        <f t="shared" si="116"/>
        <v>games</v>
      </c>
      <c r="R1872" t="str">
        <f t="shared" si="117"/>
        <v>mobile games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+Table1[[#This Row],[pledged]]/Table1[[#This Row],[goal]]</f>
        <v>0.7178461538461538</v>
      </c>
      <c r="P1873" s="8">
        <f>IFERROR(+Table1[[#This Row],[pledged]]/Table1[[#This Row],[backers_count]],0)</f>
        <v>49.11578947368421</v>
      </c>
      <c r="Q1873" t="str">
        <f t="shared" si="116"/>
        <v>games</v>
      </c>
      <c r="R1873" t="str">
        <f t="shared" si="117"/>
        <v>mobile games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+Table1[[#This Row],[pledged]]/Table1[[#This Row],[goal]]</f>
        <v>1.06E-2</v>
      </c>
      <c r="P1874" s="8">
        <f>IFERROR(+Table1[[#This Row],[pledged]]/Table1[[#This Row],[backers_count]],0)</f>
        <v>16.307692307692307</v>
      </c>
      <c r="Q1874" t="str">
        <f t="shared" si="116"/>
        <v>games</v>
      </c>
      <c r="R1874" t="str">
        <f t="shared" si="117"/>
        <v>mobile games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+Table1[[#This Row],[pledged]]/Table1[[#This Row],[goal]]</f>
        <v>4.4999999999999997E-3</v>
      </c>
      <c r="P1875" s="8">
        <f>IFERROR(+Table1[[#This Row],[pledged]]/Table1[[#This Row],[backers_count]],0)</f>
        <v>18</v>
      </c>
      <c r="Q1875" t="str">
        <f t="shared" si="116"/>
        <v>games</v>
      </c>
      <c r="R1875" t="str">
        <f t="shared" si="117"/>
        <v>mobile games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+Table1[[#This Row],[pledged]]/Table1[[#This Row],[goal]]</f>
        <v>1.6249999999999999E-4</v>
      </c>
      <c r="P1876" s="8">
        <f>IFERROR(+Table1[[#This Row],[pledged]]/Table1[[#This Row],[backers_count]],0)</f>
        <v>13</v>
      </c>
      <c r="Q1876" t="str">
        <f t="shared" si="116"/>
        <v>games</v>
      </c>
      <c r="R1876" t="str">
        <f t="shared" si="117"/>
        <v>mobile games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+Table1[[#This Row],[pledged]]/Table1[[#This Row],[goal]]</f>
        <v>5.1000000000000004E-3</v>
      </c>
      <c r="P1877" s="8">
        <f>IFERROR(+Table1[[#This Row],[pledged]]/Table1[[#This Row],[backers_count]],0)</f>
        <v>17</v>
      </c>
      <c r="Q1877" t="str">
        <f t="shared" si="116"/>
        <v>games</v>
      </c>
      <c r="R1877" t="str">
        <f t="shared" si="117"/>
        <v>mobile games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+Table1[[#This Row],[pledged]]/Table1[[#This Row],[goal]]</f>
        <v>0</v>
      </c>
      <c r="P1878" s="8">
        <f>IFERROR(+Table1[[#This Row],[pledged]]/Table1[[#This Row],[backers_count]],0)</f>
        <v>0</v>
      </c>
      <c r="Q1878" t="str">
        <f t="shared" si="116"/>
        <v>games</v>
      </c>
      <c r="R1878" t="str">
        <f t="shared" si="117"/>
        <v>mobile games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+Table1[[#This Row],[pledged]]/Table1[[#This Row],[goal]]</f>
        <v>0</v>
      </c>
      <c r="P1879" s="8">
        <f>IFERROR(+Table1[[#This Row],[pledged]]/Table1[[#This Row],[backers_count]],0)</f>
        <v>0</v>
      </c>
      <c r="Q1879" t="str">
        <f t="shared" si="116"/>
        <v>games</v>
      </c>
      <c r="R1879" t="str">
        <f t="shared" si="117"/>
        <v>mobile games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+Table1[[#This Row],[pledged]]/Table1[[#This Row],[goal]]</f>
        <v>0</v>
      </c>
      <c r="P1880" s="8">
        <f>IFERROR(+Table1[[#This Row],[pledged]]/Table1[[#This Row],[backers_count]],0)</f>
        <v>0</v>
      </c>
      <c r="Q1880" t="str">
        <f t="shared" si="116"/>
        <v>games</v>
      </c>
      <c r="R1880" t="str">
        <f t="shared" si="117"/>
        <v>mobile games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+Table1[[#This Row],[pledged]]/Table1[[#This Row],[goal]]</f>
        <v>1.1999999999999999E-3</v>
      </c>
      <c r="P1881" s="8">
        <f>IFERROR(+Table1[[#This Row],[pledged]]/Table1[[#This Row],[backers_count]],0)</f>
        <v>3</v>
      </c>
      <c r="Q1881" t="str">
        <f t="shared" si="116"/>
        <v>games</v>
      </c>
      <c r="R1881" t="str">
        <f t="shared" si="117"/>
        <v>mobile games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+Table1[[#This Row],[pledged]]/Table1[[#This Row],[goal]]</f>
        <v>0.20080000000000001</v>
      </c>
      <c r="P1882" s="8">
        <f>IFERROR(+Table1[[#This Row],[pledged]]/Table1[[#This Row],[backers_count]],0)</f>
        <v>41.833333333333336</v>
      </c>
      <c r="Q1882" t="str">
        <f t="shared" si="116"/>
        <v>games</v>
      </c>
      <c r="R1882" t="str">
        <f t="shared" si="117"/>
        <v>mobile games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+Table1[[#This Row],[pledged]]/Table1[[#This Row],[goal]]</f>
        <v>1.726845</v>
      </c>
      <c r="P1883" s="8">
        <f>IFERROR(+Table1[[#This Row],[pledged]]/Table1[[#This Row],[backers_count]],0)</f>
        <v>49.338428571428572</v>
      </c>
      <c r="Q1883" t="str">
        <f t="shared" si="116"/>
        <v>music</v>
      </c>
      <c r="R1883" t="str">
        <f t="shared" si="117"/>
        <v>indie rock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+Table1[[#This Row],[pledged]]/Table1[[#This Row],[goal]]</f>
        <v>1.008955223880597</v>
      </c>
      <c r="P1884" s="8">
        <f>IFERROR(+Table1[[#This Row],[pledged]]/Table1[[#This Row],[backers_count]],0)</f>
        <v>41.728395061728392</v>
      </c>
      <c r="Q1884" t="str">
        <f t="shared" si="116"/>
        <v>music</v>
      </c>
      <c r="R1884" t="str">
        <f t="shared" si="117"/>
        <v>indie rock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+Table1[[#This Row],[pledged]]/Table1[[#This Row],[goal]]</f>
        <v>1.0480480480480481</v>
      </c>
      <c r="P1885" s="8">
        <f>IFERROR(+Table1[[#This Row],[pledged]]/Table1[[#This Row],[backers_count]],0)</f>
        <v>32.71875</v>
      </c>
      <c r="Q1885" t="str">
        <f t="shared" si="116"/>
        <v>music</v>
      </c>
      <c r="R1885" t="str">
        <f t="shared" si="117"/>
        <v>indie rock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+Table1[[#This Row],[pledged]]/Table1[[#This Row],[goal]]</f>
        <v>1.351</v>
      </c>
      <c r="P1886" s="8">
        <f>IFERROR(+Table1[[#This Row],[pledged]]/Table1[[#This Row],[backers_count]],0)</f>
        <v>51.96153846153846</v>
      </c>
      <c r="Q1886" t="str">
        <f t="shared" si="116"/>
        <v>music</v>
      </c>
      <c r="R1886" t="str">
        <f t="shared" si="117"/>
        <v>indie rock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+Table1[[#This Row],[pledged]]/Table1[[#This Row],[goal]]</f>
        <v>1.1632786885245903</v>
      </c>
      <c r="P1887" s="8">
        <f>IFERROR(+Table1[[#This Row],[pledged]]/Table1[[#This Row],[backers_count]],0)</f>
        <v>50.685714285714283</v>
      </c>
      <c r="Q1887" t="str">
        <f t="shared" si="116"/>
        <v>music</v>
      </c>
      <c r="R1887" t="str">
        <f t="shared" si="117"/>
        <v>indie rock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+Table1[[#This Row],[pledged]]/Table1[[#This Row],[goal]]</f>
        <v>1.0208333333333333</v>
      </c>
      <c r="P1888" s="8">
        <f>IFERROR(+Table1[[#This Row],[pledged]]/Table1[[#This Row],[backers_count]],0)</f>
        <v>42.241379310344826</v>
      </c>
      <c r="Q1888" t="str">
        <f t="shared" si="116"/>
        <v>music</v>
      </c>
      <c r="R1888" t="str">
        <f t="shared" si="117"/>
        <v>indie rock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+Table1[[#This Row],[pledged]]/Table1[[#This Row],[goal]]</f>
        <v>1.1116666666666666</v>
      </c>
      <c r="P1889" s="8">
        <f>IFERROR(+Table1[[#This Row],[pledged]]/Table1[[#This Row],[backers_count]],0)</f>
        <v>416.875</v>
      </c>
      <c r="Q1889" t="str">
        <f t="shared" si="116"/>
        <v>music</v>
      </c>
      <c r="R1889" t="str">
        <f t="shared" si="117"/>
        <v>indie rock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+Table1[[#This Row],[pledged]]/Table1[[#This Row],[goal]]</f>
        <v>1.6608000000000001</v>
      </c>
      <c r="P1890" s="8">
        <f>IFERROR(+Table1[[#This Row],[pledged]]/Table1[[#This Row],[backers_count]],0)</f>
        <v>46.651685393258425</v>
      </c>
      <c r="Q1890" t="str">
        <f t="shared" si="116"/>
        <v>music</v>
      </c>
      <c r="R1890" t="str">
        <f t="shared" si="117"/>
        <v>indie rock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+Table1[[#This Row],[pledged]]/Table1[[#This Row],[goal]]</f>
        <v>1.0660000000000001</v>
      </c>
      <c r="P1891" s="8">
        <f>IFERROR(+Table1[[#This Row],[pledged]]/Table1[[#This Row],[backers_count]],0)</f>
        <v>48.454545454545453</v>
      </c>
      <c r="Q1891" t="str">
        <f t="shared" si="116"/>
        <v>music</v>
      </c>
      <c r="R1891" t="str">
        <f t="shared" si="117"/>
        <v>indie rock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+Table1[[#This Row],[pledged]]/Table1[[#This Row],[goal]]</f>
        <v>1.4458441666666668</v>
      </c>
      <c r="P1892" s="8">
        <f>IFERROR(+Table1[[#This Row],[pledged]]/Table1[[#This Row],[backers_count]],0)</f>
        <v>70.5289837398374</v>
      </c>
      <c r="Q1892" t="str">
        <f t="shared" si="116"/>
        <v>music</v>
      </c>
      <c r="R1892" t="str">
        <f t="shared" si="117"/>
        <v>indie rock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+Table1[[#This Row],[pledged]]/Table1[[#This Row],[goal]]</f>
        <v>1.0555000000000001</v>
      </c>
      <c r="P1893" s="8">
        <f>IFERROR(+Table1[[#This Row],[pledged]]/Table1[[#This Row],[backers_count]],0)</f>
        <v>87.958333333333329</v>
      </c>
      <c r="Q1893" t="str">
        <f t="shared" si="116"/>
        <v>music</v>
      </c>
      <c r="R1893" t="str">
        <f t="shared" si="117"/>
        <v>indie rock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+Table1[[#This Row],[pledged]]/Table1[[#This Row],[goal]]</f>
        <v>1.3660000000000001</v>
      </c>
      <c r="P1894" s="8">
        <f>IFERROR(+Table1[[#This Row],[pledged]]/Table1[[#This Row],[backers_count]],0)</f>
        <v>26.26923076923077</v>
      </c>
      <c r="Q1894" t="str">
        <f t="shared" si="116"/>
        <v>music</v>
      </c>
      <c r="R1894" t="str">
        <f t="shared" si="117"/>
        <v>indie rock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+Table1[[#This Row],[pledged]]/Table1[[#This Row],[goal]]</f>
        <v>1.04</v>
      </c>
      <c r="P1895" s="8">
        <f>IFERROR(+Table1[[#This Row],[pledged]]/Table1[[#This Row],[backers_count]],0)</f>
        <v>57.777777777777779</v>
      </c>
      <c r="Q1895" t="str">
        <f t="shared" si="116"/>
        <v>music</v>
      </c>
      <c r="R1895" t="str">
        <f t="shared" si="117"/>
        <v>indie rock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+Table1[[#This Row],[pledged]]/Table1[[#This Row],[goal]]</f>
        <v>1.145</v>
      </c>
      <c r="P1896" s="8">
        <f>IFERROR(+Table1[[#This Row],[pledged]]/Table1[[#This Row],[backers_count]],0)</f>
        <v>57.25</v>
      </c>
      <c r="Q1896" t="str">
        <f t="shared" si="116"/>
        <v>music</v>
      </c>
      <c r="R1896" t="str">
        <f t="shared" si="117"/>
        <v>indie rock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+Table1[[#This Row],[pledged]]/Table1[[#This Row],[goal]]</f>
        <v>1.0171957671957672</v>
      </c>
      <c r="P1897" s="8">
        <f>IFERROR(+Table1[[#This Row],[pledged]]/Table1[[#This Row],[backers_count]],0)</f>
        <v>196.34042553191489</v>
      </c>
      <c r="Q1897" t="str">
        <f t="shared" si="116"/>
        <v>music</v>
      </c>
      <c r="R1897" t="str">
        <f t="shared" si="117"/>
        <v>indie rock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+Table1[[#This Row],[pledged]]/Table1[[#This Row],[goal]]</f>
        <v>1.2394678492239468</v>
      </c>
      <c r="P1898" s="8">
        <f>IFERROR(+Table1[[#This Row],[pledged]]/Table1[[#This Row],[backers_count]],0)</f>
        <v>43</v>
      </c>
      <c r="Q1898" t="str">
        <f t="shared" si="116"/>
        <v>music</v>
      </c>
      <c r="R1898" t="str">
        <f t="shared" si="117"/>
        <v>indie rock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+Table1[[#This Row],[pledged]]/Table1[[#This Row],[goal]]</f>
        <v>1.0245669291338582</v>
      </c>
      <c r="P1899" s="8">
        <f>IFERROR(+Table1[[#This Row],[pledged]]/Table1[[#This Row],[backers_count]],0)</f>
        <v>35.551912568306008</v>
      </c>
      <c r="Q1899" t="str">
        <f t="shared" si="116"/>
        <v>music</v>
      </c>
      <c r="R1899" t="str">
        <f t="shared" si="117"/>
        <v>indie rock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+Table1[[#This Row],[pledged]]/Table1[[#This Row],[goal]]</f>
        <v>1.4450000000000001</v>
      </c>
      <c r="P1900" s="8">
        <f>IFERROR(+Table1[[#This Row],[pledged]]/Table1[[#This Row],[backers_count]],0)</f>
        <v>68.80952380952381</v>
      </c>
      <c r="Q1900" t="str">
        <f t="shared" si="116"/>
        <v>music</v>
      </c>
      <c r="R1900" t="str">
        <f t="shared" si="117"/>
        <v>indie rock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+Table1[[#This Row],[pledged]]/Table1[[#This Row],[goal]]</f>
        <v>1.3333333333333333</v>
      </c>
      <c r="P1901" s="8">
        <f>IFERROR(+Table1[[#This Row],[pledged]]/Table1[[#This Row],[backers_count]],0)</f>
        <v>28.571428571428573</v>
      </c>
      <c r="Q1901" t="str">
        <f t="shared" si="116"/>
        <v>music</v>
      </c>
      <c r="R1901" t="str">
        <f t="shared" si="117"/>
        <v>indie rock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+Table1[[#This Row],[pledged]]/Table1[[#This Row],[goal]]</f>
        <v>1.0936440000000001</v>
      </c>
      <c r="P1902" s="8">
        <f>IFERROR(+Table1[[#This Row],[pledged]]/Table1[[#This Row],[backers_count]],0)</f>
        <v>50.631666666666668</v>
      </c>
      <c r="Q1902" t="str">
        <f t="shared" si="116"/>
        <v>music</v>
      </c>
      <c r="R1902" t="str">
        <f t="shared" si="117"/>
        <v>indie rock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+Table1[[#This Row],[pledged]]/Table1[[#This Row],[goal]]</f>
        <v>2.696969696969697E-2</v>
      </c>
      <c r="P1903" s="8">
        <f>IFERROR(+Table1[[#This Row],[pledged]]/Table1[[#This Row],[backers_count]],0)</f>
        <v>106.8</v>
      </c>
      <c r="Q1903" t="str">
        <f t="shared" si="116"/>
        <v>technology</v>
      </c>
      <c r="R1903" t="str">
        <f t="shared" si="117"/>
        <v>gadgets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+Table1[[#This Row],[pledged]]/Table1[[#This Row],[goal]]</f>
        <v>1.2E-2</v>
      </c>
      <c r="P1904" s="8">
        <f>IFERROR(+Table1[[#This Row],[pledged]]/Table1[[#This Row],[backers_count]],0)</f>
        <v>4</v>
      </c>
      <c r="Q1904" t="str">
        <f t="shared" si="116"/>
        <v>technology</v>
      </c>
      <c r="R1904" t="str">
        <f t="shared" si="117"/>
        <v>gadgets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+Table1[[#This Row],[pledged]]/Table1[[#This Row],[goal]]</f>
        <v>0.46600000000000003</v>
      </c>
      <c r="P1905" s="8">
        <f>IFERROR(+Table1[[#This Row],[pledged]]/Table1[[#This Row],[backers_count]],0)</f>
        <v>34.097560975609753</v>
      </c>
      <c r="Q1905" t="str">
        <f t="shared" si="116"/>
        <v>technology</v>
      </c>
      <c r="R1905" t="str">
        <f t="shared" si="117"/>
        <v>gadgets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+Table1[[#This Row],[pledged]]/Table1[[#This Row],[goal]]</f>
        <v>1E-3</v>
      </c>
      <c r="P1906" s="8">
        <f>IFERROR(+Table1[[#This Row],[pledged]]/Table1[[#This Row],[backers_count]],0)</f>
        <v>25</v>
      </c>
      <c r="Q1906" t="str">
        <f t="shared" si="116"/>
        <v>technology</v>
      </c>
      <c r="R1906" t="str">
        <f t="shared" si="117"/>
        <v>gadgets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+Table1[[#This Row],[pledged]]/Table1[[#This Row],[goal]]</f>
        <v>1.6800000000000001E-3</v>
      </c>
      <c r="P1907" s="8">
        <f>IFERROR(+Table1[[#This Row],[pledged]]/Table1[[#This Row],[backers_count]],0)</f>
        <v>10.5</v>
      </c>
      <c r="Q1907" t="str">
        <f t="shared" si="116"/>
        <v>technology</v>
      </c>
      <c r="R1907" t="str">
        <f t="shared" si="117"/>
        <v>gadgets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+Table1[[#This Row],[pledged]]/Table1[[#This Row],[goal]]</f>
        <v>0.42759999999999998</v>
      </c>
      <c r="P1908" s="8">
        <f>IFERROR(+Table1[[#This Row],[pledged]]/Table1[[#This Row],[backers_count]],0)</f>
        <v>215.95959595959596</v>
      </c>
      <c r="Q1908" t="str">
        <f t="shared" si="116"/>
        <v>technology</v>
      </c>
      <c r="R1908" t="str">
        <f t="shared" si="117"/>
        <v>gadgets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+Table1[[#This Row],[pledged]]/Table1[[#This Row],[goal]]</f>
        <v>2.8333333333333335E-3</v>
      </c>
      <c r="P1909" s="8">
        <f>IFERROR(+Table1[[#This Row],[pledged]]/Table1[[#This Row],[backers_count]],0)</f>
        <v>21.25</v>
      </c>
      <c r="Q1909" t="str">
        <f t="shared" si="116"/>
        <v>technology</v>
      </c>
      <c r="R1909" t="str">
        <f t="shared" si="117"/>
        <v>gadgets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+Table1[[#This Row],[pledged]]/Table1[[#This Row],[goal]]</f>
        <v>1.7319999999999999E-2</v>
      </c>
      <c r="P1910" s="8">
        <f>IFERROR(+Table1[[#This Row],[pledged]]/Table1[[#This Row],[backers_count]],0)</f>
        <v>108.25</v>
      </c>
      <c r="Q1910" t="str">
        <f t="shared" si="116"/>
        <v>technology</v>
      </c>
      <c r="R1910" t="str">
        <f t="shared" si="117"/>
        <v>gadgets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+Table1[[#This Row],[pledged]]/Table1[[#This Row],[goal]]</f>
        <v>0.14111428571428572</v>
      </c>
      <c r="P1911" s="8">
        <f>IFERROR(+Table1[[#This Row],[pledged]]/Table1[[#This Row],[backers_count]],0)</f>
        <v>129.97368421052633</v>
      </c>
      <c r="Q1911" t="str">
        <f t="shared" si="116"/>
        <v>technology</v>
      </c>
      <c r="R1911" t="str">
        <f t="shared" si="117"/>
        <v>gadgets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+Table1[[#This Row],[pledged]]/Table1[[#This Row],[goal]]</f>
        <v>0.39395294117647056</v>
      </c>
      <c r="P1912" s="8">
        <f>IFERROR(+Table1[[#This Row],[pledged]]/Table1[[#This Row],[backers_count]],0)</f>
        <v>117.49473684210527</v>
      </c>
      <c r="Q1912" t="str">
        <f t="shared" si="116"/>
        <v>technology</v>
      </c>
      <c r="R1912" t="str">
        <f t="shared" si="117"/>
        <v>gadgets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+Table1[[#This Row],[pledged]]/Table1[[#This Row],[goal]]</f>
        <v>2.3529411764705883E-4</v>
      </c>
      <c r="P1913" s="8">
        <f>IFERROR(+Table1[[#This Row],[pledged]]/Table1[[#This Row],[backers_count]],0)</f>
        <v>10</v>
      </c>
      <c r="Q1913" t="str">
        <f t="shared" si="116"/>
        <v>technology</v>
      </c>
      <c r="R1913" t="str">
        <f t="shared" si="117"/>
        <v>gadgets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+Table1[[#This Row],[pledged]]/Table1[[#This Row],[goal]]</f>
        <v>0.59299999999999997</v>
      </c>
      <c r="P1914" s="8">
        <f>IFERROR(+Table1[[#This Row],[pledged]]/Table1[[#This Row],[backers_count]],0)</f>
        <v>70.595238095238102</v>
      </c>
      <c r="Q1914" t="str">
        <f t="shared" si="116"/>
        <v>technology</v>
      </c>
      <c r="R1914" t="str">
        <f t="shared" si="117"/>
        <v>gadgets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+Table1[[#This Row],[pledged]]/Table1[[#This Row],[goal]]</f>
        <v>1.3270833333333334E-2</v>
      </c>
      <c r="P1915" s="8">
        <f>IFERROR(+Table1[[#This Row],[pledged]]/Table1[[#This Row],[backers_count]],0)</f>
        <v>24.5</v>
      </c>
      <c r="Q1915" t="str">
        <f t="shared" si="116"/>
        <v>technology</v>
      </c>
      <c r="R1915" t="str">
        <f t="shared" si="117"/>
        <v>gadgets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+Table1[[#This Row],[pledged]]/Table1[[#This Row],[goal]]</f>
        <v>9.0090090090090086E-2</v>
      </c>
      <c r="P1916" s="8">
        <f>IFERROR(+Table1[[#This Row],[pledged]]/Table1[[#This Row],[backers_count]],0)</f>
        <v>30</v>
      </c>
      <c r="Q1916" t="str">
        <f t="shared" si="116"/>
        <v>technology</v>
      </c>
      <c r="R1916" t="str">
        <f t="shared" si="117"/>
        <v>gadgets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+Table1[[#This Row],[pledged]]/Table1[[#This Row],[goal]]</f>
        <v>1.6E-2</v>
      </c>
      <c r="P1917" s="8">
        <f>IFERROR(+Table1[[#This Row],[pledged]]/Table1[[#This Row],[backers_count]],0)</f>
        <v>2</v>
      </c>
      <c r="Q1917" t="str">
        <f t="shared" si="116"/>
        <v>technology</v>
      </c>
      <c r="R1917" t="str">
        <f t="shared" si="117"/>
        <v>gadgets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+Table1[[#This Row],[pledged]]/Table1[[#This Row],[goal]]</f>
        <v>5.1000000000000004E-3</v>
      </c>
      <c r="P1918" s="8">
        <f>IFERROR(+Table1[[#This Row],[pledged]]/Table1[[#This Row],[backers_count]],0)</f>
        <v>17</v>
      </c>
      <c r="Q1918" t="str">
        <f t="shared" si="116"/>
        <v>technology</v>
      </c>
      <c r="R1918" t="str">
        <f t="shared" si="117"/>
        <v>gadgets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+Table1[[#This Row],[pledged]]/Table1[[#This Row],[goal]]</f>
        <v>0.52570512820512816</v>
      </c>
      <c r="P1919" s="8">
        <f>IFERROR(+Table1[[#This Row],[pledged]]/Table1[[#This Row],[backers_count]],0)</f>
        <v>2928.9285714285716</v>
      </c>
      <c r="Q1919" t="str">
        <f t="shared" si="116"/>
        <v>technology</v>
      </c>
      <c r="R1919" t="str">
        <f t="shared" si="117"/>
        <v>gadgets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+Table1[[#This Row],[pledged]]/Table1[[#This Row],[goal]]</f>
        <v>1.04E-2</v>
      </c>
      <c r="P1920" s="8">
        <f>IFERROR(+Table1[[#This Row],[pledged]]/Table1[[#This Row],[backers_count]],0)</f>
        <v>28.888888888888889</v>
      </c>
      <c r="Q1920" t="str">
        <f t="shared" si="116"/>
        <v>technology</v>
      </c>
      <c r="R1920" t="str">
        <f t="shared" si="117"/>
        <v>gadgets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+Table1[[#This Row],[pledged]]/Table1[[#This Row],[goal]]</f>
        <v>0.47399999999999998</v>
      </c>
      <c r="P1921" s="8">
        <f>IFERROR(+Table1[[#This Row],[pledged]]/Table1[[#This Row],[backers_count]],0)</f>
        <v>29.625</v>
      </c>
      <c r="Q1921" t="str">
        <f t="shared" si="116"/>
        <v>technology</v>
      </c>
      <c r="R1921" t="str">
        <f t="shared" si="117"/>
        <v>gadgets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+Table1[[#This Row],[pledged]]/Table1[[#This Row],[goal]]</f>
        <v>0.43030000000000002</v>
      </c>
      <c r="P1922" s="8">
        <f>IFERROR(+Table1[[#This Row],[pledged]]/Table1[[#This Row],[backers_count]],0)</f>
        <v>40.980952380952381</v>
      </c>
      <c r="Q1922" t="str">
        <f t="shared" ref="Q1922:Q1985" si="120">LEFT(N1922,FIND("/",N1922)-1)</f>
        <v>technology</v>
      </c>
      <c r="R1922" t="str">
        <f t="shared" ref="R1922:R1985" si="121">RIGHT($N1922,LEN(N1922)-FIND("/",N1922))</f>
        <v>gadgets</v>
      </c>
      <c r="S1922" s="14">
        <f t="shared" ref="S1922:S1985" si="122">(((J1922/60)/60)/24)+DATE(1970,1,1)</f>
        <v>42270.875706018516</v>
      </c>
      <c r="T1922" s="14">
        <f t="shared" ref="T1922:T1985" si="123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+Table1[[#This Row],[pledged]]/Table1[[#This Row],[goal]]</f>
        <v>1.3680000000000001</v>
      </c>
      <c r="P1923" s="8">
        <f>IFERROR(+Table1[[#This Row],[pledged]]/Table1[[#This Row],[backers_count]],0)</f>
        <v>54</v>
      </c>
      <c r="Q1923" t="str">
        <f t="shared" si="120"/>
        <v>music</v>
      </c>
      <c r="R1923" t="str">
        <f t="shared" si="121"/>
        <v>indie rock</v>
      </c>
      <c r="S1923" s="14">
        <f t="shared" si="122"/>
        <v>41074.221562500003</v>
      </c>
      <c r="T1923" s="14">
        <f t="shared" si="123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+Table1[[#This Row],[pledged]]/Table1[[#This Row],[goal]]</f>
        <v>1.1555</v>
      </c>
      <c r="P1924" s="8">
        <f>IFERROR(+Table1[[#This Row],[pledged]]/Table1[[#This Row],[backers_count]],0)</f>
        <v>36.109375</v>
      </c>
      <c r="Q1924" t="str">
        <f t="shared" si="120"/>
        <v>music</v>
      </c>
      <c r="R1924" t="str">
        <f t="shared" si="121"/>
        <v>indie rock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+Table1[[#This Row],[pledged]]/Table1[[#This Row],[goal]]</f>
        <v>2.4079999999999999</v>
      </c>
      <c r="P1925" s="8">
        <f>IFERROR(+Table1[[#This Row],[pledged]]/Table1[[#This Row],[backers_count]],0)</f>
        <v>23.153846153846153</v>
      </c>
      <c r="Q1925" t="str">
        <f t="shared" si="120"/>
        <v>music</v>
      </c>
      <c r="R1925" t="str">
        <f t="shared" si="121"/>
        <v>indie rock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+Table1[[#This Row],[pledged]]/Table1[[#This Row],[goal]]</f>
        <v>1.1439999999999999</v>
      </c>
      <c r="P1926" s="8">
        <f>IFERROR(+Table1[[#This Row],[pledged]]/Table1[[#This Row],[backers_count]],0)</f>
        <v>104</v>
      </c>
      <c r="Q1926" t="str">
        <f t="shared" si="120"/>
        <v>music</v>
      </c>
      <c r="R1926" t="str">
        <f t="shared" si="121"/>
        <v>indie rock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+Table1[[#This Row],[pledged]]/Table1[[#This Row],[goal]]</f>
        <v>1.1033333333333333</v>
      </c>
      <c r="P1927" s="8">
        <f>IFERROR(+Table1[[#This Row],[pledged]]/Table1[[#This Row],[backers_count]],0)</f>
        <v>31.826923076923077</v>
      </c>
      <c r="Q1927" t="str">
        <f t="shared" si="120"/>
        <v>music</v>
      </c>
      <c r="R1927" t="str">
        <f t="shared" si="121"/>
        <v>indie rock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+Table1[[#This Row],[pledged]]/Table1[[#This Row],[goal]]</f>
        <v>1.9537933333333333</v>
      </c>
      <c r="P1928" s="8">
        <f>IFERROR(+Table1[[#This Row],[pledged]]/Table1[[#This Row],[backers_count]],0)</f>
        <v>27.3896261682243</v>
      </c>
      <c r="Q1928" t="str">
        <f t="shared" si="120"/>
        <v>music</v>
      </c>
      <c r="R1928" t="str">
        <f t="shared" si="121"/>
        <v>indie rock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+Table1[[#This Row],[pledged]]/Table1[[#This Row],[goal]]</f>
        <v>1.0333333333333334</v>
      </c>
      <c r="P1929" s="8">
        <f>IFERROR(+Table1[[#This Row],[pledged]]/Table1[[#This Row],[backers_count]],0)</f>
        <v>56.363636363636367</v>
      </c>
      <c r="Q1929" t="str">
        <f t="shared" si="120"/>
        <v>music</v>
      </c>
      <c r="R1929" t="str">
        <f t="shared" si="121"/>
        <v>indie rock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+Table1[[#This Row],[pledged]]/Table1[[#This Row],[goal]]</f>
        <v>1.031372549019608</v>
      </c>
      <c r="P1930" s="8">
        <f>IFERROR(+Table1[[#This Row],[pledged]]/Table1[[#This Row],[backers_count]],0)</f>
        <v>77.352941176470594</v>
      </c>
      <c r="Q1930" t="str">
        <f t="shared" si="120"/>
        <v>music</v>
      </c>
      <c r="R1930" t="str">
        <f t="shared" si="121"/>
        <v>indie rock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+Table1[[#This Row],[pledged]]/Table1[[#This Row],[goal]]</f>
        <v>1.003125</v>
      </c>
      <c r="P1931" s="8">
        <f>IFERROR(+Table1[[#This Row],[pledged]]/Table1[[#This Row],[backers_count]],0)</f>
        <v>42.8</v>
      </c>
      <c r="Q1931" t="str">
        <f t="shared" si="120"/>
        <v>music</v>
      </c>
      <c r="R1931" t="str">
        <f t="shared" si="121"/>
        <v>indie rock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+Table1[[#This Row],[pledged]]/Table1[[#This Row],[goal]]</f>
        <v>1.27</v>
      </c>
      <c r="P1932" s="8">
        <f>IFERROR(+Table1[[#This Row],[pledged]]/Table1[[#This Row],[backers_count]],0)</f>
        <v>48.846153846153847</v>
      </c>
      <c r="Q1932" t="str">
        <f t="shared" si="120"/>
        <v>music</v>
      </c>
      <c r="R1932" t="str">
        <f t="shared" si="121"/>
        <v>indie rock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+Table1[[#This Row],[pledged]]/Table1[[#This Row],[goal]]</f>
        <v>1.20601</v>
      </c>
      <c r="P1933" s="8">
        <f>IFERROR(+Table1[[#This Row],[pledged]]/Table1[[#This Row],[backers_count]],0)</f>
        <v>48.240400000000001</v>
      </c>
      <c r="Q1933" t="str">
        <f t="shared" si="120"/>
        <v>music</v>
      </c>
      <c r="R1933" t="str">
        <f t="shared" si="121"/>
        <v>indie rock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+Table1[[#This Row],[pledged]]/Table1[[#This Row],[goal]]</f>
        <v>1.0699047619047619</v>
      </c>
      <c r="P1934" s="8">
        <f>IFERROR(+Table1[[#This Row],[pledged]]/Table1[[#This Row],[backers_count]],0)</f>
        <v>70.212500000000006</v>
      </c>
      <c r="Q1934" t="str">
        <f t="shared" si="120"/>
        <v>music</v>
      </c>
      <c r="R1934" t="str">
        <f t="shared" si="121"/>
        <v>indie rock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+Table1[[#This Row],[pledged]]/Table1[[#This Row],[goal]]</f>
        <v>1.7243333333333333</v>
      </c>
      <c r="P1935" s="8">
        <f>IFERROR(+Table1[[#This Row],[pledged]]/Table1[[#This Row],[backers_count]],0)</f>
        <v>94.054545454545448</v>
      </c>
      <c r="Q1935" t="str">
        <f t="shared" si="120"/>
        <v>music</v>
      </c>
      <c r="R1935" t="str">
        <f t="shared" si="121"/>
        <v>indie rock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+Table1[[#This Row],[pledged]]/Table1[[#This Row],[goal]]</f>
        <v>1.2362</v>
      </c>
      <c r="P1936" s="8">
        <f>IFERROR(+Table1[[#This Row],[pledged]]/Table1[[#This Row],[backers_count]],0)</f>
        <v>80.272727272727266</v>
      </c>
      <c r="Q1936" t="str">
        <f t="shared" si="120"/>
        <v>music</v>
      </c>
      <c r="R1936" t="str">
        <f t="shared" si="121"/>
        <v>indie rock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+Table1[[#This Row],[pledged]]/Table1[[#This Row],[goal]]</f>
        <v>1.0840000000000001</v>
      </c>
      <c r="P1937" s="8">
        <f>IFERROR(+Table1[[#This Row],[pledged]]/Table1[[#This Row],[backers_count]],0)</f>
        <v>54.2</v>
      </c>
      <c r="Q1937" t="str">
        <f t="shared" si="120"/>
        <v>music</v>
      </c>
      <c r="R1937" t="str">
        <f t="shared" si="121"/>
        <v>indie rock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+Table1[[#This Row],[pledged]]/Table1[[#This Row],[goal]]</f>
        <v>1.1652013333333333</v>
      </c>
      <c r="P1938" s="8">
        <f>IFERROR(+Table1[[#This Row],[pledged]]/Table1[[#This Row],[backers_count]],0)</f>
        <v>60.26903448275862</v>
      </c>
      <c r="Q1938" t="str">
        <f t="shared" si="120"/>
        <v>music</v>
      </c>
      <c r="R1938" t="str">
        <f t="shared" si="121"/>
        <v>indie rock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+Table1[[#This Row],[pledged]]/Table1[[#This Row],[goal]]</f>
        <v>1.8724499999999999</v>
      </c>
      <c r="P1939" s="8">
        <f>IFERROR(+Table1[[#This Row],[pledged]]/Table1[[#This Row],[backers_count]],0)</f>
        <v>38.740344827586206</v>
      </c>
      <c r="Q1939" t="str">
        <f t="shared" si="120"/>
        <v>music</v>
      </c>
      <c r="R1939" t="str">
        <f t="shared" si="121"/>
        <v>indie rock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+Table1[[#This Row],[pledged]]/Table1[[#This Row],[goal]]</f>
        <v>1.1593333333333333</v>
      </c>
      <c r="P1940" s="8">
        <f>IFERROR(+Table1[[#This Row],[pledged]]/Table1[[#This Row],[backers_count]],0)</f>
        <v>152.54385964912279</v>
      </c>
      <c r="Q1940" t="str">
        <f t="shared" si="120"/>
        <v>music</v>
      </c>
      <c r="R1940" t="str">
        <f t="shared" si="121"/>
        <v>indie rock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+Table1[[#This Row],[pledged]]/Table1[[#This Row],[goal]]</f>
        <v>1.107</v>
      </c>
      <c r="P1941" s="8">
        <f>IFERROR(+Table1[[#This Row],[pledged]]/Table1[[#This Row],[backers_count]],0)</f>
        <v>115.3125</v>
      </c>
      <c r="Q1941" t="str">
        <f t="shared" si="120"/>
        <v>music</v>
      </c>
      <c r="R1941" t="str">
        <f t="shared" si="121"/>
        <v>indie rock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+Table1[[#This Row],[pledged]]/Table1[[#This Row],[goal]]</f>
        <v>1.7092307692307693</v>
      </c>
      <c r="P1942" s="8">
        <f>IFERROR(+Table1[[#This Row],[pledged]]/Table1[[#This Row],[backers_count]],0)</f>
        <v>35.838709677419352</v>
      </c>
      <c r="Q1942" t="str">
        <f t="shared" si="120"/>
        <v>music</v>
      </c>
      <c r="R1942" t="str">
        <f t="shared" si="121"/>
        <v>indie rock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+Table1[[#This Row],[pledged]]/Table1[[#This Row],[goal]]</f>
        <v>1.2611835600000001</v>
      </c>
      <c r="P1943" s="8">
        <f>IFERROR(+Table1[[#This Row],[pledged]]/Table1[[#This Row],[backers_count]],0)</f>
        <v>64.570118779438872</v>
      </c>
      <c r="Q1943" t="str">
        <f t="shared" si="120"/>
        <v>technology</v>
      </c>
      <c r="R1943" t="str">
        <f t="shared" si="121"/>
        <v>hardware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+Table1[[#This Row],[pledged]]/Table1[[#This Row],[goal]]</f>
        <v>1.3844033333333334</v>
      </c>
      <c r="P1944" s="8">
        <f>IFERROR(+Table1[[#This Row],[pledged]]/Table1[[#This Row],[backers_count]],0)</f>
        <v>87.436000000000007</v>
      </c>
      <c r="Q1944" t="str">
        <f t="shared" si="120"/>
        <v>technology</v>
      </c>
      <c r="R1944" t="str">
        <f t="shared" si="121"/>
        <v>hardware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+Table1[[#This Row],[pledged]]/Table1[[#This Row],[goal]]</f>
        <v>17.052499999999998</v>
      </c>
      <c r="P1945" s="8">
        <f>IFERROR(+Table1[[#This Row],[pledged]]/Table1[[#This Row],[backers_count]],0)</f>
        <v>68.815577078288939</v>
      </c>
      <c r="Q1945" t="str">
        <f t="shared" si="120"/>
        <v>technology</v>
      </c>
      <c r="R1945" t="str">
        <f t="shared" si="121"/>
        <v>hardware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+Table1[[#This Row],[pledged]]/Table1[[#This Row],[goal]]</f>
        <v>7.8805550000000002</v>
      </c>
      <c r="P1946" s="8">
        <f>IFERROR(+Table1[[#This Row],[pledged]]/Table1[[#This Row],[backers_count]],0)</f>
        <v>176.200223588597</v>
      </c>
      <c r="Q1946" t="str">
        <f t="shared" si="120"/>
        <v>technology</v>
      </c>
      <c r="R1946" t="str">
        <f t="shared" si="121"/>
        <v>hardware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+Table1[[#This Row],[pledged]]/Table1[[#This Row],[goal]]</f>
        <v>3.4801799999999998</v>
      </c>
      <c r="P1947" s="8">
        <f>IFERROR(+Table1[[#This Row],[pledged]]/Table1[[#This Row],[backers_count]],0)</f>
        <v>511.79117647058825</v>
      </c>
      <c r="Q1947" t="str">
        <f t="shared" si="120"/>
        <v>technology</v>
      </c>
      <c r="R1947" t="str">
        <f t="shared" si="121"/>
        <v>hardware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+Table1[[#This Row],[pledged]]/Table1[[#This Row],[goal]]</f>
        <v>1.4974666666666667</v>
      </c>
      <c r="P1948" s="8">
        <f>IFERROR(+Table1[[#This Row],[pledged]]/Table1[[#This Row],[backers_count]],0)</f>
        <v>160.44285714285715</v>
      </c>
      <c r="Q1948" t="str">
        <f t="shared" si="120"/>
        <v>technology</v>
      </c>
      <c r="R1948" t="str">
        <f t="shared" si="121"/>
        <v>hardware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+Table1[[#This Row],[pledged]]/Table1[[#This Row],[goal]]</f>
        <v>1.0063375000000001</v>
      </c>
      <c r="P1949" s="8">
        <f>IFERROR(+Table1[[#This Row],[pledged]]/Table1[[#This Row],[backers_count]],0)</f>
        <v>35.003043478260871</v>
      </c>
      <c r="Q1949" t="str">
        <f t="shared" si="120"/>
        <v>technology</v>
      </c>
      <c r="R1949" t="str">
        <f t="shared" si="121"/>
        <v>hardware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+Table1[[#This Row],[pledged]]/Table1[[#This Row],[goal]]</f>
        <v>8.0021100000000001</v>
      </c>
      <c r="P1950" s="8">
        <f>IFERROR(+Table1[[#This Row],[pledged]]/Table1[[#This Row],[backers_count]],0)</f>
        <v>188.50671378091872</v>
      </c>
      <c r="Q1950" t="str">
        <f t="shared" si="120"/>
        <v>technology</v>
      </c>
      <c r="R1950" t="str">
        <f t="shared" si="121"/>
        <v>hardware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+Table1[[#This Row],[pledged]]/Table1[[#This Row],[goal]]</f>
        <v>1.0600260000000001</v>
      </c>
      <c r="P1951" s="8">
        <f>IFERROR(+Table1[[#This Row],[pledged]]/Table1[[#This Row],[backers_count]],0)</f>
        <v>56.204984093319197</v>
      </c>
      <c r="Q1951" t="str">
        <f t="shared" si="120"/>
        <v>technology</v>
      </c>
      <c r="R1951" t="str">
        <f t="shared" si="121"/>
        <v>hardware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+Table1[[#This Row],[pledged]]/Table1[[#This Row],[goal]]</f>
        <v>2.0051866666666669</v>
      </c>
      <c r="P1952" s="8">
        <f>IFERROR(+Table1[[#This Row],[pledged]]/Table1[[#This Row],[backers_count]],0)</f>
        <v>51.3054157782516</v>
      </c>
      <c r="Q1952" t="str">
        <f t="shared" si="120"/>
        <v>technology</v>
      </c>
      <c r="R1952" t="str">
        <f t="shared" si="121"/>
        <v>hardware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+Table1[[#This Row],[pledged]]/Table1[[#This Row],[goal]]</f>
        <v>2.1244399999999999</v>
      </c>
      <c r="P1953" s="8">
        <f>IFERROR(+Table1[[#This Row],[pledged]]/Table1[[#This Row],[backers_count]],0)</f>
        <v>127.36450839328538</v>
      </c>
      <c r="Q1953" t="str">
        <f t="shared" si="120"/>
        <v>technology</v>
      </c>
      <c r="R1953" t="str">
        <f t="shared" si="121"/>
        <v>hardware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+Table1[[#This Row],[pledged]]/Table1[[#This Row],[goal]]</f>
        <v>1.9847237142857144</v>
      </c>
      <c r="P1954" s="8">
        <f>IFERROR(+Table1[[#This Row],[pledged]]/Table1[[#This Row],[backers_count]],0)</f>
        <v>101.85532258064516</v>
      </c>
      <c r="Q1954" t="str">
        <f t="shared" si="120"/>
        <v>technology</v>
      </c>
      <c r="R1954" t="str">
        <f t="shared" si="121"/>
        <v>hardware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+Table1[[#This Row],[pledged]]/Table1[[#This Row],[goal]]</f>
        <v>2.2594666666666665</v>
      </c>
      <c r="P1955" s="8">
        <f>IFERROR(+Table1[[#This Row],[pledged]]/Table1[[#This Row],[backers_count]],0)</f>
        <v>230.55782312925169</v>
      </c>
      <c r="Q1955" t="str">
        <f t="shared" si="120"/>
        <v>technology</v>
      </c>
      <c r="R1955" t="str">
        <f t="shared" si="121"/>
        <v>hardware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+Table1[[#This Row],[pledged]]/Table1[[#This Row],[goal]]</f>
        <v>6.9894800000000004</v>
      </c>
      <c r="P1956" s="8">
        <f>IFERROR(+Table1[[#This Row],[pledged]]/Table1[[#This Row],[backers_count]],0)</f>
        <v>842.10602409638557</v>
      </c>
      <c r="Q1956" t="str">
        <f t="shared" si="120"/>
        <v>technology</v>
      </c>
      <c r="R1956" t="str">
        <f t="shared" si="121"/>
        <v>hardware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+Table1[[#This Row],[pledged]]/Table1[[#This Row],[goal]]</f>
        <v>3.9859528571428569</v>
      </c>
      <c r="P1957" s="8">
        <f>IFERROR(+Table1[[#This Row],[pledged]]/Table1[[#This Row],[backers_count]],0)</f>
        <v>577.27593103448271</v>
      </c>
      <c r="Q1957" t="str">
        <f t="shared" si="120"/>
        <v>technology</v>
      </c>
      <c r="R1957" t="str">
        <f t="shared" si="121"/>
        <v>hardware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+Table1[[#This Row],[pledged]]/Table1[[#This Row],[goal]]</f>
        <v>2.9403333333333332</v>
      </c>
      <c r="P1958" s="8">
        <f>IFERROR(+Table1[[#This Row],[pledged]]/Table1[[#This Row],[backers_count]],0)</f>
        <v>483.34246575342468</v>
      </c>
      <c r="Q1958" t="str">
        <f t="shared" si="120"/>
        <v>technology</v>
      </c>
      <c r="R1958" t="str">
        <f t="shared" si="121"/>
        <v>hardware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+Table1[[#This Row],[pledged]]/Table1[[#This Row],[goal]]</f>
        <v>1.6750470000000002</v>
      </c>
      <c r="P1959" s="8">
        <f>IFERROR(+Table1[[#This Row],[pledged]]/Table1[[#This Row],[backers_count]],0)</f>
        <v>76.138500000000008</v>
      </c>
      <c r="Q1959" t="str">
        <f t="shared" si="120"/>
        <v>technology</v>
      </c>
      <c r="R1959" t="str">
        <f t="shared" si="121"/>
        <v>hardware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+Table1[[#This Row],[pledged]]/Table1[[#This Row],[goal]]</f>
        <v>14.355717142857143</v>
      </c>
      <c r="P1960" s="8">
        <f>IFERROR(+Table1[[#This Row],[pledged]]/Table1[[#This Row],[backers_count]],0)</f>
        <v>74.107684365781708</v>
      </c>
      <c r="Q1960" t="str">
        <f t="shared" si="120"/>
        <v>technology</v>
      </c>
      <c r="R1960" t="str">
        <f t="shared" si="121"/>
        <v>hardware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+Table1[[#This Row],[pledged]]/Table1[[#This Row],[goal]]</f>
        <v>1.5673440000000001</v>
      </c>
      <c r="P1961" s="8">
        <f>IFERROR(+Table1[[#This Row],[pledged]]/Table1[[#This Row],[backers_count]],0)</f>
        <v>36.965660377358489</v>
      </c>
      <c r="Q1961" t="str">
        <f t="shared" si="120"/>
        <v>technology</v>
      </c>
      <c r="R1961" t="str">
        <f t="shared" si="121"/>
        <v>hardware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+Table1[[#This Row],[pledged]]/Table1[[#This Row],[goal]]</f>
        <v>1.1790285714285715</v>
      </c>
      <c r="P1962" s="8">
        <f>IFERROR(+Table1[[#This Row],[pledged]]/Table1[[#This Row],[backers_count]],0)</f>
        <v>2500.969696969697</v>
      </c>
      <c r="Q1962" t="str">
        <f t="shared" si="120"/>
        <v>technology</v>
      </c>
      <c r="R1962" t="str">
        <f t="shared" si="121"/>
        <v>hardware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+Table1[[#This Row],[pledged]]/Table1[[#This Row],[goal]]</f>
        <v>11.053811999999999</v>
      </c>
      <c r="P1963" s="8">
        <f>IFERROR(+Table1[[#This Row],[pledged]]/Table1[[#This Row],[backers_count]],0)</f>
        <v>67.690214329454989</v>
      </c>
      <c r="Q1963" t="str">
        <f t="shared" si="120"/>
        <v>technology</v>
      </c>
      <c r="R1963" t="str">
        <f t="shared" si="121"/>
        <v>hardware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+Table1[[#This Row],[pledged]]/Table1[[#This Row],[goal]]</f>
        <v>1.9292499999999999</v>
      </c>
      <c r="P1964" s="8">
        <f>IFERROR(+Table1[[#This Row],[pledged]]/Table1[[#This Row],[backers_count]],0)</f>
        <v>63.04738562091503</v>
      </c>
      <c r="Q1964" t="str">
        <f t="shared" si="120"/>
        <v>technology</v>
      </c>
      <c r="R1964" t="str">
        <f t="shared" si="121"/>
        <v>hardware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+Table1[[#This Row],[pledged]]/Table1[[#This Row],[goal]]</f>
        <v>1.268842105263158</v>
      </c>
      <c r="P1965" s="8">
        <f>IFERROR(+Table1[[#This Row],[pledged]]/Table1[[#This Row],[backers_count]],0)</f>
        <v>117.6</v>
      </c>
      <c r="Q1965" t="str">
        <f t="shared" si="120"/>
        <v>technology</v>
      </c>
      <c r="R1965" t="str">
        <f t="shared" si="121"/>
        <v>hardware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+Table1[[#This Row],[pledged]]/Table1[[#This Row],[goal]]</f>
        <v>2.5957748878923765</v>
      </c>
      <c r="P1966" s="8">
        <f>IFERROR(+Table1[[#This Row],[pledged]]/Table1[[#This Row],[backers_count]],0)</f>
        <v>180.75185011709601</v>
      </c>
      <c r="Q1966" t="str">
        <f t="shared" si="120"/>
        <v>technology</v>
      </c>
      <c r="R1966" t="str">
        <f t="shared" si="121"/>
        <v>hardware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+Table1[[#This Row],[pledged]]/Table1[[#This Row],[goal]]</f>
        <v>2.6227999999999998</v>
      </c>
      <c r="P1967" s="8">
        <f>IFERROR(+Table1[[#This Row],[pledged]]/Table1[[#This Row],[backers_count]],0)</f>
        <v>127.32038834951456</v>
      </c>
      <c r="Q1967" t="str">
        <f t="shared" si="120"/>
        <v>technology</v>
      </c>
      <c r="R1967" t="str">
        <f t="shared" si="121"/>
        <v>hardware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+Table1[[#This Row],[pledged]]/Table1[[#This Row],[goal]]</f>
        <v>2.0674309000000002</v>
      </c>
      <c r="P1968" s="8">
        <f>IFERROR(+Table1[[#This Row],[pledged]]/Table1[[#This Row],[backers_count]],0)</f>
        <v>136.6444745538665</v>
      </c>
      <c r="Q1968" t="str">
        <f t="shared" si="120"/>
        <v>technology</v>
      </c>
      <c r="R1968" t="str">
        <f t="shared" si="121"/>
        <v>hardware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+Table1[[#This Row],[pledged]]/Table1[[#This Row],[goal]]</f>
        <v>3.7012999999999998</v>
      </c>
      <c r="P1969" s="8">
        <f>IFERROR(+Table1[[#This Row],[pledged]]/Table1[[#This Row],[backers_count]],0)</f>
        <v>182.78024691358024</v>
      </c>
      <c r="Q1969" t="str">
        <f t="shared" si="120"/>
        <v>technology</v>
      </c>
      <c r="R1969" t="str">
        <f t="shared" si="121"/>
        <v>hardware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+Table1[[#This Row],[pledged]]/Table1[[#This Row],[goal]]</f>
        <v>2.8496600000000001</v>
      </c>
      <c r="P1970" s="8">
        <f>IFERROR(+Table1[[#This Row],[pledged]]/Table1[[#This Row],[backers_count]],0)</f>
        <v>279.37843137254902</v>
      </c>
      <c r="Q1970" t="str">
        <f t="shared" si="120"/>
        <v>technology</v>
      </c>
      <c r="R1970" t="str">
        <f t="shared" si="121"/>
        <v>hardware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+Table1[[#This Row],[pledged]]/Table1[[#This Row],[goal]]</f>
        <v>5.7907999999999999</v>
      </c>
      <c r="P1971" s="8">
        <f>IFERROR(+Table1[[#This Row],[pledged]]/Table1[[#This Row],[backers_count]],0)</f>
        <v>61.375728669846318</v>
      </c>
      <c r="Q1971" t="str">
        <f t="shared" si="120"/>
        <v>technology</v>
      </c>
      <c r="R1971" t="str">
        <f t="shared" si="121"/>
        <v>hardware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+Table1[[#This Row],[pledged]]/Table1[[#This Row],[goal]]</f>
        <v>11.318</v>
      </c>
      <c r="P1972" s="8">
        <f>IFERROR(+Table1[[#This Row],[pledged]]/Table1[[#This Row],[backers_count]],0)</f>
        <v>80.727532097004286</v>
      </c>
      <c r="Q1972" t="str">
        <f t="shared" si="120"/>
        <v>technology</v>
      </c>
      <c r="R1972" t="str">
        <f t="shared" si="121"/>
        <v>hardware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+Table1[[#This Row],[pledged]]/Table1[[#This Row],[goal]]</f>
        <v>2.6302771750000002</v>
      </c>
      <c r="P1973" s="8">
        <f>IFERROR(+Table1[[#This Row],[pledged]]/Table1[[#This Row],[backers_count]],0)</f>
        <v>272.35590732591254</v>
      </c>
      <c r="Q1973" t="str">
        <f t="shared" si="120"/>
        <v>technology</v>
      </c>
      <c r="R1973" t="str">
        <f t="shared" si="121"/>
        <v>hardware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+Table1[[#This Row],[pledged]]/Table1[[#This Row],[goal]]</f>
        <v>6.7447999999999997</v>
      </c>
      <c r="P1974" s="8">
        <f>IFERROR(+Table1[[#This Row],[pledged]]/Table1[[#This Row],[backers_count]],0)</f>
        <v>70.848739495798313</v>
      </c>
      <c r="Q1974" t="str">
        <f t="shared" si="120"/>
        <v>technology</v>
      </c>
      <c r="R1974" t="str">
        <f t="shared" si="121"/>
        <v>hardware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+Table1[[#This Row],[pledged]]/Table1[[#This Row],[goal]]</f>
        <v>2.5683081313131315</v>
      </c>
      <c r="P1975" s="8">
        <f>IFERROR(+Table1[[#This Row],[pledged]]/Table1[[#This Row],[backers_count]],0)</f>
        <v>247.94003412969283</v>
      </c>
      <c r="Q1975" t="str">
        <f t="shared" si="120"/>
        <v>technology</v>
      </c>
      <c r="R1975" t="str">
        <f t="shared" si="121"/>
        <v>hardware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+Table1[[#This Row],[pledged]]/Table1[[#This Row],[goal]]</f>
        <v>3.7549600000000001</v>
      </c>
      <c r="P1976" s="8">
        <f>IFERROR(+Table1[[#This Row],[pledged]]/Table1[[#This Row],[backers_count]],0)</f>
        <v>186.81393034825871</v>
      </c>
      <c r="Q1976" t="str">
        <f t="shared" si="120"/>
        <v>technology</v>
      </c>
      <c r="R1976" t="str">
        <f t="shared" si="121"/>
        <v>hardware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+Table1[[#This Row],[pledged]]/Table1[[#This Row],[goal]]</f>
        <v>2.0870837499999997</v>
      </c>
      <c r="P1977" s="8">
        <f>IFERROR(+Table1[[#This Row],[pledged]]/Table1[[#This Row],[backers_count]],0)</f>
        <v>131.98948616600788</v>
      </c>
      <c r="Q1977" t="str">
        <f t="shared" si="120"/>
        <v>technology</v>
      </c>
      <c r="R1977" t="str">
        <f t="shared" si="121"/>
        <v>hardware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+Table1[[#This Row],[pledged]]/Table1[[#This Row],[goal]]</f>
        <v>3.4660000000000002</v>
      </c>
      <c r="P1978" s="8">
        <f>IFERROR(+Table1[[#This Row],[pledged]]/Table1[[#This Row],[backers_count]],0)</f>
        <v>29.310782241014799</v>
      </c>
      <c r="Q1978" t="str">
        <f t="shared" si="120"/>
        <v>technology</v>
      </c>
      <c r="R1978" t="str">
        <f t="shared" si="121"/>
        <v>hardware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+Table1[[#This Row],[pledged]]/Table1[[#This Row],[goal]]</f>
        <v>4.0232999999999999</v>
      </c>
      <c r="P1979" s="8">
        <f>IFERROR(+Table1[[#This Row],[pledged]]/Table1[[#This Row],[backers_count]],0)</f>
        <v>245.02436053593178</v>
      </c>
      <c r="Q1979" t="str">
        <f t="shared" si="120"/>
        <v>technology</v>
      </c>
      <c r="R1979" t="str">
        <f t="shared" si="121"/>
        <v>hardware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+Table1[[#This Row],[pledged]]/Table1[[#This Row],[goal]]</f>
        <v>10.2684514</v>
      </c>
      <c r="P1980" s="8">
        <f>IFERROR(+Table1[[#This Row],[pledged]]/Table1[[#This Row],[backers_count]],0)</f>
        <v>1323.2540463917526</v>
      </c>
      <c r="Q1980" t="str">
        <f t="shared" si="120"/>
        <v>technology</v>
      </c>
      <c r="R1980" t="str">
        <f t="shared" si="121"/>
        <v>hardware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+Table1[[#This Row],[pledged]]/Table1[[#This Row],[goal]]</f>
        <v>1.14901155</v>
      </c>
      <c r="P1981" s="8">
        <f>IFERROR(+Table1[[#This Row],[pledged]]/Table1[[#This Row],[backers_count]],0)</f>
        <v>282.65966789667897</v>
      </c>
      <c r="Q1981" t="str">
        <f t="shared" si="120"/>
        <v>technology</v>
      </c>
      <c r="R1981" t="str">
        <f t="shared" si="121"/>
        <v>hardware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+Table1[[#This Row],[pledged]]/Table1[[#This Row],[goal]]</f>
        <v>3.5482402000000004</v>
      </c>
      <c r="P1982" s="8">
        <f>IFERROR(+Table1[[#This Row],[pledged]]/Table1[[#This Row],[backers_count]],0)</f>
        <v>91.214401028277635</v>
      </c>
      <c r="Q1982" t="str">
        <f t="shared" si="120"/>
        <v>technology</v>
      </c>
      <c r="R1982" t="str">
        <f t="shared" si="121"/>
        <v>hardware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+Table1[[#This Row],[pledged]]/Table1[[#This Row],[goal]]</f>
        <v>5.0799999999999998E-2</v>
      </c>
      <c r="P1983" s="8">
        <f>IFERROR(+Table1[[#This Row],[pledged]]/Table1[[#This Row],[backers_count]],0)</f>
        <v>31.75</v>
      </c>
      <c r="Q1983" t="str">
        <f t="shared" si="120"/>
        <v>photography</v>
      </c>
      <c r="R1983" t="str">
        <f t="shared" si="121"/>
        <v>people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+Table1[[#This Row],[pledged]]/Table1[[#This Row],[goal]]</f>
        <v>0</v>
      </c>
      <c r="P1984" s="8">
        <f>IFERROR(+Table1[[#This Row],[pledged]]/Table1[[#This Row],[backers_count]],0)</f>
        <v>0</v>
      </c>
      <c r="Q1984" t="str">
        <f t="shared" si="120"/>
        <v>photography</v>
      </c>
      <c r="R1984" t="str">
        <f t="shared" si="121"/>
        <v>people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+Table1[[#This Row],[pledged]]/Table1[[#This Row],[goal]]</f>
        <v>4.2999999999999997E-2</v>
      </c>
      <c r="P1985" s="8">
        <f>IFERROR(+Table1[[#This Row],[pledged]]/Table1[[#This Row],[backers_count]],0)</f>
        <v>88.6875</v>
      </c>
      <c r="Q1985" t="str">
        <f t="shared" si="120"/>
        <v>photography</v>
      </c>
      <c r="R1985" t="str">
        <f t="shared" si="121"/>
        <v>people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+Table1[[#This Row],[pledged]]/Table1[[#This Row],[goal]]</f>
        <v>0.21146666666666666</v>
      </c>
      <c r="P1986" s="8">
        <f>IFERROR(+Table1[[#This Row],[pledged]]/Table1[[#This Row],[backers_count]],0)</f>
        <v>453.14285714285717</v>
      </c>
      <c r="Q1986" t="str">
        <f t="shared" ref="Q1986:Q2049" si="124">LEFT(N1986,FIND("/",N1986)-1)</f>
        <v>photography</v>
      </c>
      <c r="R1986" t="str">
        <f t="shared" ref="R1986:R2049" si="125">RIGHT($N1986,LEN(N1986)-FIND("/",N1986))</f>
        <v>people</v>
      </c>
      <c r="S1986" s="14">
        <f t="shared" ref="S1986:S2049" si="126">(((J1986/60)/60)/24)+DATE(1970,1,1)</f>
        <v>41913.790289351848</v>
      </c>
      <c r="T1986" s="14">
        <f t="shared" ref="T1986:T2049" si="127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+Table1[[#This Row],[pledged]]/Table1[[#This Row],[goal]]</f>
        <v>3.1875000000000001E-2</v>
      </c>
      <c r="P1987" s="8">
        <f>IFERROR(+Table1[[#This Row],[pledged]]/Table1[[#This Row],[backers_count]],0)</f>
        <v>12.75</v>
      </c>
      <c r="Q1987" t="str">
        <f t="shared" si="124"/>
        <v>photography</v>
      </c>
      <c r="R1987" t="str">
        <f t="shared" si="125"/>
        <v>people</v>
      </c>
      <c r="S1987" s="14">
        <f t="shared" si="126"/>
        <v>42555.698738425926</v>
      </c>
      <c r="T1987" s="14">
        <f t="shared" si="127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+Table1[[#This Row],[pledged]]/Table1[[#This Row],[goal]]</f>
        <v>5.0000000000000001E-4</v>
      </c>
      <c r="P1988" s="8">
        <f>IFERROR(+Table1[[#This Row],[pledged]]/Table1[[#This Row],[backers_count]],0)</f>
        <v>1</v>
      </c>
      <c r="Q1988" t="str">
        <f t="shared" si="124"/>
        <v>photography</v>
      </c>
      <c r="R1988" t="str">
        <f t="shared" si="125"/>
        <v>people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+Table1[[#This Row],[pledged]]/Table1[[#This Row],[goal]]</f>
        <v>0.42472727272727273</v>
      </c>
      <c r="P1989" s="8">
        <f>IFERROR(+Table1[[#This Row],[pledged]]/Table1[[#This Row],[backers_count]],0)</f>
        <v>83.428571428571431</v>
      </c>
      <c r="Q1989" t="str">
        <f t="shared" si="124"/>
        <v>photography</v>
      </c>
      <c r="R1989" t="str">
        <f t="shared" si="125"/>
        <v>people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+Table1[[#This Row],[pledged]]/Table1[[#This Row],[goal]]</f>
        <v>4.1666666666666666E-3</v>
      </c>
      <c r="P1990" s="8">
        <f>IFERROR(+Table1[[#This Row],[pledged]]/Table1[[#This Row],[backers_count]],0)</f>
        <v>25</v>
      </c>
      <c r="Q1990" t="str">
        <f t="shared" si="124"/>
        <v>photography</v>
      </c>
      <c r="R1990" t="str">
        <f t="shared" si="125"/>
        <v>people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+Table1[[#This Row],[pledged]]/Table1[[#This Row],[goal]]</f>
        <v>0.01</v>
      </c>
      <c r="P1991" s="8">
        <f>IFERROR(+Table1[[#This Row],[pledged]]/Table1[[#This Row],[backers_count]],0)</f>
        <v>50</v>
      </c>
      <c r="Q1991" t="str">
        <f t="shared" si="124"/>
        <v>photography</v>
      </c>
      <c r="R1991" t="str">
        <f t="shared" si="125"/>
        <v>people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+Table1[[#This Row],[pledged]]/Table1[[#This Row],[goal]]</f>
        <v>0.16966666666666666</v>
      </c>
      <c r="P1992" s="8">
        <f>IFERROR(+Table1[[#This Row],[pledged]]/Table1[[#This Row],[backers_count]],0)</f>
        <v>101.8</v>
      </c>
      <c r="Q1992" t="str">
        <f t="shared" si="124"/>
        <v>photography</v>
      </c>
      <c r="R1992" t="str">
        <f t="shared" si="125"/>
        <v>people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+Table1[[#This Row],[pledged]]/Table1[[#This Row],[goal]]</f>
        <v>7.0000000000000007E-2</v>
      </c>
      <c r="P1993" s="8">
        <f>IFERROR(+Table1[[#This Row],[pledged]]/Table1[[#This Row],[backers_count]],0)</f>
        <v>46.666666666666664</v>
      </c>
      <c r="Q1993" t="str">
        <f t="shared" si="124"/>
        <v>photography</v>
      </c>
      <c r="R1993" t="str">
        <f t="shared" si="125"/>
        <v>people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+Table1[[#This Row],[pledged]]/Table1[[#This Row],[goal]]</f>
        <v>1.3333333333333333E-3</v>
      </c>
      <c r="P1994" s="8">
        <f>IFERROR(+Table1[[#This Row],[pledged]]/Table1[[#This Row],[backers_count]],0)</f>
        <v>1</v>
      </c>
      <c r="Q1994" t="str">
        <f t="shared" si="124"/>
        <v>photography</v>
      </c>
      <c r="R1994" t="str">
        <f t="shared" si="125"/>
        <v>people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+Table1[[#This Row],[pledged]]/Table1[[#This Row],[goal]]</f>
        <v>0</v>
      </c>
      <c r="P1995" s="8">
        <f>IFERROR(+Table1[[#This Row],[pledged]]/Table1[[#This Row],[backers_count]],0)</f>
        <v>0</v>
      </c>
      <c r="Q1995" t="str">
        <f t="shared" si="124"/>
        <v>photography</v>
      </c>
      <c r="R1995" t="str">
        <f t="shared" si="125"/>
        <v>people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+Table1[[#This Row],[pledged]]/Table1[[#This Row],[goal]]</f>
        <v>0</v>
      </c>
      <c r="P1996" s="8">
        <f>IFERROR(+Table1[[#This Row],[pledged]]/Table1[[#This Row],[backers_count]],0)</f>
        <v>0</v>
      </c>
      <c r="Q1996" t="str">
        <f t="shared" si="124"/>
        <v>photography</v>
      </c>
      <c r="R1996" t="str">
        <f t="shared" si="125"/>
        <v>people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+Table1[[#This Row],[pledged]]/Table1[[#This Row],[goal]]</f>
        <v>7.8E-2</v>
      </c>
      <c r="P1997" s="8">
        <f>IFERROR(+Table1[[#This Row],[pledged]]/Table1[[#This Row],[backers_count]],0)</f>
        <v>26</v>
      </c>
      <c r="Q1997" t="str">
        <f t="shared" si="124"/>
        <v>photography</v>
      </c>
      <c r="R1997" t="str">
        <f t="shared" si="125"/>
        <v>people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+Table1[[#This Row],[pledged]]/Table1[[#This Row],[goal]]</f>
        <v>0</v>
      </c>
      <c r="P1998" s="8">
        <f>IFERROR(+Table1[[#This Row],[pledged]]/Table1[[#This Row],[backers_count]],0)</f>
        <v>0</v>
      </c>
      <c r="Q1998" t="str">
        <f t="shared" si="124"/>
        <v>photography</v>
      </c>
      <c r="R1998" t="str">
        <f t="shared" si="125"/>
        <v>people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+Table1[[#This Row],[pledged]]/Table1[[#This Row],[goal]]</f>
        <v>0</v>
      </c>
      <c r="P1999" s="8">
        <f>IFERROR(+Table1[[#This Row],[pledged]]/Table1[[#This Row],[backers_count]],0)</f>
        <v>0</v>
      </c>
      <c r="Q1999" t="str">
        <f t="shared" si="124"/>
        <v>photography</v>
      </c>
      <c r="R1999" t="str">
        <f t="shared" si="125"/>
        <v>people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+Table1[[#This Row],[pledged]]/Table1[[#This Row],[goal]]</f>
        <v>0.26200000000000001</v>
      </c>
      <c r="P2000" s="8">
        <f>IFERROR(+Table1[[#This Row],[pledged]]/Table1[[#This Row],[backers_count]],0)</f>
        <v>218.33333333333334</v>
      </c>
      <c r="Q2000" t="str">
        <f t="shared" si="124"/>
        <v>photography</v>
      </c>
      <c r="R2000" t="str">
        <f t="shared" si="125"/>
        <v>people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+Table1[[#This Row],[pledged]]/Table1[[#This Row],[goal]]</f>
        <v>7.6129032258064515E-3</v>
      </c>
      <c r="P2001" s="8">
        <f>IFERROR(+Table1[[#This Row],[pledged]]/Table1[[#This Row],[backers_count]],0)</f>
        <v>33.714285714285715</v>
      </c>
      <c r="Q2001" t="str">
        <f t="shared" si="124"/>
        <v>photography</v>
      </c>
      <c r="R2001" t="str">
        <f t="shared" si="125"/>
        <v>people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+Table1[[#This Row],[pledged]]/Table1[[#This Row],[goal]]</f>
        <v>0.125</v>
      </c>
      <c r="P2002" s="8">
        <f>IFERROR(+Table1[[#This Row],[pledged]]/Table1[[#This Row],[backers_count]],0)</f>
        <v>25</v>
      </c>
      <c r="Q2002" t="str">
        <f t="shared" si="124"/>
        <v>photography</v>
      </c>
      <c r="R2002" t="str">
        <f t="shared" si="125"/>
        <v>people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+Table1[[#This Row],[pledged]]/Table1[[#This Row],[goal]]</f>
        <v>3.8212909090909091</v>
      </c>
      <c r="P2003" s="8">
        <f>IFERROR(+Table1[[#This Row],[pledged]]/Table1[[#This Row],[backers_count]],0)</f>
        <v>128.38790470372632</v>
      </c>
      <c r="Q2003" t="str">
        <f t="shared" si="124"/>
        <v>technology</v>
      </c>
      <c r="R2003" t="str">
        <f t="shared" si="125"/>
        <v>hardware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+Table1[[#This Row],[pledged]]/Table1[[#This Row],[goal]]</f>
        <v>2.1679422000000002</v>
      </c>
      <c r="P2004" s="8">
        <f>IFERROR(+Table1[[#This Row],[pledged]]/Table1[[#This Row],[backers_count]],0)</f>
        <v>78.834261818181815</v>
      </c>
      <c r="Q2004" t="str">
        <f t="shared" si="124"/>
        <v>technology</v>
      </c>
      <c r="R2004" t="str">
        <f t="shared" si="125"/>
        <v>hardware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+Table1[[#This Row],[pledged]]/Table1[[#This Row],[goal]]</f>
        <v>3.12</v>
      </c>
      <c r="P2005" s="8">
        <f>IFERROR(+Table1[[#This Row],[pledged]]/Table1[[#This Row],[backers_count]],0)</f>
        <v>91.764705882352942</v>
      </c>
      <c r="Q2005" t="str">
        <f t="shared" si="124"/>
        <v>technology</v>
      </c>
      <c r="R2005" t="str">
        <f t="shared" si="125"/>
        <v>hardware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+Table1[[#This Row],[pledged]]/Table1[[#This Row],[goal]]</f>
        <v>2.3442048</v>
      </c>
      <c r="P2006" s="8">
        <f>IFERROR(+Table1[[#This Row],[pledged]]/Table1[[#This Row],[backers_count]],0)</f>
        <v>331.10237288135596</v>
      </c>
      <c r="Q2006" t="str">
        <f t="shared" si="124"/>
        <v>technology</v>
      </c>
      <c r="R2006" t="str">
        <f t="shared" si="125"/>
        <v>hardware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+Table1[[#This Row],[pledged]]/Table1[[#This Row],[goal]]</f>
        <v>1.236801</v>
      </c>
      <c r="P2007" s="8">
        <f>IFERROR(+Table1[[#This Row],[pledged]]/Table1[[#This Row],[backers_count]],0)</f>
        <v>194.26193717277485</v>
      </c>
      <c r="Q2007" t="str">
        <f t="shared" si="124"/>
        <v>technology</v>
      </c>
      <c r="R2007" t="str">
        <f t="shared" si="125"/>
        <v>hardware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+Table1[[#This Row],[pledged]]/Table1[[#This Row],[goal]]</f>
        <v>2.4784000000000002</v>
      </c>
      <c r="P2008" s="8">
        <f>IFERROR(+Table1[[#This Row],[pledged]]/Table1[[#This Row],[backers_count]],0)</f>
        <v>408.97689768976898</v>
      </c>
      <c r="Q2008" t="str">
        <f t="shared" si="124"/>
        <v>technology</v>
      </c>
      <c r="R2008" t="str">
        <f t="shared" si="125"/>
        <v>hardware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+Table1[[#This Row],[pledged]]/Table1[[#This Row],[goal]]</f>
        <v>1.157092</v>
      </c>
      <c r="P2009" s="8">
        <f>IFERROR(+Table1[[#This Row],[pledged]]/Table1[[#This Row],[backers_count]],0)</f>
        <v>84.459270072992695</v>
      </c>
      <c r="Q2009" t="str">
        <f t="shared" si="124"/>
        <v>technology</v>
      </c>
      <c r="R2009" t="str">
        <f t="shared" si="125"/>
        <v>hardware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+Table1[[#This Row],[pledged]]/Table1[[#This Row],[goal]]</f>
        <v>1.1707484768810599</v>
      </c>
      <c r="P2010" s="8">
        <f>IFERROR(+Table1[[#This Row],[pledged]]/Table1[[#This Row],[backers_count]],0)</f>
        <v>44.853658536585364</v>
      </c>
      <c r="Q2010" t="str">
        <f t="shared" si="124"/>
        <v>technology</v>
      </c>
      <c r="R2010" t="str">
        <f t="shared" si="125"/>
        <v>hardware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+Table1[[#This Row],[pledged]]/Table1[[#This Row],[goal]]</f>
        <v>3.05158</v>
      </c>
      <c r="P2011" s="8">
        <f>IFERROR(+Table1[[#This Row],[pledged]]/Table1[[#This Row],[backers_count]],0)</f>
        <v>383.3643216080402</v>
      </c>
      <c r="Q2011" t="str">
        <f t="shared" si="124"/>
        <v>technology</v>
      </c>
      <c r="R2011" t="str">
        <f t="shared" si="125"/>
        <v>hardware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+Table1[[#This Row],[pledged]]/Table1[[#This Row],[goal]]</f>
        <v>3.2005299999999997</v>
      </c>
      <c r="P2012" s="8">
        <f>IFERROR(+Table1[[#This Row],[pledged]]/Table1[[#This Row],[backers_count]],0)</f>
        <v>55.276856649395505</v>
      </c>
      <c r="Q2012" t="str">
        <f t="shared" si="124"/>
        <v>technology</v>
      </c>
      <c r="R2012" t="str">
        <f t="shared" si="125"/>
        <v>hardware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+Table1[[#This Row],[pledged]]/Table1[[#This Row],[goal]]</f>
        <v>8.1956399999999991</v>
      </c>
      <c r="P2013" s="8">
        <f>IFERROR(+Table1[[#This Row],[pledged]]/Table1[[#This Row],[backers_count]],0)</f>
        <v>422.02059732234807</v>
      </c>
      <c r="Q2013" t="str">
        <f t="shared" si="124"/>
        <v>technology</v>
      </c>
      <c r="R2013" t="str">
        <f t="shared" si="125"/>
        <v>hardware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+Table1[[#This Row],[pledged]]/Table1[[#This Row],[goal]]</f>
        <v>2.3490000000000002</v>
      </c>
      <c r="P2014" s="8">
        <f>IFERROR(+Table1[[#This Row],[pledged]]/Table1[[#This Row],[backers_count]],0)</f>
        <v>64.180327868852459</v>
      </c>
      <c r="Q2014" t="str">
        <f t="shared" si="124"/>
        <v>technology</v>
      </c>
      <c r="R2014" t="str">
        <f t="shared" si="125"/>
        <v>hardware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+Table1[[#This Row],[pledged]]/Table1[[#This Row],[goal]]</f>
        <v>4.9491375</v>
      </c>
      <c r="P2015" s="8">
        <f>IFERROR(+Table1[[#This Row],[pledged]]/Table1[[#This Row],[backers_count]],0)</f>
        <v>173.57781674704077</v>
      </c>
      <c r="Q2015" t="str">
        <f t="shared" si="124"/>
        <v>technology</v>
      </c>
      <c r="R2015" t="str">
        <f t="shared" si="125"/>
        <v>hardware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+Table1[[#This Row],[pledged]]/Table1[[#This Row],[goal]]</f>
        <v>78.137822333333332</v>
      </c>
      <c r="P2016" s="8">
        <f>IFERROR(+Table1[[#This Row],[pledged]]/Table1[[#This Row],[backers_count]],0)</f>
        <v>88.601680840609291</v>
      </c>
      <c r="Q2016" t="str">
        <f t="shared" si="124"/>
        <v>technology</v>
      </c>
      <c r="R2016" t="str">
        <f t="shared" si="125"/>
        <v>hardware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+Table1[[#This Row],[pledged]]/Table1[[#This Row],[goal]]</f>
        <v>1.1300013888888889</v>
      </c>
      <c r="P2017" s="8">
        <f>IFERROR(+Table1[[#This Row],[pledged]]/Table1[[#This Row],[backers_count]],0)</f>
        <v>50.222283950617282</v>
      </c>
      <c r="Q2017" t="str">
        <f t="shared" si="124"/>
        <v>technology</v>
      </c>
      <c r="R2017" t="str">
        <f t="shared" si="125"/>
        <v>hardware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+Table1[[#This Row],[pledged]]/Table1[[#This Row],[goal]]</f>
        <v>9.2154220000000002</v>
      </c>
      <c r="P2018" s="8">
        <f>IFERROR(+Table1[[#This Row],[pledged]]/Table1[[#This Row],[backers_count]],0)</f>
        <v>192.38876826722338</v>
      </c>
      <c r="Q2018" t="str">
        <f t="shared" si="124"/>
        <v>technology</v>
      </c>
      <c r="R2018" t="str">
        <f t="shared" si="125"/>
        <v>hardware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+Table1[[#This Row],[pledged]]/Table1[[#This Row],[goal]]</f>
        <v>1.2510239999999999</v>
      </c>
      <c r="P2019" s="8">
        <f>IFERROR(+Table1[[#This Row],[pledged]]/Table1[[#This Row],[backers_count]],0)</f>
        <v>73.416901408450698</v>
      </c>
      <c r="Q2019" t="str">
        <f t="shared" si="124"/>
        <v>technology</v>
      </c>
      <c r="R2019" t="str">
        <f t="shared" si="125"/>
        <v>hardware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+Table1[[#This Row],[pledged]]/Table1[[#This Row],[goal]]</f>
        <v>1.0224343076923077</v>
      </c>
      <c r="P2020" s="8">
        <f>IFERROR(+Table1[[#This Row],[pledged]]/Table1[[#This Row],[backers_count]],0)</f>
        <v>147.68495555555555</v>
      </c>
      <c r="Q2020" t="str">
        <f t="shared" si="124"/>
        <v>technology</v>
      </c>
      <c r="R2020" t="str">
        <f t="shared" si="125"/>
        <v>hardware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+Table1[[#This Row],[pledged]]/Table1[[#This Row],[goal]]</f>
        <v>4.8490975000000001</v>
      </c>
      <c r="P2021" s="8">
        <f>IFERROR(+Table1[[#This Row],[pledged]]/Table1[[#This Row],[backers_count]],0)</f>
        <v>108.96848314606741</v>
      </c>
      <c r="Q2021" t="str">
        <f t="shared" si="124"/>
        <v>technology</v>
      </c>
      <c r="R2021" t="str">
        <f t="shared" si="125"/>
        <v>hardware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+Table1[[#This Row],[pledged]]/Table1[[#This Row],[goal]]</f>
        <v>1.9233333333333333</v>
      </c>
      <c r="P2022" s="8">
        <f>IFERROR(+Table1[[#This Row],[pledged]]/Table1[[#This Row],[backers_count]],0)</f>
        <v>23.647540983606557</v>
      </c>
      <c r="Q2022" t="str">
        <f t="shared" si="124"/>
        <v>technology</v>
      </c>
      <c r="R2022" t="str">
        <f t="shared" si="125"/>
        <v>hardware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+Table1[[#This Row],[pledged]]/Table1[[#This Row],[goal]]</f>
        <v>2.8109999999999999</v>
      </c>
      <c r="P2023" s="8">
        <f>IFERROR(+Table1[[#This Row],[pledged]]/Table1[[#This Row],[backers_count]],0)</f>
        <v>147.94736842105263</v>
      </c>
      <c r="Q2023" t="str">
        <f t="shared" si="124"/>
        <v>technology</v>
      </c>
      <c r="R2023" t="str">
        <f t="shared" si="125"/>
        <v>hardware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+Table1[[#This Row],[pledged]]/Table1[[#This Row],[goal]]</f>
        <v>1.2513700000000001</v>
      </c>
      <c r="P2024" s="8">
        <f>IFERROR(+Table1[[#This Row],[pledged]]/Table1[[#This Row],[backers_count]],0)</f>
        <v>385.03692307692307</v>
      </c>
      <c r="Q2024" t="str">
        <f t="shared" si="124"/>
        <v>technology</v>
      </c>
      <c r="R2024" t="str">
        <f t="shared" si="125"/>
        <v>hardware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+Table1[[#This Row],[pledged]]/Table1[[#This Row],[goal]]</f>
        <v>1.61459</v>
      </c>
      <c r="P2025" s="8">
        <f>IFERROR(+Table1[[#This Row],[pledged]]/Table1[[#This Row],[backers_count]],0)</f>
        <v>457.39093484419266</v>
      </c>
      <c r="Q2025" t="str">
        <f t="shared" si="124"/>
        <v>technology</v>
      </c>
      <c r="R2025" t="str">
        <f t="shared" si="125"/>
        <v>hardware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+Table1[[#This Row],[pledged]]/Table1[[#This Row],[goal]]</f>
        <v>5.8535000000000004</v>
      </c>
      <c r="P2026" s="8">
        <f>IFERROR(+Table1[[#This Row],[pledged]]/Table1[[#This Row],[backers_count]],0)</f>
        <v>222.99047619047619</v>
      </c>
      <c r="Q2026" t="str">
        <f t="shared" si="124"/>
        <v>technology</v>
      </c>
      <c r="R2026" t="str">
        <f t="shared" si="125"/>
        <v>hardware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+Table1[[#This Row],[pledged]]/Table1[[#This Row],[goal]]</f>
        <v>2.0114999999999998</v>
      </c>
      <c r="P2027" s="8">
        <f>IFERROR(+Table1[[#This Row],[pledged]]/Table1[[#This Row],[backers_count]],0)</f>
        <v>220.74074074074073</v>
      </c>
      <c r="Q2027" t="str">
        <f t="shared" si="124"/>
        <v>technology</v>
      </c>
      <c r="R2027" t="str">
        <f t="shared" si="125"/>
        <v>hardware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+Table1[[#This Row],[pledged]]/Table1[[#This Row],[goal]]</f>
        <v>1.3348307999999998</v>
      </c>
      <c r="P2028" s="8">
        <f>IFERROR(+Table1[[#This Row],[pledged]]/Table1[[#This Row],[backers_count]],0)</f>
        <v>73.503898678414089</v>
      </c>
      <c r="Q2028" t="str">
        <f t="shared" si="124"/>
        <v>technology</v>
      </c>
      <c r="R2028" t="str">
        <f t="shared" si="125"/>
        <v>hardware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+Table1[[#This Row],[pledged]]/Table1[[#This Row],[goal]]</f>
        <v>1.2024900000000001</v>
      </c>
      <c r="P2029" s="8">
        <f>IFERROR(+Table1[[#This Row],[pledged]]/Table1[[#This Row],[backers_count]],0)</f>
        <v>223.09647495361781</v>
      </c>
      <c r="Q2029" t="str">
        <f t="shared" si="124"/>
        <v>technology</v>
      </c>
      <c r="R2029" t="str">
        <f t="shared" si="125"/>
        <v>hardware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+Table1[[#This Row],[pledged]]/Table1[[#This Row],[goal]]</f>
        <v>1.2616666666666667</v>
      </c>
      <c r="P2030" s="8">
        <f>IFERROR(+Table1[[#This Row],[pledged]]/Table1[[#This Row],[backers_count]],0)</f>
        <v>47.911392405063289</v>
      </c>
      <c r="Q2030" t="str">
        <f t="shared" si="124"/>
        <v>technology</v>
      </c>
      <c r="R2030" t="str">
        <f t="shared" si="125"/>
        <v>hardware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+Table1[[#This Row],[pledged]]/Table1[[#This Row],[goal]]</f>
        <v>3.6120000000000001</v>
      </c>
      <c r="P2031" s="8">
        <f>IFERROR(+Table1[[#This Row],[pledged]]/Table1[[#This Row],[backers_count]],0)</f>
        <v>96.063829787234042</v>
      </c>
      <c r="Q2031" t="str">
        <f t="shared" si="124"/>
        <v>technology</v>
      </c>
      <c r="R2031" t="str">
        <f t="shared" si="125"/>
        <v>hardware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+Table1[[#This Row],[pledged]]/Table1[[#This Row],[goal]]</f>
        <v>2.26239013671875</v>
      </c>
      <c r="P2032" s="8">
        <f>IFERROR(+Table1[[#This Row],[pledged]]/Table1[[#This Row],[backers_count]],0)</f>
        <v>118.6144</v>
      </c>
      <c r="Q2032" t="str">
        <f t="shared" si="124"/>
        <v>technology</v>
      </c>
      <c r="R2032" t="str">
        <f t="shared" si="125"/>
        <v>hardware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+Table1[[#This Row],[pledged]]/Table1[[#This Row],[goal]]</f>
        <v>1.2035</v>
      </c>
      <c r="P2033" s="8">
        <f>IFERROR(+Table1[[#This Row],[pledged]]/Table1[[#This Row],[backers_count]],0)</f>
        <v>118.45472440944881</v>
      </c>
      <c r="Q2033" t="str">
        <f t="shared" si="124"/>
        <v>technology</v>
      </c>
      <c r="R2033" t="str">
        <f t="shared" si="125"/>
        <v>hardware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+Table1[[#This Row],[pledged]]/Table1[[#This Row],[goal]]</f>
        <v>3.0418799999999999</v>
      </c>
      <c r="P2034" s="8">
        <f>IFERROR(+Table1[[#This Row],[pledged]]/Table1[[#This Row],[backers_count]],0)</f>
        <v>143.21468926553672</v>
      </c>
      <c r="Q2034" t="str">
        <f t="shared" si="124"/>
        <v>technology</v>
      </c>
      <c r="R2034" t="str">
        <f t="shared" si="125"/>
        <v>hardware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+Table1[[#This Row],[pledged]]/Table1[[#This Row],[goal]]</f>
        <v>1.7867599999999999</v>
      </c>
      <c r="P2035" s="8">
        <f>IFERROR(+Table1[[#This Row],[pledged]]/Table1[[#This Row],[backers_count]],0)</f>
        <v>282.71518987341773</v>
      </c>
      <c r="Q2035" t="str">
        <f t="shared" si="124"/>
        <v>technology</v>
      </c>
      <c r="R2035" t="str">
        <f t="shared" si="125"/>
        <v>hardware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+Table1[[#This Row],[pledged]]/Table1[[#This Row],[goal]]</f>
        <v>3.868199871794872</v>
      </c>
      <c r="P2036" s="8">
        <f>IFERROR(+Table1[[#This Row],[pledged]]/Table1[[#This Row],[backers_count]],0)</f>
        <v>593.93620078740162</v>
      </c>
      <c r="Q2036" t="str">
        <f t="shared" si="124"/>
        <v>technology</v>
      </c>
      <c r="R2036" t="str">
        <f t="shared" si="125"/>
        <v>hardware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+Table1[[#This Row],[pledged]]/Table1[[#This Row],[goal]]</f>
        <v>2.1103642500000004</v>
      </c>
      <c r="P2037" s="8">
        <f>IFERROR(+Table1[[#This Row],[pledged]]/Table1[[#This Row],[backers_count]],0)</f>
        <v>262.15704968944101</v>
      </c>
      <c r="Q2037" t="str">
        <f t="shared" si="124"/>
        <v>technology</v>
      </c>
      <c r="R2037" t="str">
        <f t="shared" si="125"/>
        <v>hardware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+Table1[[#This Row],[pledged]]/Table1[[#This Row],[goal]]</f>
        <v>1.3166833333333334</v>
      </c>
      <c r="P2038" s="8">
        <f>IFERROR(+Table1[[#This Row],[pledged]]/Table1[[#This Row],[backers_count]],0)</f>
        <v>46.580778301886795</v>
      </c>
      <c r="Q2038" t="str">
        <f t="shared" si="124"/>
        <v>technology</v>
      </c>
      <c r="R2038" t="str">
        <f t="shared" si="125"/>
        <v>hardware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+Table1[[#This Row],[pledged]]/Table1[[#This Row],[goal]]</f>
        <v>3.0047639999999998</v>
      </c>
      <c r="P2039" s="8">
        <f>IFERROR(+Table1[[#This Row],[pledged]]/Table1[[#This Row],[backers_count]],0)</f>
        <v>70.041118881118877</v>
      </c>
      <c r="Q2039" t="str">
        <f t="shared" si="124"/>
        <v>technology</v>
      </c>
      <c r="R2039" t="str">
        <f t="shared" si="125"/>
        <v>hardware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+Table1[[#This Row],[pledged]]/Table1[[#This Row],[goal]]</f>
        <v>4.2051249999999998</v>
      </c>
      <c r="P2040" s="8">
        <f>IFERROR(+Table1[[#This Row],[pledged]]/Table1[[#This Row],[backers_count]],0)</f>
        <v>164.90686274509804</v>
      </c>
      <c r="Q2040" t="str">
        <f t="shared" si="124"/>
        <v>technology</v>
      </c>
      <c r="R2040" t="str">
        <f t="shared" si="125"/>
        <v>hardware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+Table1[[#This Row],[pledged]]/Table1[[#This Row],[goal]]</f>
        <v>1.362168</v>
      </c>
      <c r="P2041" s="8">
        <f>IFERROR(+Table1[[#This Row],[pledged]]/Table1[[#This Row],[backers_count]],0)</f>
        <v>449.26385224274406</v>
      </c>
      <c r="Q2041" t="str">
        <f t="shared" si="124"/>
        <v>technology</v>
      </c>
      <c r="R2041" t="str">
        <f t="shared" si="125"/>
        <v>hardware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+Table1[[#This Row],[pledged]]/Table1[[#This Row],[goal]]</f>
        <v>2.4817133333333334</v>
      </c>
      <c r="P2042" s="8">
        <f>IFERROR(+Table1[[#This Row],[pledged]]/Table1[[#This Row],[backers_count]],0)</f>
        <v>27.472841328413285</v>
      </c>
      <c r="Q2042" t="str">
        <f t="shared" si="124"/>
        <v>technology</v>
      </c>
      <c r="R2042" t="str">
        <f t="shared" si="125"/>
        <v>hardware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+Table1[[#This Row],[pledged]]/Table1[[#This Row],[goal]]</f>
        <v>1.8186315789473684</v>
      </c>
      <c r="P2043" s="8">
        <f>IFERROR(+Table1[[#This Row],[pledged]]/Table1[[#This Row],[backers_count]],0)</f>
        <v>143.97499999999999</v>
      </c>
      <c r="Q2043" t="str">
        <f t="shared" si="124"/>
        <v>technology</v>
      </c>
      <c r="R2043" t="str">
        <f t="shared" si="125"/>
        <v>hardware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+Table1[[#This Row],[pledged]]/Table1[[#This Row],[goal]]</f>
        <v>1.2353000000000001</v>
      </c>
      <c r="P2044" s="8">
        <f>IFERROR(+Table1[[#This Row],[pledged]]/Table1[[#This Row],[backers_count]],0)</f>
        <v>88.23571428571428</v>
      </c>
      <c r="Q2044" t="str">
        <f t="shared" si="124"/>
        <v>technology</v>
      </c>
      <c r="R2044" t="str">
        <f t="shared" si="125"/>
        <v>hardware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+Table1[[#This Row],[pledged]]/Table1[[#This Row],[goal]]</f>
        <v>5.0620938628158845</v>
      </c>
      <c r="P2045" s="8">
        <f>IFERROR(+Table1[[#This Row],[pledged]]/Table1[[#This Row],[backers_count]],0)</f>
        <v>36.326424870466319</v>
      </c>
      <c r="Q2045" t="str">
        <f t="shared" si="124"/>
        <v>technology</v>
      </c>
      <c r="R2045" t="str">
        <f t="shared" si="125"/>
        <v>hardware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+Table1[[#This Row],[pledged]]/Table1[[#This Row],[goal]]</f>
        <v>1.0821333333333334</v>
      </c>
      <c r="P2046" s="8">
        <f>IFERROR(+Table1[[#This Row],[pledged]]/Table1[[#This Row],[backers_count]],0)</f>
        <v>90.177777777777777</v>
      </c>
      <c r="Q2046" t="str">
        <f t="shared" si="124"/>
        <v>technology</v>
      </c>
      <c r="R2046" t="str">
        <f t="shared" si="125"/>
        <v>hardware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+Table1[[#This Row],[pledged]]/Table1[[#This Row],[goal]]</f>
        <v>8.1918387755102042</v>
      </c>
      <c r="P2047" s="8">
        <f>IFERROR(+Table1[[#This Row],[pledged]]/Table1[[#This Row],[backers_count]],0)</f>
        <v>152.62361216730039</v>
      </c>
      <c r="Q2047" t="str">
        <f t="shared" si="124"/>
        <v>technology</v>
      </c>
      <c r="R2047" t="str">
        <f t="shared" si="125"/>
        <v>hardware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+Table1[[#This Row],[pledged]]/Table1[[#This Row],[goal]]</f>
        <v>1.2110000000000001</v>
      </c>
      <c r="P2048" s="8">
        <f>IFERROR(+Table1[[#This Row],[pledged]]/Table1[[#This Row],[backers_count]],0)</f>
        <v>55.806451612903224</v>
      </c>
      <c r="Q2048" t="str">
        <f t="shared" si="124"/>
        <v>technology</v>
      </c>
      <c r="R2048" t="str">
        <f t="shared" si="125"/>
        <v>hardware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+Table1[[#This Row],[pledged]]/Table1[[#This Row],[goal]]</f>
        <v>1.0299897959183673</v>
      </c>
      <c r="P2049" s="8">
        <f>IFERROR(+Table1[[#This Row],[pledged]]/Table1[[#This Row],[backers_count]],0)</f>
        <v>227.85327313769753</v>
      </c>
      <c r="Q2049" t="str">
        <f t="shared" si="124"/>
        <v>technology</v>
      </c>
      <c r="R2049" t="str">
        <f t="shared" si="125"/>
        <v>hardware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+Table1[[#This Row],[pledged]]/Table1[[#This Row],[goal]]</f>
        <v>1.4833229411764706</v>
      </c>
      <c r="P2050" s="8">
        <f>IFERROR(+Table1[[#This Row],[pledged]]/Table1[[#This Row],[backers_count]],0)</f>
        <v>91.82989803350327</v>
      </c>
      <c r="Q2050" t="str">
        <f t="shared" ref="Q2050:Q2113" si="128">LEFT(N2050,FIND("/",N2050)-1)</f>
        <v>technology</v>
      </c>
      <c r="R2050" t="str">
        <f t="shared" ref="R2050:R2113" si="129">RIGHT($N2050,LEN(N2050)-FIND("/",N2050))</f>
        <v>hardware</v>
      </c>
      <c r="S2050" s="14">
        <f t="shared" ref="S2050:S2113" si="130">(((J2050/60)/60)/24)+DATE(1970,1,1)</f>
        <v>41387.651516203703</v>
      </c>
      <c r="T2050" s="14">
        <f t="shared" ref="T2050:T2113" si="131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+Table1[[#This Row],[pledged]]/Table1[[#This Row],[goal]]</f>
        <v>1.2019070000000001</v>
      </c>
      <c r="P2051" s="8">
        <f>IFERROR(+Table1[[#This Row],[pledged]]/Table1[[#This Row],[backers_count]],0)</f>
        <v>80.991037735849048</v>
      </c>
      <c r="Q2051" t="str">
        <f t="shared" si="128"/>
        <v>technology</v>
      </c>
      <c r="R2051" t="str">
        <f t="shared" si="129"/>
        <v>hardware</v>
      </c>
      <c r="S2051" s="14">
        <f t="shared" si="130"/>
        <v>41575.527349537035</v>
      </c>
      <c r="T2051" s="14">
        <f t="shared" si="131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+Table1[[#This Row],[pledged]]/Table1[[#This Row],[goal]]</f>
        <v>4.7327000000000004</v>
      </c>
      <c r="P2052" s="8">
        <f>IFERROR(+Table1[[#This Row],[pledged]]/Table1[[#This Row],[backers_count]],0)</f>
        <v>278.39411764705881</v>
      </c>
      <c r="Q2052" t="str">
        <f t="shared" si="128"/>
        <v>technology</v>
      </c>
      <c r="R2052" t="str">
        <f t="shared" si="129"/>
        <v>hardware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+Table1[[#This Row],[pledged]]/Table1[[#This Row],[goal]]</f>
        <v>1.303625</v>
      </c>
      <c r="P2053" s="8">
        <f>IFERROR(+Table1[[#This Row],[pledged]]/Table1[[#This Row],[backers_count]],0)</f>
        <v>43.095041322314053</v>
      </c>
      <c r="Q2053" t="str">
        <f t="shared" si="128"/>
        <v>technology</v>
      </c>
      <c r="R2053" t="str">
        <f t="shared" si="129"/>
        <v>hardware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+Table1[[#This Row],[pledged]]/Table1[[#This Row],[goal]]</f>
        <v>3.5304799999999998</v>
      </c>
      <c r="P2054" s="8">
        <f>IFERROR(+Table1[[#This Row],[pledged]]/Table1[[#This Row],[backers_count]],0)</f>
        <v>326.29205175600737</v>
      </c>
      <c r="Q2054" t="str">
        <f t="shared" si="128"/>
        <v>technology</v>
      </c>
      <c r="R2054" t="str">
        <f t="shared" si="129"/>
        <v>hardware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+Table1[[#This Row],[pledged]]/Table1[[#This Row],[goal]]</f>
        <v>1.0102</v>
      </c>
      <c r="P2055" s="8">
        <f>IFERROR(+Table1[[#This Row],[pledged]]/Table1[[#This Row],[backers_count]],0)</f>
        <v>41.743801652892564</v>
      </c>
      <c r="Q2055" t="str">
        <f t="shared" si="128"/>
        <v>technology</v>
      </c>
      <c r="R2055" t="str">
        <f t="shared" si="129"/>
        <v>hardware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+Table1[[#This Row],[pledged]]/Table1[[#This Row],[goal]]</f>
        <v>1.1359142857142857</v>
      </c>
      <c r="P2056" s="8">
        <f>IFERROR(+Table1[[#This Row],[pledged]]/Table1[[#This Row],[backers_count]],0)</f>
        <v>64.020933977455712</v>
      </c>
      <c r="Q2056" t="str">
        <f t="shared" si="128"/>
        <v>technology</v>
      </c>
      <c r="R2056" t="str">
        <f t="shared" si="129"/>
        <v>hardware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+Table1[[#This Row],[pledged]]/Table1[[#This Row],[goal]]</f>
        <v>1.6741666666666666</v>
      </c>
      <c r="P2057" s="8">
        <f>IFERROR(+Table1[[#This Row],[pledged]]/Table1[[#This Row],[backers_count]],0)</f>
        <v>99.455445544554451</v>
      </c>
      <c r="Q2057" t="str">
        <f t="shared" si="128"/>
        <v>technology</v>
      </c>
      <c r="R2057" t="str">
        <f t="shared" si="129"/>
        <v>hardware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+Table1[[#This Row],[pledged]]/Table1[[#This Row],[goal]]</f>
        <v>1.5345200000000001</v>
      </c>
      <c r="P2058" s="8">
        <f>IFERROR(+Table1[[#This Row],[pledged]]/Table1[[#This Row],[backers_count]],0)</f>
        <v>138.49458483754512</v>
      </c>
      <c r="Q2058" t="str">
        <f t="shared" si="128"/>
        <v>technology</v>
      </c>
      <c r="R2058" t="str">
        <f t="shared" si="129"/>
        <v>hardware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+Table1[[#This Row],[pledged]]/Table1[[#This Row],[goal]]</f>
        <v>2.022322</v>
      </c>
      <c r="P2059" s="8">
        <f>IFERROR(+Table1[[#This Row],[pledged]]/Table1[[#This Row],[backers_count]],0)</f>
        <v>45.547792792792798</v>
      </c>
      <c r="Q2059" t="str">
        <f t="shared" si="128"/>
        <v>technology</v>
      </c>
      <c r="R2059" t="str">
        <f t="shared" si="129"/>
        <v>hardware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+Table1[[#This Row],[pledged]]/Table1[[#This Row],[goal]]</f>
        <v>1.6828125</v>
      </c>
      <c r="P2060" s="8">
        <f>IFERROR(+Table1[[#This Row],[pledged]]/Table1[[#This Row],[backers_count]],0)</f>
        <v>10.507317073170732</v>
      </c>
      <c r="Q2060" t="str">
        <f t="shared" si="128"/>
        <v>technology</v>
      </c>
      <c r="R2060" t="str">
        <f t="shared" si="129"/>
        <v>hardware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+Table1[[#This Row],[pledged]]/Table1[[#This Row],[goal]]</f>
        <v>1.4345666666666668</v>
      </c>
      <c r="P2061" s="8">
        <f>IFERROR(+Table1[[#This Row],[pledged]]/Table1[[#This Row],[backers_count]],0)</f>
        <v>114.76533333333333</v>
      </c>
      <c r="Q2061" t="str">
        <f t="shared" si="128"/>
        <v>technology</v>
      </c>
      <c r="R2061" t="str">
        <f t="shared" si="129"/>
        <v>hardware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+Table1[[#This Row],[pledged]]/Table1[[#This Row],[goal]]</f>
        <v>1.964</v>
      </c>
      <c r="P2062" s="8">
        <f>IFERROR(+Table1[[#This Row],[pledged]]/Table1[[#This Row],[backers_count]],0)</f>
        <v>35.997067448680355</v>
      </c>
      <c r="Q2062" t="str">
        <f t="shared" si="128"/>
        <v>technology</v>
      </c>
      <c r="R2062" t="str">
        <f t="shared" si="129"/>
        <v>hardware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+Table1[[#This Row],[pledged]]/Table1[[#This Row],[goal]]</f>
        <v>1.0791999999999999</v>
      </c>
      <c r="P2063" s="8">
        <f>IFERROR(+Table1[[#This Row],[pledged]]/Table1[[#This Row],[backers_count]],0)</f>
        <v>154.17142857142858</v>
      </c>
      <c r="Q2063" t="str">
        <f t="shared" si="128"/>
        <v>technology</v>
      </c>
      <c r="R2063" t="str">
        <f t="shared" si="129"/>
        <v>hardware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+Table1[[#This Row],[pledged]]/Table1[[#This Row],[goal]]</f>
        <v>1.14977</v>
      </c>
      <c r="P2064" s="8">
        <f>IFERROR(+Table1[[#This Row],[pledged]]/Table1[[#This Row],[backers_count]],0)</f>
        <v>566.38916256157631</v>
      </c>
      <c r="Q2064" t="str">
        <f t="shared" si="128"/>
        <v>technology</v>
      </c>
      <c r="R2064" t="str">
        <f t="shared" si="129"/>
        <v>hardware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+Table1[[#This Row],[pledged]]/Table1[[#This Row],[goal]]</f>
        <v>1.4804999999999999</v>
      </c>
      <c r="P2065" s="8">
        <f>IFERROR(+Table1[[#This Row],[pledged]]/Table1[[#This Row],[backers_count]],0)</f>
        <v>120.85714285714286</v>
      </c>
      <c r="Q2065" t="str">
        <f t="shared" si="128"/>
        <v>technology</v>
      </c>
      <c r="R2065" t="str">
        <f t="shared" si="129"/>
        <v>hardware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+Table1[[#This Row],[pledged]]/Table1[[#This Row],[goal]]</f>
        <v>1.9116676082790633</v>
      </c>
      <c r="P2066" s="8">
        <f>IFERROR(+Table1[[#This Row],[pledged]]/Table1[[#This Row],[backers_count]],0)</f>
        <v>86.163845492085343</v>
      </c>
      <c r="Q2066" t="str">
        <f t="shared" si="128"/>
        <v>technology</v>
      </c>
      <c r="R2066" t="str">
        <f t="shared" si="129"/>
        <v>hardware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+Table1[[#This Row],[pledged]]/Table1[[#This Row],[goal]]</f>
        <v>1.99215125</v>
      </c>
      <c r="P2067" s="8">
        <f>IFERROR(+Table1[[#This Row],[pledged]]/Table1[[#This Row],[backers_count]],0)</f>
        <v>51.212114395886893</v>
      </c>
      <c r="Q2067" t="str">
        <f t="shared" si="128"/>
        <v>technology</v>
      </c>
      <c r="R2067" t="str">
        <f t="shared" si="129"/>
        <v>hardware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+Table1[[#This Row],[pledged]]/Table1[[#This Row],[goal]]</f>
        <v>2.1859999999999999</v>
      </c>
      <c r="P2068" s="8">
        <f>IFERROR(+Table1[[#This Row],[pledged]]/Table1[[#This Row],[backers_count]],0)</f>
        <v>67.261538461538464</v>
      </c>
      <c r="Q2068" t="str">
        <f t="shared" si="128"/>
        <v>technology</v>
      </c>
      <c r="R2068" t="str">
        <f t="shared" si="129"/>
        <v>hardware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+Table1[[#This Row],[pledged]]/Table1[[#This Row],[goal]]</f>
        <v>1.2686868686868686</v>
      </c>
      <c r="P2069" s="8">
        <f>IFERROR(+Table1[[#This Row],[pledged]]/Table1[[#This Row],[backers_count]],0)</f>
        <v>62.8</v>
      </c>
      <c r="Q2069" t="str">
        <f t="shared" si="128"/>
        <v>technology</v>
      </c>
      <c r="R2069" t="str">
        <f t="shared" si="129"/>
        <v>hardware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+Table1[[#This Row],[pledged]]/Table1[[#This Row],[goal]]</f>
        <v>1.0522388</v>
      </c>
      <c r="P2070" s="8">
        <f>IFERROR(+Table1[[#This Row],[pledged]]/Table1[[#This Row],[backers_count]],0)</f>
        <v>346.13118421052633</v>
      </c>
      <c r="Q2070" t="str">
        <f t="shared" si="128"/>
        <v>technology</v>
      </c>
      <c r="R2070" t="str">
        <f t="shared" si="129"/>
        <v>hardware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+Table1[[#This Row],[pledged]]/Table1[[#This Row],[goal]]</f>
        <v>1.2840666000000001</v>
      </c>
      <c r="P2071" s="8">
        <f>IFERROR(+Table1[[#This Row],[pledged]]/Table1[[#This Row],[backers_count]],0)</f>
        <v>244.11912547528519</v>
      </c>
      <c r="Q2071" t="str">
        <f t="shared" si="128"/>
        <v>technology</v>
      </c>
      <c r="R2071" t="str">
        <f t="shared" si="129"/>
        <v>hardware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+Table1[[#This Row],[pledged]]/Table1[[#This Row],[goal]]</f>
        <v>3.1732719999999999</v>
      </c>
      <c r="P2072" s="8">
        <f>IFERROR(+Table1[[#This Row],[pledged]]/Table1[[#This Row],[backers_count]],0)</f>
        <v>259.25424836601309</v>
      </c>
      <c r="Q2072" t="str">
        <f t="shared" si="128"/>
        <v>technology</v>
      </c>
      <c r="R2072" t="str">
        <f t="shared" si="129"/>
        <v>hardware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+Table1[[#This Row],[pledged]]/Table1[[#This Row],[goal]]</f>
        <v>2.8073000000000001</v>
      </c>
      <c r="P2073" s="8">
        <f>IFERROR(+Table1[[#This Row],[pledged]]/Table1[[#This Row],[backers_count]],0)</f>
        <v>201.96402877697841</v>
      </c>
      <c r="Q2073" t="str">
        <f t="shared" si="128"/>
        <v>technology</v>
      </c>
      <c r="R2073" t="str">
        <f t="shared" si="129"/>
        <v>hardware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+Table1[[#This Row],[pledged]]/Table1[[#This Row],[goal]]</f>
        <v>1.1073146853146854</v>
      </c>
      <c r="P2074" s="8">
        <f>IFERROR(+Table1[[#This Row],[pledged]]/Table1[[#This Row],[backers_count]],0)</f>
        <v>226.20857142857142</v>
      </c>
      <c r="Q2074" t="str">
        <f t="shared" si="128"/>
        <v>technology</v>
      </c>
      <c r="R2074" t="str">
        <f t="shared" si="129"/>
        <v>hardware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+Table1[[#This Row],[pledged]]/Table1[[#This Row],[goal]]</f>
        <v>1.5260429999999998</v>
      </c>
      <c r="P2075" s="8">
        <f>IFERROR(+Table1[[#This Row],[pledged]]/Table1[[#This Row],[backers_count]],0)</f>
        <v>324.69</v>
      </c>
      <c r="Q2075" t="str">
        <f t="shared" si="128"/>
        <v>technology</v>
      </c>
      <c r="R2075" t="str">
        <f t="shared" si="129"/>
        <v>hardware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+Table1[[#This Row],[pledged]]/Table1[[#This Row],[goal]]</f>
        <v>1.0249999999999999</v>
      </c>
      <c r="P2076" s="8">
        <f>IFERROR(+Table1[[#This Row],[pledged]]/Table1[[#This Row],[backers_count]],0)</f>
        <v>205</v>
      </c>
      <c r="Q2076" t="str">
        <f t="shared" si="128"/>
        <v>technology</v>
      </c>
      <c r="R2076" t="str">
        <f t="shared" si="129"/>
        <v>hardware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+Table1[[#This Row],[pledged]]/Table1[[#This Row],[goal]]</f>
        <v>16.783738373837384</v>
      </c>
      <c r="P2077" s="8">
        <f>IFERROR(+Table1[[#This Row],[pledged]]/Table1[[#This Row],[backers_count]],0)</f>
        <v>20.465926829268295</v>
      </c>
      <c r="Q2077" t="str">
        <f t="shared" si="128"/>
        <v>technology</v>
      </c>
      <c r="R2077" t="str">
        <f t="shared" si="129"/>
        <v>hardware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+Table1[[#This Row],[pledged]]/Table1[[#This Row],[goal]]</f>
        <v>5.4334915642458101</v>
      </c>
      <c r="P2078" s="8">
        <f>IFERROR(+Table1[[#This Row],[pledged]]/Table1[[#This Row],[backers_count]],0)</f>
        <v>116.35303146309367</v>
      </c>
      <c r="Q2078" t="str">
        <f t="shared" si="128"/>
        <v>technology</v>
      </c>
      <c r="R2078" t="str">
        <f t="shared" si="129"/>
        <v>hardware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+Table1[[#This Row],[pledged]]/Table1[[#This Row],[goal]]</f>
        <v>1.1550800000000001</v>
      </c>
      <c r="P2079" s="8">
        <f>IFERROR(+Table1[[#This Row],[pledged]]/Table1[[#This Row],[backers_count]],0)</f>
        <v>307.20212765957444</v>
      </c>
      <c r="Q2079" t="str">
        <f t="shared" si="128"/>
        <v>technology</v>
      </c>
      <c r="R2079" t="str">
        <f t="shared" si="129"/>
        <v>hardware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+Table1[[#This Row],[pledged]]/Table1[[#This Row],[goal]]</f>
        <v>1.3120499999999999</v>
      </c>
      <c r="P2080" s="8">
        <f>IFERROR(+Table1[[#This Row],[pledged]]/Table1[[#This Row],[backers_count]],0)</f>
        <v>546.6875</v>
      </c>
      <c r="Q2080" t="str">
        <f t="shared" si="128"/>
        <v>technology</v>
      </c>
      <c r="R2080" t="str">
        <f t="shared" si="129"/>
        <v>hardware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+Table1[[#This Row],[pledged]]/Table1[[#This Row],[goal]]</f>
        <v>2.8816999999999999</v>
      </c>
      <c r="P2081" s="8">
        <f>IFERROR(+Table1[[#This Row],[pledged]]/Table1[[#This Row],[backers_count]],0)</f>
        <v>47.474464579901152</v>
      </c>
      <c r="Q2081" t="str">
        <f t="shared" si="128"/>
        <v>technology</v>
      </c>
      <c r="R2081" t="str">
        <f t="shared" si="129"/>
        <v>hardware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+Table1[[#This Row],[pledged]]/Table1[[#This Row],[goal]]</f>
        <v>5.0780000000000003</v>
      </c>
      <c r="P2082" s="8">
        <f>IFERROR(+Table1[[#This Row],[pledged]]/Table1[[#This Row],[backers_count]],0)</f>
        <v>101.56</v>
      </c>
      <c r="Q2082" t="str">
        <f t="shared" si="128"/>
        <v>technology</v>
      </c>
      <c r="R2082" t="str">
        <f t="shared" si="129"/>
        <v>hardware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+Table1[[#This Row],[pledged]]/Table1[[#This Row],[goal]]</f>
        <v>1.1457142857142857</v>
      </c>
      <c r="P2083" s="8">
        <f>IFERROR(+Table1[[#This Row],[pledged]]/Table1[[#This Row],[backers_count]],0)</f>
        <v>72.909090909090907</v>
      </c>
      <c r="Q2083" t="str">
        <f t="shared" si="128"/>
        <v>music</v>
      </c>
      <c r="R2083" t="str">
        <f t="shared" si="129"/>
        <v>indie rock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+Table1[[#This Row],[pledged]]/Table1[[#This Row],[goal]]</f>
        <v>1.1073333333333333</v>
      </c>
      <c r="P2084" s="8">
        <f>IFERROR(+Table1[[#This Row],[pledged]]/Table1[[#This Row],[backers_count]],0)</f>
        <v>43.710526315789473</v>
      </c>
      <c r="Q2084" t="str">
        <f t="shared" si="128"/>
        <v>music</v>
      </c>
      <c r="R2084" t="str">
        <f t="shared" si="129"/>
        <v>indie rock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+Table1[[#This Row],[pledged]]/Table1[[#This Row],[goal]]</f>
        <v>1.1333333333333333</v>
      </c>
      <c r="P2085" s="8">
        <f>IFERROR(+Table1[[#This Row],[pledged]]/Table1[[#This Row],[backers_count]],0)</f>
        <v>34</v>
      </c>
      <c r="Q2085" t="str">
        <f t="shared" si="128"/>
        <v>music</v>
      </c>
      <c r="R2085" t="str">
        <f t="shared" si="129"/>
        <v>indie rock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+Table1[[#This Row],[pledged]]/Table1[[#This Row],[goal]]</f>
        <v>1.0833333333333333</v>
      </c>
      <c r="P2086" s="8">
        <f>IFERROR(+Table1[[#This Row],[pledged]]/Table1[[#This Row],[backers_count]],0)</f>
        <v>70.652173913043484</v>
      </c>
      <c r="Q2086" t="str">
        <f t="shared" si="128"/>
        <v>music</v>
      </c>
      <c r="R2086" t="str">
        <f t="shared" si="129"/>
        <v>indie rock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+Table1[[#This Row],[pledged]]/Table1[[#This Row],[goal]]</f>
        <v>1.2353333333333334</v>
      </c>
      <c r="P2087" s="8">
        <f>IFERROR(+Table1[[#This Row],[pledged]]/Table1[[#This Row],[backers_count]],0)</f>
        <v>89.301204819277103</v>
      </c>
      <c r="Q2087" t="str">
        <f t="shared" si="128"/>
        <v>music</v>
      </c>
      <c r="R2087" t="str">
        <f t="shared" si="129"/>
        <v>indie rock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+Table1[[#This Row],[pledged]]/Table1[[#This Row],[goal]]</f>
        <v>1.0069999999999999</v>
      </c>
      <c r="P2088" s="8">
        <f>IFERROR(+Table1[[#This Row],[pledged]]/Table1[[#This Row],[backers_count]],0)</f>
        <v>115.08571428571429</v>
      </c>
      <c r="Q2088" t="str">
        <f t="shared" si="128"/>
        <v>music</v>
      </c>
      <c r="R2088" t="str">
        <f t="shared" si="129"/>
        <v>indie rock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+Table1[[#This Row],[pledged]]/Table1[[#This Row],[goal]]</f>
        <v>1.0353333333333334</v>
      </c>
      <c r="P2089" s="8">
        <f>IFERROR(+Table1[[#This Row],[pledged]]/Table1[[#This Row],[backers_count]],0)</f>
        <v>62.12</v>
      </c>
      <c r="Q2089" t="str">
        <f t="shared" si="128"/>
        <v>music</v>
      </c>
      <c r="R2089" t="str">
        <f t="shared" si="129"/>
        <v>indie rock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+Table1[[#This Row],[pledged]]/Table1[[#This Row],[goal]]</f>
        <v>1.1551066666666667</v>
      </c>
      <c r="P2090" s="8">
        <f>IFERROR(+Table1[[#This Row],[pledged]]/Table1[[#This Row],[backers_count]],0)</f>
        <v>46.204266666666669</v>
      </c>
      <c r="Q2090" t="str">
        <f t="shared" si="128"/>
        <v>music</v>
      </c>
      <c r="R2090" t="str">
        <f t="shared" si="129"/>
        <v>indie rock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+Table1[[#This Row],[pledged]]/Table1[[#This Row],[goal]]</f>
        <v>1.2040040000000001</v>
      </c>
      <c r="P2091" s="8">
        <f>IFERROR(+Table1[[#This Row],[pledged]]/Table1[[#This Row],[backers_count]],0)</f>
        <v>48.54854838709678</v>
      </c>
      <c r="Q2091" t="str">
        <f t="shared" si="128"/>
        <v>music</v>
      </c>
      <c r="R2091" t="str">
        <f t="shared" si="129"/>
        <v>indie rock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+Table1[[#This Row],[pledged]]/Table1[[#This Row],[goal]]</f>
        <v>1.1504037499999999</v>
      </c>
      <c r="P2092" s="8">
        <f>IFERROR(+Table1[[#This Row],[pledged]]/Table1[[#This Row],[backers_count]],0)</f>
        <v>57.520187499999999</v>
      </c>
      <c r="Q2092" t="str">
        <f t="shared" si="128"/>
        <v>music</v>
      </c>
      <c r="R2092" t="str">
        <f t="shared" si="129"/>
        <v>indie rock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+Table1[[#This Row],[pledged]]/Table1[[#This Row],[goal]]</f>
        <v>1.2046777777777777</v>
      </c>
      <c r="P2093" s="8">
        <f>IFERROR(+Table1[[#This Row],[pledged]]/Table1[[#This Row],[backers_count]],0)</f>
        <v>88.147154471544724</v>
      </c>
      <c r="Q2093" t="str">
        <f t="shared" si="128"/>
        <v>music</v>
      </c>
      <c r="R2093" t="str">
        <f t="shared" si="129"/>
        <v>indie rock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+Table1[[#This Row],[pledged]]/Table1[[#This Row],[goal]]</f>
        <v>1.0128333333333333</v>
      </c>
      <c r="P2094" s="8">
        <f>IFERROR(+Table1[[#This Row],[pledged]]/Table1[[#This Row],[backers_count]],0)</f>
        <v>110.49090909090908</v>
      </c>
      <c r="Q2094" t="str">
        <f t="shared" si="128"/>
        <v>music</v>
      </c>
      <c r="R2094" t="str">
        <f t="shared" si="129"/>
        <v>indie rock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+Table1[[#This Row],[pledged]]/Table1[[#This Row],[goal]]</f>
        <v>1.0246666666666666</v>
      </c>
      <c r="P2095" s="8">
        <f>IFERROR(+Table1[[#This Row],[pledged]]/Table1[[#This Row],[backers_count]],0)</f>
        <v>66.826086956521735</v>
      </c>
      <c r="Q2095" t="str">
        <f t="shared" si="128"/>
        <v>music</v>
      </c>
      <c r="R2095" t="str">
        <f t="shared" si="129"/>
        <v>indie rock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+Table1[[#This Row],[pledged]]/Table1[[#This Row],[goal]]</f>
        <v>1.2054285714285715</v>
      </c>
      <c r="P2096" s="8">
        <f>IFERROR(+Table1[[#This Row],[pledged]]/Table1[[#This Row],[backers_count]],0)</f>
        <v>58.597222222222221</v>
      </c>
      <c r="Q2096" t="str">
        <f t="shared" si="128"/>
        <v>music</v>
      </c>
      <c r="R2096" t="str">
        <f t="shared" si="129"/>
        <v>indie rock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+Table1[[#This Row],[pledged]]/Table1[[#This Row],[goal]]</f>
        <v>1</v>
      </c>
      <c r="P2097" s="8">
        <f>IFERROR(+Table1[[#This Row],[pledged]]/Table1[[#This Row],[backers_count]],0)</f>
        <v>113.63636363636364</v>
      </c>
      <c r="Q2097" t="str">
        <f t="shared" si="128"/>
        <v>music</v>
      </c>
      <c r="R2097" t="str">
        <f t="shared" si="129"/>
        <v>indie rock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+Table1[[#This Row],[pledged]]/Table1[[#This Row],[goal]]</f>
        <v>1.0166666666666666</v>
      </c>
      <c r="P2098" s="8">
        <f>IFERROR(+Table1[[#This Row],[pledged]]/Table1[[#This Row],[backers_count]],0)</f>
        <v>43.571428571428569</v>
      </c>
      <c r="Q2098" t="str">
        <f t="shared" si="128"/>
        <v>music</v>
      </c>
      <c r="R2098" t="str">
        <f t="shared" si="129"/>
        <v>indie rock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+Table1[[#This Row],[pledged]]/Table1[[#This Row],[goal]]</f>
        <v>1</v>
      </c>
      <c r="P2099" s="8">
        <f>IFERROR(+Table1[[#This Row],[pledged]]/Table1[[#This Row],[backers_count]],0)</f>
        <v>78.94736842105263</v>
      </c>
      <c r="Q2099" t="str">
        <f t="shared" si="128"/>
        <v>music</v>
      </c>
      <c r="R2099" t="str">
        <f t="shared" si="129"/>
        <v>indie rock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+Table1[[#This Row],[pledged]]/Table1[[#This Row],[goal]]</f>
        <v>1.0033333333333334</v>
      </c>
      <c r="P2100" s="8">
        <f>IFERROR(+Table1[[#This Row],[pledged]]/Table1[[#This Row],[backers_count]],0)</f>
        <v>188.125</v>
      </c>
      <c r="Q2100" t="str">
        <f t="shared" si="128"/>
        <v>music</v>
      </c>
      <c r="R2100" t="str">
        <f t="shared" si="129"/>
        <v>indie rock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+Table1[[#This Row],[pledged]]/Table1[[#This Row],[goal]]</f>
        <v>1.3236666666666668</v>
      </c>
      <c r="P2101" s="8">
        <f>IFERROR(+Table1[[#This Row],[pledged]]/Table1[[#This Row],[backers_count]],0)</f>
        <v>63.031746031746032</v>
      </c>
      <c r="Q2101" t="str">
        <f t="shared" si="128"/>
        <v>music</v>
      </c>
      <c r="R2101" t="str">
        <f t="shared" si="129"/>
        <v>indie rock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+Table1[[#This Row],[pledged]]/Table1[[#This Row],[goal]]</f>
        <v>1.3666666666666667</v>
      </c>
      <c r="P2102" s="8">
        <f>IFERROR(+Table1[[#This Row],[pledged]]/Table1[[#This Row],[backers_count]],0)</f>
        <v>30.37037037037037</v>
      </c>
      <c r="Q2102" t="str">
        <f t="shared" si="128"/>
        <v>music</v>
      </c>
      <c r="R2102" t="str">
        <f t="shared" si="129"/>
        <v>indie rock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+Table1[[#This Row],[pledged]]/Table1[[#This Row],[goal]]</f>
        <v>1.1325000000000001</v>
      </c>
      <c r="P2103" s="8">
        <f>IFERROR(+Table1[[#This Row],[pledged]]/Table1[[#This Row],[backers_count]],0)</f>
        <v>51.477272727272727</v>
      </c>
      <c r="Q2103" t="str">
        <f t="shared" si="128"/>
        <v>music</v>
      </c>
      <c r="R2103" t="str">
        <f t="shared" si="129"/>
        <v>indie rock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+Table1[[#This Row],[pledged]]/Table1[[#This Row],[goal]]</f>
        <v>1.36</v>
      </c>
      <c r="P2104" s="8">
        <f>IFERROR(+Table1[[#This Row],[pledged]]/Table1[[#This Row],[backers_count]],0)</f>
        <v>35.789473684210527</v>
      </c>
      <c r="Q2104" t="str">
        <f t="shared" si="128"/>
        <v>music</v>
      </c>
      <c r="R2104" t="str">
        <f t="shared" si="129"/>
        <v>indie rock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+Table1[[#This Row],[pledged]]/Table1[[#This Row],[goal]]</f>
        <v>1.4612318374694613</v>
      </c>
      <c r="P2105" s="8">
        <f>IFERROR(+Table1[[#This Row],[pledged]]/Table1[[#This Row],[backers_count]],0)</f>
        <v>98.817391304347822</v>
      </c>
      <c r="Q2105" t="str">
        <f t="shared" si="128"/>
        <v>music</v>
      </c>
      <c r="R2105" t="str">
        <f t="shared" si="129"/>
        <v>indie rock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+Table1[[#This Row],[pledged]]/Table1[[#This Row],[goal]]</f>
        <v>1.2949999999999999</v>
      </c>
      <c r="P2106" s="8">
        <f>IFERROR(+Table1[[#This Row],[pledged]]/Table1[[#This Row],[backers_count]],0)</f>
        <v>28</v>
      </c>
      <c r="Q2106" t="str">
        <f t="shared" si="128"/>
        <v>music</v>
      </c>
      <c r="R2106" t="str">
        <f t="shared" si="129"/>
        <v>indie rock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+Table1[[#This Row],[pledged]]/Table1[[#This Row],[goal]]</f>
        <v>2.54</v>
      </c>
      <c r="P2107" s="8">
        <f>IFERROR(+Table1[[#This Row],[pledged]]/Table1[[#This Row],[backers_count]],0)</f>
        <v>51.313131313131315</v>
      </c>
      <c r="Q2107" t="str">
        <f t="shared" si="128"/>
        <v>music</v>
      </c>
      <c r="R2107" t="str">
        <f t="shared" si="129"/>
        <v>indie rock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+Table1[[#This Row],[pledged]]/Table1[[#This Row],[goal]]</f>
        <v>1.0704545454545455</v>
      </c>
      <c r="P2108" s="8">
        <f>IFERROR(+Table1[[#This Row],[pledged]]/Table1[[#This Row],[backers_count]],0)</f>
        <v>53.522727272727273</v>
      </c>
      <c r="Q2108" t="str">
        <f t="shared" si="128"/>
        <v>music</v>
      </c>
      <c r="R2108" t="str">
        <f t="shared" si="129"/>
        <v>indie rock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+Table1[[#This Row],[pledged]]/Table1[[#This Row],[goal]]</f>
        <v>1.0773299999999999</v>
      </c>
      <c r="P2109" s="8">
        <f>IFERROR(+Table1[[#This Row],[pledged]]/Table1[[#This Row],[backers_count]],0)</f>
        <v>37.149310344827583</v>
      </c>
      <c r="Q2109" t="str">
        <f t="shared" si="128"/>
        <v>music</v>
      </c>
      <c r="R2109" t="str">
        <f t="shared" si="129"/>
        <v>indie rock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+Table1[[#This Row],[pledged]]/Table1[[#This Row],[goal]]</f>
        <v>1.0731250000000001</v>
      </c>
      <c r="P2110" s="8">
        <f>IFERROR(+Table1[[#This Row],[pledged]]/Table1[[#This Row],[backers_count]],0)</f>
        <v>89.895287958115176</v>
      </c>
      <c r="Q2110" t="str">
        <f t="shared" si="128"/>
        <v>music</v>
      </c>
      <c r="R2110" t="str">
        <f t="shared" si="129"/>
        <v>indie rock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+Table1[[#This Row],[pledged]]/Table1[[#This Row],[goal]]</f>
        <v>1.06525</v>
      </c>
      <c r="P2111" s="8">
        <f>IFERROR(+Table1[[#This Row],[pledged]]/Table1[[#This Row],[backers_count]],0)</f>
        <v>106.52500000000001</v>
      </c>
      <c r="Q2111" t="str">
        <f t="shared" si="128"/>
        <v>music</v>
      </c>
      <c r="R2111" t="str">
        <f t="shared" si="129"/>
        <v>indie rock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+Table1[[#This Row],[pledged]]/Table1[[#This Row],[goal]]</f>
        <v>1.0035000000000001</v>
      </c>
      <c r="P2112" s="8">
        <f>IFERROR(+Table1[[#This Row],[pledged]]/Table1[[#This Row],[backers_count]],0)</f>
        <v>52.815789473684212</v>
      </c>
      <c r="Q2112" t="str">
        <f t="shared" si="128"/>
        <v>music</v>
      </c>
      <c r="R2112" t="str">
        <f t="shared" si="129"/>
        <v>indie rock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+Table1[[#This Row],[pledged]]/Table1[[#This Row],[goal]]</f>
        <v>1.0649999999999999</v>
      </c>
      <c r="P2113" s="8">
        <f>IFERROR(+Table1[[#This Row],[pledged]]/Table1[[#This Row],[backers_count]],0)</f>
        <v>54.615384615384613</v>
      </c>
      <c r="Q2113" t="str">
        <f t="shared" si="128"/>
        <v>music</v>
      </c>
      <c r="R2113" t="str">
        <f t="shared" si="129"/>
        <v>indie rock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+Table1[[#This Row],[pledged]]/Table1[[#This Row],[goal]]</f>
        <v>1</v>
      </c>
      <c r="P2114" s="8">
        <f>IFERROR(+Table1[[#This Row],[pledged]]/Table1[[#This Row],[backers_count]],0)</f>
        <v>27.272727272727273</v>
      </c>
      <c r="Q2114" t="str">
        <f t="shared" ref="Q2114:Q2177" si="132">LEFT(N2114,FIND("/",N2114)-1)</f>
        <v>music</v>
      </c>
      <c r="R2114" t="str">
        <f t="shared" ref="R2114:R2177" si="133">RIGHT($N2114,LEN(N2114)-FIND("/",N2114))</f>
        <v>indie rock</v>
      </c>
      <c r="S2114" s="14">
        <f t="shared" ref="S2114:S2177" si="134">(((J2114/60)/60)/24)+DATE(1970,1,1)</f>
        <v>41365.928159722222</v>
      </c>
      <c r="T2114" s="14">
        <f t="shared" ref="T2114:T2177" si="135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+Table1[[#This Row],[pledged]]/Table1[[#This Row],[goal]]</f>
        <v>1.0485714285714285</v>
      </c>
      <c r="P2115" s="8">
        <f>IFERROR(+Table1[[#This Row],[pledged]]/Table1[[#This Row],[backers_count]],0)</f>
        <v>68.598130841121488</v>
      </c>
      <c r="Q2115" t="str">
        <f t="shared" si="132"/>
        <v>music</v>
      </c>
      <c r="R2115" t="str">
        <f t="shared" si="133"/>
        <v>indie rock</v>
      </c>
      <c r="S2115" s="14">
        <f t="shared" si="134"/>
        <v>41870.86546296296</v>
      </c>
      <c r="T2115" s="14">
        <f t="shared" si="135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+Table1[[#This Row],[pledged]]/Table1[[#This Row],[goal]]</f>
        <v>1.0469999999999999</v>
      </c>
      <c r="P2116" s="8">
        <f>IFERROR(+Table1[[#This Row],[pledged]]/Table1[[#This Row],[backers_count]],0)</f>
        <v>35.612244897959187</v>
      </c>
      <c r="Q2116" t="str">
        <f t="shared" si="132"/>
        <v>music</v>
      </c>
      <c r="R2116" t="str">
        <f t="shared" si="133"/>
        <v>indie rock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+Table1[[#This Row],[pledged]]/Table1[[#This Row],[goal]]</f>
        <v>2.2566666666666668</v>
      </c>
      <c r="P2117" s="8">
        <f>IFERROR(+Table1[[#This Row],[pledged]]/Table1[[#This Row],[backers_count]],0)</f>
        <v>94.027777777777771</v>
      </c>
      <c r="Q2117" t="str">
        <f t="shared" si="132"/>
        <v>music</v>
      </c>
      <c r="R2117" t="str">
        <f t="shared" si="133"/>
        <v>indie rock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+Table1[[#This Row],[pledged]]/Table1[[#This Row],[goal]]</f>
        <v>1.0090416666666666</v>
      </c>
      <c r="P2118" s="8">
        <f>IFERROR(+Table1[[#This Row],[pledged]]/Table1[[#This Row],[backers_count]],0)</f>
        <v>526.45652173913038</v>
      </c>
      <c r="Q2118" t="str">
        <f t="shared" si="132"/>
        <v>music</v>
      </c>
      <c r="R2118" t="str">
        <f t="shared" si="133"/>
        <v>indie rock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+Table1[[#This Row],[pledged]]/Table1[[#This Row],[goal]]</f>
        <v>1.4775</v>
      </c>
      <c r="P2119" s="8">
        <f>IFERROR(+Table1[[#This Row],[pledged]]/Table1[[#This Row],[backers_count]],0)</f>
        <v>50.657142857142858</v>
      </c>
      <c r="Q2119" t="str">
        <f t="shared" si="132"/>
        <v>music</v>
      </c>
      <c r="R2119" t="str">
        <f t="shared" si="133"/>
        <v>indie rock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+Table1[[#This Row],[pledged]]/Table1[[#This Row],[goal]]</f>
        <v>1.3461099999999999</v>
      </c>
      <c r="P2120" s="8">
        <f>IFERROR(+Table1[[#This Row],[pledged]]/Table1[[#This Row],[backers_count]],0)</f>
        <v>79.182941176470578</v>
      </c>
      <c r="Q2120" t="str">
        <f t="shared" si="132"/>
        <v>music</v>
      </c>
      <c r="R2120" t="str">
        <f t="shared" si="133"/>
        <v>indie rock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+Table1[[#This Row],[pledged]]/Table1[[#This Row],[goal]]</f>
        <v>1.0075000000000001</v>
      </c>
      <c r="P2121" s="8">
        <f>IFERROR(+Table1[[#This Row],[pledged]]/Table1[[#This Row],[backers_count]],0)</f>
        <v>91.590909090909093</v>
      </c>
      <c r="Q2121" t="str">
        <f t="shared" si="132"/>
        <v>music</v>
      </c>
      <c r="R2121" t="str">
        <f t="shared" si="133"/>
        <v>indie rock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+Table1[[#This Row],[pledged]]/Table1[[#This Row],[goal]]</f>
        <v>1.00880375</v>
      </c>
      <c r="P2122" s="8">
        <f>IFERROR(+Table1[[#This Row],[pledged]]/Table1[[#This Row],[backers_count]],0)</f>
        <v>116.96275362318841</v>
      </c>
      <c r="Q2122" t="str">
        <f t="shared" si="132"/>
        <v>music</v>
      </c>
      <c r="R2122" t="str">
        <f t="shared" si="133"/>
        <v>indie rock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+Table1[[#This Row],[pledged]]/Table1[[#This Row],[goal]]</f>
        <v>5.6800000000000002E-3</v>
      </c>
      <c r="P2123" s="8">
        <f>IFERROR(+Table1[[#This Row],[pledged]]/Table1[[#This Row],[backers_count]],0)</f>
        <v>28.4</v>
      </c>
      <c r="Q2123" t="str">
        <f t="shared" si="132"/>
        <v>games</v>
      </c>
      <c r="R2123" t="str">
        <f t="shared" si="133"/>
        <v>video games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+Table1[[#This Row],[pledged]]/Table1[[#This Row],[goal]]</f>
        <v>3.875E-3</v>
      </c>
      <c r="P2124" s="8">
        <f>IFERROR(+Table1[[#This Row],[pledged]]/Table1[[#This Row],[backers_count]],0)</f>
        <v>103.33333333333333</v>
      </c>
      <c r="Q2124" t="str">
        <f t="shared" si="132"/>
        <v>games</v>
      </c>
      <c r="R2124" t="str">
        <f t="shared" si="133"/>
        <v>video games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+Table1[[#This Row],[pledged]]/Table1[[#This Row],[goal]]</f>
        <v>0.1</v>
      </c>
      <c r="P2125" s="8">
        <f>IFERROR(+Table1[[#This Row],[pledged]]/Table1[[#This Row],[backers_count]],0)</f>
        <v>10</v>
      </c>
      <c r="Q2125" t="str">
        <f t="shared" si="132"/>
        <v>games</v>
      </c>
      <c r="R2125" t="str">
        <f t="shared" si="133"/>
        <v>video games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+Table1[[#This Row],[pledged]]/Table1[[#This Row],[goal]]</f>
        <v>0.10454545454545454</v>
      </c>
      <c r="P2126" s="8">
        <f>IFERROR(+Table1[[#This Row],[pledged]]/Table1[[#This Row],[backers_count]],0)</f>
        <v>23</v>
      </c>
      <c r="Q2126" t="str">
        <f t="shared" si="132"/>
        <v>games</v>
      </c>
      <c r="R2126" t="str">
        <f t="shared" si="133"/>
        <v>video games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+Table1[[#This Row],[pledged]]/Table1[[#This Row],[goal]]</f>
        <v>1.4200000000000001E-2</v>
      </c>
      <c r="P2127" s="8">
        <f>IFERROR(+Table1[[#This Row],[pledged]]/Table1[[#This Row],[backers_count]],0)</f>
        <v>31.555555555555557</v>
      </c>
      <c r="Q2127" t="str">
        <f t="shared" si="132"/>
        <v>games</v>
      </c>
      <c r="R2127" t="str">
        <f t="shared" si="133"/>
        <v>video games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+Table1[[#This Row],[pledged]]/Table1[[#This Row],[goal]]</f>
        <v>5.0000000000000001E-4</v>
      </c>
      <c r="P2128" s="8">
        <f>IFERROR(+Table1[[#This Row],[pledged]]/Table1[[#This Row],[backers_count]],0)</f>
        <v>5</v>
      </c>
      <c r="Q2128" t="str">
        <f t="shared" si="132"/>
        <v>games</v>
      </c>
      <c r="R2128" t="str">
        <f t="shared" si="133"/>
        <v>video games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+Table1[[#This Row],[pledged]]/Table1[[#This Row],[goal]]</f>
        <v>0.28842857142857142</v>
      </c>
      <c r="P2129" s="8">
        <f>IFERROR(+Table1[[#This Row],[pledged]]/Table1[[#This Row],[backers_count]],0)</f>
        <v>34.220338983050844</v>
      </c>
      <c r="Q2129" t="str">
        <f t="shared" si="132"/>
        <v>games</v>
      </c>
      <c r="R2129" t="str">
        <f t="shared" si="133"/>
        <v>video games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+Table1[[#This Row],[pledged]]/Table1[[#This Row],[goal]]</f>
        <v>1.6666666666666668E-3</v>
      </c>
      <c r="P2130" s="8">
        <f>IFERROR(+Table1[[#This Row],[pledged]]/Table1[[#This Row],[backers_count]],0)</f>
        <v>25</v>
      </c>
      <c r="Q2130" t="str">
        <f t="shared" si="132"/>
        <v>games</v>
      </c>
      <c r="R2130" t="str">
        <f t="shared" si="133"/>
        <v>video games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+Table1[[#This Row],[pledged]]/Table1[[#This Row],[goal]]</f>
        <v>0.11799999999999999</v>
      </c>
      <c r="P2131" s="8">
        <f>IFERROR(+Table1[[#This Row],[pledged]]/Table1[[#This Row],[backers_count]],0)</f>
        <v>19.666666666666668</v>
      </c>
      <c r="Q2131" t="str">
        <f t="shared" si="132"/>
        <v>games</v>
      </c>
      <c r="R2131" t="str">
        <f t="shared" si="133"/>
        <v>video games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+Table1[[#This Row],[pledged]]/Table1[[#This Row],[goal]]</f>
        <v>2.0238095238095236E-3</v>
      </c>
      <c r="P2132" s="8">
        <f>IFERROR(+Table1[[#This Row],[pledged]]/Table1[[#This Row],[backers_count]],0)</f>
        <v>21.25</v>
      </c>
      <c r="Q2132" t="str">
        <f t="shared" si="132"/>
        <v>games</v>
      </c>
      <c r="R2132" t="str">
        <f t="shared" si="133"/>
        <v>video games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+Table1[[#This Row],[pledged]]/Table1[[#This Row],[goal]]</f>
        <v>0.05</v>
      </c>
      <c r="P2133" s="8">
        <f>IFERROR(+Table1[[#This Row],[pledged]]/Table1[[#This Row],[backers_count]],0)</f>
        <v>8.3333333333333339</v>
      </c>
      <c r="Q2133" t="str">
        <f t="shared" si="132"/>
        <v>games</v>
      </c>
      <c r="R2133" t="str">
        <f t="shared" si="133"/>
        <v>video games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+Table1[[#This Row],[pledged]]/Table1[[#This Row],[goal]]</f>
        <v>2.1129899999999997E-2</v>
      </c>
      <c r="P2134" s="8">
        <f>IFERROR(+Table1[[#This Row],[pledged]]/Table1[[#This Row],[backers_count]],0)</f>
        <v>21.34333333333333</v>
      </c>
      <c r="Q2134" t="str">
        <f t="shared" si="132"/>
        <v>games</v>
      </c>
      <c r="R2134" t="str">
        <f t="shared" si="133"/>
        <v>video games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+Table1[[#This Row],[pledged]]/Table1[[#This Row],[goal]]</f>
        <v>1.6E-2</v>
      </c>
      <c r="P2135" s="8">
        <f>IFERROR(+Table1[[#This Row],[pledged]]/Table1[[#This Row],[backers_count]],0)</f>
        <v>5.333333333333333</v>
      </c>
      <c r="Q2135" t="str">
        <f t="shared" si="132"/>
        <v>games</v>
      </c>
      <c r="R2135" t="str">
        <f t="shared" si="133"/>
        <v>video games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+Table1[[#This Row],[pledged]]/Table1[[#This Row],[goal]]</f>
        <v>1.7333333333333333E-2</v>
      </c>
      <c r="P2136" s="8">
        <f>IFERROR(+Table1[[#This Row],[pledged]]/Table1[[#This Row],[backers_count]],0)</f>
        <v>34.666666666666664</v>
      </c>
      <c r="Q2136" t="str">
        <f t="shared" si="132"/>
        <v>games</v>
      </c>
      <c r="R2136" t="str">
        <f t="shared" si="133"/>
        <v>video games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+Table1[[#This Row],[pledged]]/Table1[[#This Row],[goal]]</f>
        <v>9.5600000000000004E-2</v>
      </c>
      <c r="P2137" s="8">
        <f>IFERROR(+Table1[[#This Row],[pledged]]/Table1[[#This Row],[backers_count]],0)</f>
        <v>21.727272727272727</v>
      </c>
      <c r="Q2137" t="str">
        <f t="shared" si="132"/>
        <v>games</v>
      </c>
      <c r="R2137" t="str">
        <f t="shared" si="133"/>
        <v>video games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+Table1[[#This Row],[pledged]]/Table1[[#This Row],[goal]]</f>
        <v>5.9612499999999998E-4</v>
      </c>
      <c r="P2138" s="8">
        <f>IFERROR(+Table1[[#This Row],[pledged]]/Table1[[#This Row],[backers_count]],0)</f>
        <v>11.922499999999999</v>
      </c>
      <c r="Q2138" t="str">
        <f t="shared" si="132"/>
        <v>games</v>
      </c>
      <c r="R2138" t="str">
        <f t="shared" si="133"/>
        <v>video games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+Table1[[#This Row],[pledged]]/Table1[[#This Row],[goal]]</f>
        <v>0.28405999999999998</v>
      </c>
      <c r="P2139" s="8">
        <f>IFERROR(+Table1[[#This Row],[pledged]]/Table1[[#This Row],[backers_count]],0)</f>
        <v>26.59737827715356</v>
      </c>
      <c r="Q2139" t="str">
        <f t="shared" si="132"/>
        <v>games</v>
      </c>
      <c r="R2139" t="str">
        <f t="shared" si="133"/>
        <v>video games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+Table1[[#This Row],[pledged]]/Table1[[#This Row],[goal]]</f>
        <v>0.128</v>
      </c>
      <c r="P2140" s="8">
        <f>IFERROR(+Table1[[#This Row],[pledged]]/Table1[[#This Row],[backers_count]],0)</f>
        <v>10.666666666666666</v>
      </c>
      <c r="Q2140" t="str">
        <f t="shared" si="132"/>
        <v>games</v>
      </c>
      <c r="R2140" t="str">
        <f t="shared" si="133"/>
        <v>video games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+Table1[[#This Row],[pledged]]/Table1[[#This Row],[goal]]</f>
        <v>5.4199999999999998E-2</v>
      </c>
      <c r="P2141" s="8">
        <f>IFERROR(+Table1[[#This Row],[pledged]]/Table1[[#This Row],[backers_count]],0)</f>
        <v>29.035714285714285</v>
      </c>
      <c r="Q2141" t="str">
        <f t="shared" si="132"/>
        <v>games</v>
      </c>
      <c r="R2141" t="str">
        <f t="shared" si="133"/>
        <v>video games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+Table1[[#This Row],[pledged]]/Table1[[#This Row],[goal]]</f>
        <v>1.1199999999999999E-3</v>
      </c>
      <c r="P2142" s="8">
        <f>IFERROR(+Table1[[#This Row],[pledged]]/Table1[[#This Row],[backers_count]],0)</f>
        <v>50.909090909090907</v>
      </c>
      <c r="Q2142" t="str">
        <f t="shared" si="132"/>
        <v>games</v>
      </c>
      <c r="R2142" t="str">
        <f t="shared" si="133"/>
        <v>video games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+Table1[[#This Row],[pledged]]/Table1[[#This Row],[goal]]</f>
        <v>0</v>
      </c>
      <c r="P2143" s="8">
        <f>IFERROR(+Table1[[#This Row],[pledged]]/Table1[[#This Row],[backers_count]],0)</f>
        <v>0</v>
      </c>
      <c r="Q2143" t="str">
        <f t="shared" si="132"/>
        <v>games</v>
      </c>
      <c r="R2143" t="str">
        <f t="shared" si="133"/>
        <v>video games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+Table1[[#This Row],[pledged]]/Table1[[#This Row],[goal]]</f>
        <v>5.7238095238095241E-2</v>
      </c>
      <c r="P2144" s="8">
        <f>IFERROR(+Table1[[#This Row],[pledged]]/Table1[[#This Row],[backers_count]],0)</f>
        <v>50.083333333333336</v>
      </c>
      <c r="Q2144" t="str">
        <f t="shared" si="132"/>
        <v>games</v>
      </c>
      <c r="R2144" t="str">
        <f t="shared" si="133"/>
        <v>video games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+Table1[[#This Row],[pledged]]/Table1[[#This Row],[goal]]</f>
        <v>0.1125</v>
      </c>
      <c r="P2145" s="8">
        <f>IFERROR(+Table1[[#This Row],[pledged]]/Table1[[#This Row],[backers_count]],0)</f>
        <v>45</v>
      </c>
      <c r="Q2145" t="str">
        <f t="shared" si="132"/>
        <v>games</v>
      </c>
      <c r="R2145" t="str">
        <f t="shared" si="133"/>
        <v>video games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+Table1[[#This Row],[pledged]]/Table1[[#This Row],[goal]]</f>
        <v>1.7098591549295775E-2</v>
      </c>
      <c r="P2146" s="8">
        <f>IFERROR(+Table1[[#This Row],[pledged]]/Table1[[#This Row],[backers_count]],0)</f>
        <v>25.291666666666668</v>
      </c>
      <c r="Q2146" t="str">
        <f t="shared" si="132"/>
        <v>games</v>
      </c>
      <c r="R2146" t="str">
        <f t="shared" si="133"/>
        <v>video games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+Table1[[#This Row],[pledged]]/Table1[[#This Row],[goal]]</f>
        <v>0.30433333333333334</v>
      </c>
      <c r="P2147" s="8">
        <f>IFERROR(+Table1[[#This Row],[pledged]]/Table1[[#This Row],[backers_count]],0)</f>
        <v>51.292134831460672</v>
      </c>
      <c r="Q2147" t="str">
        <f t="shared" si="132"/>
        <v>games</v>
      </c>
      <c r="R2147" t="str">
        <f t="shared" si="133"/>
        <v>video games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+Table1[[#This Row],[pledged]]/Table1[[#This Row],[goal]]</f>
        <v>2.0000000000000001E-4</v>
      </c>
      <c r="P2148" s="8">
        <f>IFERROR(+Table1[[#This Row],[pledged]]/Table1[[#This Row],[backers_count]],0)</f>
        <v>1</v>
      </c>
      <c r="Q2148" t="str">
        <f t="shared" si="132"/>
        <v>games</v>
      </c>
      <c r="R2148" t="str">
        <f t="shared" si="133"/>
        <v>video games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+Table1[[#This Row],[pledged]]/Table1[[#This Row],[goal]]</f>
        <v>6.9641025641025639E-3</v>
      </c>
      <c r="P2149" s="8">
        <f>IFERROR(+Table1[[#This Row],[pledged]]/Table1[[#This Row],[backers_count]],0)</f>
        <v>49.381818181818183</v>
      </c>
      <c r="Q2149" t="str">
        <f t="shared" si="132"/>
        <v>games</v>
      </c>
      <c r="R2149" t="str">
        <f t="shared" si="133"/>
        <v>video games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+Table1[[#This Row],[pledged]]/Table1[[#This Row],[goal]]</f>
        <v>0.02</v>
      </c>
      <c r="P2150" s="8">
        <f>IFERROR(+Table1[[#This Row],[pledged]]/Table1[[#This Row],[backers_count]],0)</f>
        <v>1</v>
      </c>
      <c r="Q2150" t="str">
        <f t="shared" si="132"/>
        <v>games</v>
      </c>
      <c r="R2150" t="str">
        <f t="shared" si="133"/>
        <v>video games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+Table1[[#This Row],[pledged]]/Table1[[#This Row],[goal]]</f>
        <v>0</v>
      </c>
      <c r="P2151" s="8">
        <f>IFERROR(+Table1[[#This Row],[pledged]]/Table1[[#This Row],[backers_count]],0)</f>
        <v>0</v>
      </c>
      <c r="Q2151" t="str">
        <f t="shared" si="132"/>
        <v>games</v>
      </c>
      <c r="R2151" t="str">
        <f t="shared" si="133"/>
        <v>video games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+Table1[[#This Row],[pledged]]/Table1[[#This Row],[goal]]</f>
        <v>8.0999999999999996E-3</v>
      </c>
      <c r="P2152" s="8">
        <f>IFERROR(+Table1[[#This Row],[pledged]]/Table1[[#This Row],[backers_count]],0)</f>
        <v>101.25</v>
      </c>
      <c r="Q2152" t="str">
        <f t="shared" si="132"/>
        <v>games</v>
      </c>
      <c r="R2152" t="str">
        <f t="shared" si="133"/>
        <v>video games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+Table1[[#This Row],[pledged]]/Table1[[#This Row],[goal]]</f>
        <v>2.6222222222222224E-3</v>
      </c>
      <c r="P2153" s="8">
        <f>IFERROR(+Table1[[#This Row],[pledged]]/Table1[[#This Row],[backers_count]],0)</f>
        <v>19.666666666666668</v>
      </c>
      <c r="Q2153" t="str">
        <f t="shared" si="132"/>
        <v>games</v>
      </c>
      <c r="R2153" t="str">
        <f t="shared" si="133"/>
        <v>video games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+Table1[[#This Row],[pledged]]/Table1[[#This Row],[goal]]</f>
        <v>1.6666666666666668E-3</v>
      </c>
      <c r="P2154" s="8">
        <f>IFERROR(+Table1[[#This Row],[pledged]]/Table1[[#This Row],[backers_count]],0)</f>
        <v>12.5</v>
      </c>
      <c r="Q2154" t="str">
        <f t="shared" si="132"/>
        <v>games</v>
      </c>
      <c r="R2154" t="str">
        <f t="shared" si="133"/>
        <v>video games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+Table1[[#This Row],[pledged]]/Table1[[#This Row],[goal]]</f>
        <v>9.1244548809124457E-5</v>
      </c>
      <c r="P2155" s="8">
        <f>IFERROR(+Table1[[#This Row],[pledged]]/Table1[[#This Row],[backers_count]],0)</f>
        <v>8.5</v>
      </c>
      <c r="Q2155" t="str">
        <f t="shared" si="132"/>
        <v>games</v>
      </c>
      <c r="R2155" t="str">
        <f t="shared" si="133"/>
        <v>video games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+Table1[[#This Row],[pledged]]/Table1[[#This Row],[goal]]</f>
        <v>8.0000000000000002E-3</v>
      </c>
      <c r="P2156" s="8">
        <f>IFERROR(+Table1[[#This Row],[pledged]]/Table1[[#This Row],[backers_count]],0)</f>
        <v>1</v>
      </c>
      <c r="Q2156" t="str">
        <f t="shared" si="132"/>
        <v>games</v>
      </c>
      <c r="R2156" t="str">
        <f t="shared" si="133"/>
        <v>video games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+Table1[[#This Row],[pledged]]/Table1[[#This Row],[goal]]</f>
        <v>2.3E-2</v>
      </c>
      <c r="P2157" s="8">
        <f>IFERROR(+Table1[[#This Row],[pledged]]/Table1[[#This Row],[backers_count]],0)</f>
        <v>23</v>
      </c>
      <c r="Q2157" t="str">
        <f t="shared" si="132"/>
        <v>games</v>
      </c>
      <c r="R2157" t="str">
        <f t="shared" si="133"/>
        <v>video games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+Table1[[#This Row],[pledged]]/Table1[[#This Row],[goal]]</f>
        <v>2.6660714285714284E-2</v>
      </c>
      <c r="P2158" s="8">
        <f>IFERROR(+Table1[[#This Row],[pledged]]/Table1[[#This Row],[backers_count]],0)</f>
        <v>17.987951807228917</v>
      </c>
      <c r="Q2158" t="str">
        <f t="shared" si="132"/>
        <v>games</v>
      </c>
      <c r="R2158" t="str">
        <f t="shared" si="133"/>
        <v>video games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+Table1[[#This Row],[pledged]]/Table1[[#This Row],[goal]]</f>
        <v>0.28192</v>
      </c>
      <c r="P2159" s="8">
        <f>IFERROR(+Table1[[#This Row],[pledged]]/Table1[[#This Row],[backers_count]],0)</f>
        <v>370.94736842105266</v>
      </c>
      <c r="Q2159" t="str">
        <f t="shared" si="132"/>
        <v>games</v>
      </c>
      <c r="R2159" t="str">
        <f t="shared" si="133"/>
        <v>video games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+Table1[[#This Row],[pledged]]/Table1[[#This Row],[goal]]</f>
        <v>6.5900366666666668E-2</v>
      </c>
      <c r="P2160" s="8">
        <f>IFERROR(+Table1[[#This Row],[pledged]]/Table1[[#This Row],[backers_count]],0)</f>
        <v>63.569485530546629</v>
      </c>
      <c r="Q2160" t="str">
        <f t="shared" si="132"/>
        <v>games</v>
      </c>
      <c r="R2160" t="str">
        <f t="shared" si="133"/>
        <v>video games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+Table1[[#This Row],[pledged]]/Table1[[#This Row],[goal]]</f>
        <v>7.2222222222222219E-3</v>
      </c>
      <c r="P2161" s="8">
        <f>IFERROR(+Table1[[#This Row],[pledged]]/Table1[[#This Row],[backers_count]],0)</f>
        <v>13</v>
      </c>
      <c r="Q2161" t="str">
        <f t="shared" si="132"/>
        <v>games</v>
      </c>
      <c r="R2161" t="str">
        <f t="shared" si="133"/>
        <v>video games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+Table1[[#This Row],[pledged]]/Table1[[#This Row],[goal]]</f>
        <v>8.5000000000000006E-3</v>
      </c>
      <c r="P2162" s="8">
        <f>IFERROR(+Table1[[#This Row],[pledged]]/Table1[[#This Row],[backers_count]],0)</f>
        <v>5.3125</v>
      </c>
      <c r="Q2162" t="str">
        <f t="shared" si="132"/>
        <v>games</v>
      </c>
      <c r="R2162" t="str">
        <f t="shared" si="133"/>
        <v>video games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+Table1[[#This Row],[pledged]]/Table1[[#This Row],[goal]]</f>
        <v>1.1575</v>
      </c>
      <c r="P2163" s="8">
        <f>IFERROR(+Table1[[#This Row],[pledged]]/Table1[[#This Row],[backers_count]],0)</f>
        <v>35.615384615384613</v>
      </c>
      <c r="Q2163" t="str">
        <f t="shared" si="132"/>
        <v>music</v>
      </c>
      <c r="R2163" t="str">
        <f t="shared" si="133"/>
        <v>rock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+Table1[[#This Row],[pledged]]/Table1[[#This Row],[goal]]</f>
        <v>1.1226666666666667</v>
      </c>
      <c r="P2164" s="8">
        <f>IFERROR(+Table1[[#This Row],[pledged]]/Table1[[#This Row],[backers_count]],0)</f>
        <v>87.103448275862064</v>
      </c>
      <c r="Q2164" t="str">
        <f t="shared" si="132"/>
        <v>music</v>
      </c>
      <c r="R2164" t="str">
        <f t="shared" si="133"/>
        <v>rock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+Table1[[#This Row],[pledged]]/Table1[[#This Row],[goal]]</f>
        <v>1.3220000000000001</v>
      </c>
      <c r="P2165" s="8">
        <f>IFERROR(+Table1[[#This Row],[pledged]]/Table1[[#This Row],[backers_count]],0)</f>
        <v>75.11363636363636</v>
      </c>
      <c r="Q2165" t="str">
        <f t="shared" si="132"/>
        <v>music</v>
      </c>
      <c r="R2165" t="str">
        <f t="shared" si="133"/>
        <v>rock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+Table1[[#This Row],[pledged]]/Table1[[#This Row],[goal]]</f>
        <v>1.0263636363636364</v>
      </c>
      <c r="P2166" s="8">
        <f>IFERROR(+Table1[[#This Row],[pledged]]/Table1[[#This Row],[backers_count]],0)</f>
        <v>68.01204819277109</v>
      </c>
      <c r="Q2166" t="str">
        <f t="shared" si="132"/>
        <v>music</v>
      </c>
      <c r="R2166" t="str">
        <f t="shared" si="133"/>
        <v>rock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+Table1[[#This Row],[pledged]]/Table1[[#This Row],[goal]]</f>
        <v>1.3864000000000001</v>
      </c>
      <c r="P2167" s="8">
        <f>IFERROR(+Table1[[#This Row],[pledged]]/Table1[[#This Row],[backers_count]],0)</f>
        <v>29.623931623931625</v>
      </c>
      <c r="Q2167" t="str">
        <f t="shared" si="132"/>
        <v>music</v>
      </c>
      <c r="R2167" t="str">
        <f t="shared" si="133"/>
        <v>rock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+Table1[[#This Row],[pledged]]/Table1[[#This Row],[goal]]</f>
        <v>1.466</v>
      </c>
      <c r="P2168" s="8">
        <f>IFERROR(+Table1[[#This Row],[pledged]]/Table1[[#This Row],[backers_count]],0)</f>
        <v>91.625</v>
      </c>
      <c r="Q2168" t="str">
        <f t="shared" si="132"/>
        <v>music</v>
      </c>
      <c r="R2168" t="str">
        <f t="shared" si="133"/>
        <v>rock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+Table1[[#This Row],[pledged]]/Table1[[#This Row],[goal]]</f>
        <v>1.2</v>
      </c>
      <c r="P2169" s="8">
        <f>IFERROR(+Table1[[#This Row],[pledged]]/Table1[[#This Row],[backers_count]],0)</f>
        <v>22.5</v>
      </c>
      <c r="Q2169" t="str">
        <f t="shared" si="132"/>
        <v>music</v>
      </c>
      <c r="R2169" t="str">
        <f t="shared" si="133"/>
        <v>rock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+Table1[[#This Row],[pledged]]/Table1[[#This Row],[goal]]</f>
        <v>1.215816111111111</v>
      </c>
      <c r="P2170" s="8">
        <f>IFERROR(+Table1[[#This Row],[pledged]]/Table1[[#This Row],[backers_count]],0)</f>
        <v>64.366735294117646</v>
      </c>
      <c r="Q2170" t="str">
        <f t="shared" si="132"/>
        <v>music</v>
      </c>
      <c r="R2170" t="str">
        <f t="shared" si="133"/>
        <v>rock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+Table1[[#This Row],[pledged]]/Table1[[#This Row],[goal]]</f>
        <v>1</v>
      </c>
      <c r="P2171" s="8">
        <f>IFERROR(+Table1[[#This Row],[pledged]]/Table1[[#This Row],[backers_count]],0)</f>
        <v>21.857142857142858</v>
      </c>
      <c r="Q2171" t="str">
        <f t="shared" si="132"/>
        <v>music</v>
      </c>
      <c r="R2171" t="str">
        <f t="shared" si="133"/>
        <v>rock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+Table1[[#This Row],[pledged]]/Table1[[#This Row],[goal]]</f>
        <v>1.8085714285714285</v>
      </c>
      <c r="P2172" s="8">
        <f>IFERROR(+Table1[[#This Row],[pledged]]/Table1[[#This Row],[backers_count]],0)</f>
        <v>33.315789473684212</v>
      </c>
      <c r="Q2172" t="str">
        <f t="shared" si="132"/>
        <v>music</v>
      </c>
      <c r="R2172" t="str">
        <f t="shared" si="133"/>
        <v>rock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+Table1[[#This Row],[pledged]]/Table1[[#This Row],[goal]]</f>
        <v>1.0607500000000001</v>
      </c>
      <c r="P2173" s="8">
        <f>IFERROR(+Table1[[#This Row],[pledged]]/Table1[[#This Row],[backers_count]],0)</f>
        <v>90.276595744680847</v>
      </c>
      <c r="Q2173" t="str">
        <f t="shared" si="132"/>
        <v>music</v>
      </c>
      <c r="R2173" t="str">
        <f t="shared" si="133"/>
        <v>rock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+Table1[[#This Row],[pledged]]/Table1[[#This Row],[goal]]</f>
        <v>1</v>
      </c>
      <c r="P2174" s="8">
        <f>IFERROR(+Table1[[#This Row],[pledged]]/Table1[[#This Row],[backers_count]],0)</f>
        <v>76.92307692307692</v>
      </c>
      <c r="Q2174" t="str">
        <f t="shared" si="132"/>
        <v>music</v>
      </c>
      <c r="R2174" t="str">
        <f t="shared" si="133"/>
        <v>rock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+Table1[[#This Row],[pledged]]/Table1[[#This Row],[goal]]</f>
        <v>1.2692857142857144</v>
      </c>
      <c r="P2175" s="8">
        <f>IFERROR(+Table1[[#This Row],[pledged]]/Table1[[#This Row],[backers_count]],0)</f>
        <v>59.233333333333334</v>
      </c>
      <c r="Q2175" t="str">
        <f t="shared" si="132"/>
        <v>music</v>
      </c>
      <c r="R2175" t="str">
        <f t="shared" si="133"/>
        <v>rock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+Table1[[#This Row],[pledged]]/Table1[[#This Row],[goal]]</f>
        <v>1.0297499999999999</v>
      </c>
      <c r="P2176" s="8">
        <f>IFERROR(+Table1[[#This Row],[pledged]]/Table1[[#This Row],[backers_count]],0)</f>
        <v>65.38095238095238</v>
      </c>
      <c r="Q2176" t="str">
        <f t="shared" si="132"/>
        <v>music</v>
      </c>
      <c r="R2176" t="str">
        <f t="shared" si="133"/>
        <v>rock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+Table1[[#This Row],[pledged]]/Table1[[#This Row],[goal]]</f>
        <v>2.5</v>
      </c>
      <c r="P2177" s="8">
        <f>IFERROR(+Table1[[#This Row],[pledged]]/Table1[[#This Row],[backers_count]],0)</f>
        <v>67.307692307692307</v>
      </c>
      <c r="Q2177" t="str">
        <f t="shared" si="132"/>
        <v>music</v>
      </c>
      <c r="R2177" t="str">
        <f t="shared" si="133"/>
        <v>rock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+Table1[[#This Row],[pledged]]/Table1[[#This Row],[goal]]</f>
        <v>1.2602</v>
      </c>
      <c r="P2178" s="8">
        <f>IFERROR(+Table1[[#This Row],[pledged]]/Table1[[#This Row],[backers_count]],0)</f>
        <v>88.74647887323944</v>
      </c>
      <c r="Q2178" t="str">
        <f t="shared" ref="Q2178:Q2241" si="136">LEFT(N2178,FIND("/",N2178)-1)</f>
        <v>music</v>
      </c>
      <c r="R2178" t="str">
        <f t="shared" ref="R2178:R2241" si="137">RIGHT($N2178,LEN(N2178)-FIND("/",N2178))</f>
        <v>rock</v>
      </c>
      <c r="S2178" s="14">
        <f t="shared" ref="S2178:S2241" si="138">(((J2178/60)/60)/24)+DATE(1970,1,1)</f>
        <v>42096.633206018523</v>
      </c>
      <c r="T2178" s="14">
        <f t="shared" ref="T2178:T2241" si="139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+Table1[[#This Row],[pledged]]/Table1[[#This Row],[goal]]</f>
        <v>1.0012000000000001</v>
      </c>
      <c r="P2179" s="8">
        <f>IFERROR(+Table1[[#This Row],[pledged]]/Table1[[#This Row],[backers_count]],0)</f>
        <v>65.868421052631575</v>
      </c>
      <c r="Q2179" t="str">
        <f t="shared" si="136"/>
        <v>music</v>
      </c>
      <c r="R2179" t="str">
        <f t="shared" si="137"/>
        <v>rock</v>
      </c>
      <c r="S2179" s="14">
        <f t="shared" si="138"/>
        <v>42502.250775462962</v>
      </c>
      <c r="T2179" s="14">
        <f t="shared" si="13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+Table1[[#This Row],[pledged]]/Table1[[#This Row],[goal]]</f>
        <v>1.3864000000000001</v>
      </c>
      <c r="P2180" s="8">
        <f>IFERROR(+Table1[[#This Row],[pledged]]/Table1[[#This Row],[backers_count]],0)</f>
        <v>40.349243306169967</v>
      </c>
      <c r="Q2180" t="str">
        <f t="shared" si="136"/>
        <v>music</v>
      </c>
      <c r="R2180" t="str">
        <f t="shared" si="137"/>
        <v>rock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+Table1[[#This Row],[pledged]]/Table1[[#This Row],[goal]]</f>
        <v>1.6140000000000001</v>
      </c>
      <c r="P2181" s="8">
        <f>IFERROR(+Table1[[#This Row],[pledged]]/Table1[[#This Row],[backers_count]],0)</f>
        <v>76.857142857142861</v>
      </c>
      <c r="Q2181" t="str">
        <f t="shared" si="136"/>
        <v>music</v>
      </c>
      <c r="R2181" t="str">
        <f t="shared" si="137"/>
        <v>rock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+Table1[[#This Row],[pledged]]/Table1[[#This Row],[goal]]</f>
        <v>1.071842</v>
      </c>
      <c r="P2182" s="8">
        <f>IFERROR(+Table1[[#This Row],[pledged]]/Table1[[#This Row],[backers_count]],0)</f>
        <v>68.707820512820518</v>
      </c>
      <c r="Q2182" t="str">
        <f t="shared" si="136"/>
        <v>music</v>
      </c>
      <c r="R2182" t="str">
        <f t="shared" si="137"/>
        <v>rock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+Table1[[#This Row],[pledged]]/Table1[[#This Row],[goal]]</f>
        <v>1.5309999999999999</v>
      </c>
      <c r="P2183" s="8">
        <f>IFERROR(+Table1[[#This Row],[pledged]]/Table1[[#This Row],[backers_count]],0)</f>
        <v>57.773584905660378</v>
      </c>
      <c r="Q2183" t="str">
        <f t="shared" si="136"/>
        <v>games</v>
      </c>
      <c r="R2183" t="str">
        <f t="shared" si="137"/>
        <v>tabletop games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+Table1[[#This Row],[pledged]]/Table1[[#This Row],[goal]]</f>
        <v>5.2416666666666663</v>
      </c>
      <c r="P2184" s="8">
        <f>IFERROR(+Table1[[#This Row],[pledged]]/Table1[[#This Row],[backers_count]],0)</f>
        <v>44.171348314606739</v>
      </c>
      <c r="Q2184" t="str">
        <f t="shared" si="136"/>
        <v>games</v>
      </c>
      <c r="R2184" t="str">
        <f t="shared" si="137"/>
        <v>tabletop games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+Table1[[#This Row],[pledged]]/Table1[[#This Row],[goal]]</f>
        <v>4.8927777777777779</v>
      </c>
      <c r="P2185" s="8">
        <f>IFERROR(+Table1[[#This Row],[pledged]]/Table1[[#This Row],[backers_count]],0)</f>
        <v>31.566308243727597</v>
      </c>
      <c r="Q2185" t="str">
        <f t="shared" si="136"/>
        <v>games</v>
      </c>
      <c r="R2185" t="str">
        <f t="shared" si="137"/>
        <v>tabletop games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+Table1[[#This Row],[pledged]]/Table1[[#This Row],[goal]]</f>
        <v>2.8473999999999999</v>
      </c>
      <c r="P2186" s="8">
        <f>IFERROR(+Table1[[#This Row],[pledged]]/Table1[[#This Row],[backers_count]],0)</f>
        <v>107.04511278195488</v>
      </c>
      <c r="Q2186" t="str">
        <f t="shared" si="136"/>
        <v>games</v>
      </c>
      <c r="R2186" t="str">
        <f t="shared" si="137"/>
        <v>tabletop games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+Table1[[#This Row],[pledged]]/Table1[[#This Row],[goal]]</f>
        <v>18.569700000000001</v>
      </c>
      <c r="P2187" s="8">
        <f>IFERROR(+Table1[[#This Row],[pledged]]/Table1[[#This Row],[backers_count]],0)</f>
        <v>149.03451043338683</v>
      </c>
      <c r="Q2187" t="str">
        <f t="shared" si="136"/>
        <v>games</v>
      </c>
      <c r="R2187" t="str">
        <f t="shared" si="137"/>
        <v>tabletop games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+Table1[[#This Row],[pledged]]/Table1[[#This Row],[goal]]</f>
        <v>1.0967499999999999</v>
      </c>
      <c r="P2188" s="8">
        <f>IFERROR(+Table1[[#This Row],[pledged]]/Table1[[#This Row],[backers_count]],0)</f>
        <v>55.956632653061227</v>
      </c>
      <c r="Q2188" t="str">
        <f t="shared" si="136"/>
        <v>games</v>
      </c>
      <c r="R2188" t="str">
        <f t="shared" si="137"/>
        <v>tabletop games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+Table1[[#This Row],[pledged]]/Table1[[#This Row],[goal]]</f>
        <v>10.146425000000001</v>
      </c>
      <c r="P2189" s="8">
        <f>IFERROR(+Table1[[#This Row],[pledged]]/Table1[[#This Row],[backers_count]],0)</f>
        <v>56.970381807973048</v>
      </c>
      <c r="Q2189" t="str">
        <f t="shared" si="136"/>
        <v>games</v>
      </c>
      <c r="R2189" t="str">
        <f t="shared" si="137"/>
        <v>tabletop games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+Table1[[#This Row],[pledged]]/Table1[[#This Row],[goal]]</f>
        <v>4.1217692027666546</v>
      </c>
      <c r="P2190" s="8">
        <f>IFERROR(+Table1[[#This Row],[pledged]]/Table1[[#This Row],[backers_count]],0)</f>
        <v>44.056420233463037</v>
      </c>
      <c r="Q2190" t="str">
        <f t="shared" si="136"/>
        <v>games</v>
      </c>
      <c r="R2190" t="str">
        <f t="shared" si="137"/>
        <v>tabletop games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+Table1[[#This Row],[pledged]]/Table1[[#This Row],[goal]]</f>
        <v>5.0324999999999998</v>
      </c>
      <c r="P2191" s="8">
        <f>IFERROR(+Table1[[#This Row],[pledged]]/Table1[[#This Row],[backers_count]],0)</f>
        <v>68.625</v>
      </c>
      <c r="Q2191" t="str">
        <f t="shared" si="136"/>
        <v>games</v>
      </c>
      <c r="R2191" t="str">
        <f t="shared" si="137"/>
        <v>tabletop games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+Table1[[#This Row],[pledged]]/Table1[[#This Row],[goal]]</f>
        <v>1.8461052631578947</v>
      </c>
      <c r="P2192" s="8">
        <f>IFERROR(+Table1[[#This Row],[pledged]]/Table1[[#This Row],[backers_count]],0)</f>
        <v>65.318435754189949</v>
      </c>
      <c r="Q2192" t="str">
        <f t="shared" si="136"/>
        <v>games</v>
      </c>
      <c r="R2192" t="str">
        <f t="shared" si="137"/>
        <v>tabletop games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+Table1[[#This Row],[pledged]]/Table1[[#This Row],[goal]]</f>
        <v>1.1973333333333334</v>
      </c>
      <c r="P2193" s="8">
        <f>IFERROR(+Table1[[#This Row],[pledged]]/Table1[[#This Row],[backers_count]],0)</f>
        <v>35.92</v>
      </c>
      <c r="Q2193" t="str">
        <f t="shared" si="136"/>
        <v>games</v>
      </c>
      <c r="R2193" t="str">
        <f t="shared" si="137"/>
        <v>tabletop games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+Table1[[#This Row],[pledged]]/Table1[[#This Row],[goal]]</f>
        <v>10.812401666666668</v>
      </c>
      <c r="P2194" s="8">
        <f>IFERROR(+Table1[[#This Row],[pledged]]/Table1[[#This Row],[backers_count]],0)</f>
        <v>40.070667078443485</v>
      </c>
      <c r="Q2194" t="str">
        <f t="shared" si="136"/>
        <v>games</v>
      </c>
      <c r="R2194" t="str">
        <f t="shared" si="137"/>
        <v>tabletop games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+Table1[[#This Row],[pledged]]/Table1[[#This Row],[goal]]</f>
        <v>4.5237333333333334</v>
      </c>
      <c r="P2195" s="8">
        <f>IFERROR(+Table1[[#This Row],[pledged]]/Table1[[#This Row],[backers_count]],0)</f>
        <v>75.647714604236342</v>
      </c>
      <c r="Q2195" t="str">
        <f t="shared" si="136"/>
        <v>games</v>
      </c>
      <c r="R2195" t="str">
        <f t="shared" si="137"/>
        <v>tabletop games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+Table1[[#This Row],[pledged]]/Table1[[#This Row],[goal]]</f>
        <v>5.3737000000000004</v>
      </c>
      <c r="P2196" s="8">
        <f>IFERROR(+Table1[[#This Row],[pledged]]/Table1[[#This Row],[backers_count]],0)</f>
        <v>61.203872437357631</v>
      </c>
      <c r="Q2196" t="str">
        <f t="shared" si="136"/>
        <v>games</v>
      </c>
      <c r="R2196" t="str">
        <f t="shared" si="137"/>
        <v>tabletop games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+Table1[[#This Row],[pledged]]/Table1[[#This Row],[goal]]</f>
        <v>1.2032608695652174</v>
      </c>
      <c r="P2197" s="8">
        <f>IFERROR(+Table1[[#This Row],[pledged]]/Table1[[#This Row],[backers_count]],0)</f>
        <v>48.130434782608695</v>
      </c>
      <c r="Q2197" t="str">
        <f t="shared" si="136"/>
        <v>games</v>
      </c>
      <c r="R2197" t="str">
        <f t="shared" si="137"/>
        <v>tabletop games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+Table1[[#This Row],[pledged]]/Table1[[#This Row],[goal]]</f>
        <v>1.1383571428571428</v>
      </c>
      <c r="P2198" s="8">
        <f>IFERROR(+Table1[[#This Row],[pledged]]/Table1[[#This Row],[backers_count]],0)</f>
        <v>68.106837606837601</v>
      </c>
      <c r="Q2198" t="str">
        <f t="shared" si="136"/>
        <v>games</v>
      </c>
      <c r="R2198" t="str">
        <f t="shared" si="137"/>
        <v>tabletop games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+Table1[[#This Row],[pledged]]/Table1[[#This Row],[goal]]</f>
        <v>9.5103109999999997</v>
      </c>
      <c r="P2199" s="8">
        <f>IFERROR(+Table1[[#This Row],[pledged]]/Table1[[#This Row],[backers_count]],0)</f>
        <v>65.891300230946882</v>
      </c>
      <c r="Q2199" t="str">
        <f t="shared" si="136"/>
        <v>games</v>
      </c>
      <c r="R2199" t="str">
        <f t="shared" si="137"/>
        <v>tabletop games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+Table1[[#This Row],[pledged]]/Table1[[#This Row],[goal]]</f>
        <v>1.3289249999999999</v>
      </c>
      <c r="P2200" s="8">
        <f>IFERROR(+Table1[[#This Row],[pledged]]/Table1[[#This Row],[backers_count]],0)</f>
        <v>81.654377880184327</v>
      </c>
      <c r="Q2200" t="str">
        <f t="shared" si="136"/>
        <v>games</v>
      </c>
      <c r="R2200" t="str">
        <f t="shared" si="137"/>
        <v>tabletop games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+Table1[[#This Row],[pledged]]/Table1[[#This Row],[goal]]</f>
        <v>1.4697777777777778</v>
      </c>
      <c r="P2201" s="8">
        <f>IFERROR(+Table1[[#This Row],[pledged]]/Table1[[#This Row],[backers_count]],0)</f>
        <v>52.701195219123505</v>
      </c>
      <c r="Q2201" t="str">
        <f t="shared" si="136"/>
        <v>games</v>
      </c>
      <c r="R2201" t="str">
        <f t="shared" si="137"/>
        <v>tabletop games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+Table1[[#This Row],[pledged]]/Table1[[#This Row],[goal]]</f>
        <v>5.4215</v>
      </c>
      <c r="P2202" s="8">
        <f>IFERROR(+Table1[[#This Row],[pledged]]/Table1[[#This Row],[backers_count]],0)</f>
        <v>41.228136882129277</v>
      </c>
      <c r="Q2202" t="str">
        <f t="shared" si="136"/>
        <v>games</v>
      </c>
      <c r="R2202" t="str">
        <f t="shared" si="137"/>
        <v>tabletop games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+Table1[[#This Row],[pledged]]/Table1[[#This Row],[goal]]</f>
        <v>3.8271818181818182</v>
      </c>
      <c r="P2203" s="8">
        <f>IFERROR(+Table1[[#This Row],[pledged]]/Table1[[#This Row],[backers_count]],0)</f>
        <v>15.035357142857142</v>
      </c>
      <c r="Q2203" t="str">
        <f t="shared" si="136"/>
        <v>music</v>
      </c>
      <c r="R2203" t="str">
        <f t="shared" si="137"/>
        <v>electronic music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+Table1[[#This Row],[pledged]]/Table1[[#This Row],[goal]]</f>
        <v>7.0418124999999998</v>
      </c>
      <c r="P2204" s="8">
        <f>IFERROR(+Table1[[#This Row],[pledged]]/Table1[[#This Row],[backers_count]],0)</f>
        <v>39.066920943134534</v>
      </c>
      <c r="Q2204" t="str">
        <f t="shared" si="136"/>
        <v>music</v>
      </c>
      <c r="R2204" t="str">
        <f t="shared" si="137"/>
        <v>electronic music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+Table1[[#This Row],[pledged]]/Table1[[#This Row],[goal]]</f>
        <v>1.0954999999999999</v>
      </c>
      <c r="P2205" s="8">
        <f>IFERROR(+Table1[[#This Row],[pledged]]/Table1[[#This Row],[backers_count]],0)</f>
        <v>43.82</v>
      </c>
      <c r="Q2205" t="str">
        <f t="shared" si="136"/>
        <v>music</v>
      </c>
      <c r="R2205" t="str">
        <f t="shared" si="137"/>
        <v>electronic music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+Table1[[#This Row],[pledged]]/Table1[[#This Row],[goal]]</f>
        <v>1.3286666666666667</v>
      </c>
      <c r="P2206" s="8">
        <f>IFERROR(+Table1[[#This Row],[pledged]]/Table1[[#This Row],[backers_count]],0)</f>
        <v>27.301369863013697</v>
      </c>
      <c r="Q2206" t="str">
        <f t="shared" si="136"/>
        <v>music</v>
      </c>
      <c r="R2206" t="str">
        <f t="shared" si="137"/>
        <v>electronic music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+Table1[[#This Row],[pledged]]/Table1[[#This Row],[goal]]</f>
        <v>1.52</v>
      </c>
      <c r="P2207" s="8">
        <f>IFERROR(+Table1[[#This Row],[pledged]]/Table1[[#This Row],[backers_count]],0)</f>
        <v>42.222222222222221</v>
      </c>
      <c r="Q2207" t="str">
        <f t="shared" si="136"/>
        <v>music</v>
      </c>
      <c r="R2207" t="str">
        <f t="shared" si="137"/>
        <v>electronic music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+Table1[[#This Row],[pledged]]/Table1[[#This Row],[goal]]</f>
        <v>1.0272727272727273</v>
      </c>
      <c r="P2208" s="8">
        <f>IFERROR(+Table1[[#This Row],[pledged]]/Table1[[#This Row],[backers_count]],0)</f>
        <v>33.235294117647058</v>
      </c>
      <c r="Q2208" t="str">
        <f t="shared" si="136"/>
        <v>music</v>
      </c>
      <c r="R2208" t="str">
        <f t="shared" si="137"/>
        <v>electronic music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+Table1[[#This Row],[pledged]]/Table1[[#This Row],[goal]]</f>
        <v>1</v>
      </c>
      <c r="P2209" s="8">
        <f>IFERROR(+Table1[[#This Row],[pledged]]/Table1[[#This Row],[backers_count]],0)</f>
        <v>285.71428571428572</v>
      </c>
      <c r="Q2209" t="str">
        <f t="shared" si="136"/>
        <v>music</v>
      </c>
      <c r="R2209" t="str">
        <f t="shared" si="137"/>
        <v>electronic music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+Table1[[#This Row],[pledged]]/Table1[[#This Row],[goal]]</f>
        <v>1.016</v>
      </c>
      <c r="P2210" s="8">
        <f>IFERROR(+Table1[[#This Row],[pledged]]/Table1[[#This Row],[backers_count]],0)</f>
        <v>42.333333333333336</v>
      </c>
      <c r="Q2210" t="str">
        <f t="shared" si="136"/>
        <v>music</v>
      </c>
      <c r="R2210" t="str">
        <f t="shared" si="137"/>
        <v>electronic music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+Table1[[#This Row],[pledged]]/Table1[[#This Row],[goal]]</f>
        <v>1.508</v>
      </c>
      <c r="P2211" s="8">
        <f>IFERROR(+Table1[[#This Row],[pledged]]/Table1[[#This Row],[backers_count]],0)</f>
        <v>50.266666666666666</v>
      </c>
      <c r="Q2211" t="str">
        <f t="shared" si="136"/>
        <v>music</v>
      </c>
      <c r="R2211" t="str">
        <f t="shared" si="137"/>
        <v>electronic music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+Table1[[#This Row],[pledged]]/Table1[[#This Row],[goal]]</f>
        <v>1.11425</v>
      </c>
      <c r="P2212" s="8">
        <f>IFERROR(+Table1[[#This Row],[pledged]]/Table1[[#This Row],[backers_count]],0)</f>
        <v>61.902777777777779</v>
      </c>
      <c r="Q2212" t="str">
        <f t="shared" si="136"/>
        <v>music</v>
      </c>
      <c r="R2212" t="str">
        <f t="shared" si="137"/>
        <v>electronic music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+Table1[[#This Row],[pledged]]/Table1[[#This Row],[goal]]</f>
        <v>1.956</v>
      </c>
      <c r="P2213" s="8">
        <f>IFERROR(+Table1[[#This Row],[pledged]]/Table1[[#This Row],[backers_count]],0)</f>
        <v>40.75</v>
      </c>
      <c r="Q2213" t="str">
        <f t="shared" si="136"/>
        <v>music</v>
      </c>
      <c r="R2213" t="str">
        <f t="shared" si="137"/>
        <v>electronic music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+Table1[[#This Row],[pledged]]/Table1[[#This Row],[goal]]</f>
        <v>1.1438333333333333</v>
      </c>
      <c r="P2214" s="8">
        <f>IFERROR(+Table1[[#This Row],[pledged]]/Table1[[#This Row],[backers_count]],0)</f>
        <v>55.796747967479675</v>
      </c>
      <c r="Q2214" t="str">
        <f t="shared" si="136"/>
        <v>music</v>
      </c>
      <c r="R2214" t="str">
        <f t="shared" si="137"/>
        <v>electronic music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+Table1[[#This Row],[pledged]]/Table1[[#This Row],[goal]]</f>
        <v>2</v>
      </c>
      <c r="P2215" s="8">
        <f>IFERROR(+Table1[[#This Row],[pledged]]/Table1[[#This Row],[backers_count]],0)</f>
        <v>10</v>
      </c>
      <c r="Q2215" t="str">
        <f t="shared" si="136"/>
        <v>music</v>
      </c>
      <c r="R2215" t="str">
        <f t="shared" si="137"/>
        <v>electronic music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+Table1[[#This Row],[pledged]]/Table1[[#This Row],[goal]]</f>
        <v>2.9250166666666666</v>
      </c>
      <c r="P2216" s="8">
        <f>IFERROR(+Table1[[#This Row],[pledged]]/Table1[[#This Row],[backers_count]],0)</f>
        <v>73.125416666666666</v>
      </c>
      <c r="Q2216" t="str">
        <f t="shared" si="136"/>
        <v>music</v>
      </c>
      <c r="R2216" t="str">
        <f t="shared" si="137"/>
        <v>electronic music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+Table1[[#This Row],[pledged]]/Table1[[#This Row],[goal]]</f>
        <v>1.5636363636363637</v>
      </c>
      <c r="P2217" s="8">
        <f>IFERROR(+Table1[[#This Row],[pledged]]/Table1[[#This Row],[backers_count]],0)</f>
        <v>26.060606060606062</v>
      </c>
      <c r="Q2217" t="str">
        <f t="shared" si="136"/>
        <v>music</v>
      </c>
      <c r="R2217" t="str">
        <f t="shared" si="137"/>
        <v>electronic music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+Table1[[#This Row],[pledged]]/Table1[[#This Row],[goal]]</f>
        <v>1.0566666666666666</v>
      </c>
      <c r="P2218" s="8">
        <f>IFERROR(+Table1[[#This Row],[pledged]]/Table1[[#This Row],[backers_count]],0)</f>
        <v>22.642857142857142</v>
      </c>
      <c r="Q2218" t="str">
        <f t="shared" si="136"/>
        <v>music</v>
      </c>
      <c r="R2218" t="str">
        <f t="shared" si="137"/>
        <v>electronic music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+Table1[[#This Row],[pledged]]/Table1[[#This Row],[goal]]</f>
        <v>1.0119047619047619</v>
      </c>
      <c r="P2219" s="8">
        <f>IFERROR(+Table1[[#This Row],[pledged]]/Table1[[#This Row],[backers_count]],0)</f>
        <v>47.222222222222221</v>
      </c>
      <c r="Q2219" t="str">
        <f t="shared" si="136"/>
        <v>music</v>
      </c>
      <c r="R2219" t="str">
        <f t="shared" si="137"/>
        <v>electronic music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+Table1[[#This Row],[pledged]]/Table1[[#This Row],[goal]]</f>
        <v>1.2283299999999999</v>
      </c>
      <c r="P2220" s="8">
        <f>IFERROR(+Table1[[#This Row],[pledged]]/Table1[[#This Row],[backers_count]],0)</f>
        <v>32.324473684210524</v>
      </c>
      <c r="Q2220" t="str">
        <f t="shared" si="136"/>
        <v>music</v>
      </c>
      <c r="R2220" t="str">
        <f t="shared" si="137"/>
        <v>electronic music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+Table1[[#This Row],[pledged]]/Table1[[#This Row],[goal]]</f>
        <v>1.0149999999999999</v>
      </c>
      <c r="P2221" s="8">
        <f>IFERROR(+Table1[[#This Row],[pledged]]/Table1[[#This Row],[backers_count]],0)</f>
        <v>53.421052631578945</v>
      </c>
      <c r="Q2221" t="str">
        <f t="shared" si="136"/>
        <v>music</v>
      </c>
      <c r="R2221" t="str">
        <f t="shared" si="137"/>
        <v>electronic music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+Table1[[#This Row],[pledged]]/Table1[[#This Row],[goal]]</f>
        <v>1.0114285714285713</v>
      </c>
      <c r="P2222" s="8">
        <f>IFERROR(+Table1[[#This Row],[pledged]]/Table1[[#This Row],[backers_count]],0)</f>
        <v>51.304347826086953</v>
      </c>
      <c r="Q2222" t="str">
        <f t="shared" si="136"/>
        <v>music</v>
      </c>
      <c r="R2222" t="str">
        <f t="shared" si="137"/>
        <v>electronic music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+Table1[[#This Row],[pledged]]/Table1[[#This Row],[goal]]</f>
        <v>1.0811999999999999</v>
      </c>
      <c r="P2223" s="8">
        <f>IFERROR(+Table1[[#This Row],[pledged]]/Table1[[#This Row],[backers_count]],0)</f>
        <v>37.197247706422019</v>
      </c>
      <c r="Q2223" t="str">
        <f t="shared" si="136"/>
        <v>games</v>
      </c>
      <c r="R2223" t="str">
        <f t="shared" si="137"/>
        <v>tabletop games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+Table1[[#This Row],[pledged]]/Table1[[#This Row],[goal]]</f>
        <v>1.6259999999999999</v>
      </c>
      <c r="P2224" s="8">
        <f>IFERROR(+Table1[[#This Row],[pledged]]/Table1[[#This Row],[backers_count]],0)</f>
        <v>27.1</v>
      </c>
      <c r="Q2224" t="str">
        <f t="shared" si="136"/>
        <v>games</v>
      </c>
      <c r="R2224" t="str">
        <f t="shared" si="137"/>
        <v>tabletop games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+Table1[[#This Row],[pledged]]/Table1[[#This Row],[goal]]</f>
        <v>1.0580000000000001</v>
      </c>
      <c r="P2225" s="8">
        <f>IFERROR(+Table1[[#This Row],[pledged]]/Table1[[#This Row],[backers_count]],0)</f>
        <v>206.31</v>
      </c>
      <c r="Q2225" t="str">
        <f t="shared" si="136"/>
        <v>games</v>
      </c>
      <c r="R2225" t="str">
        <f t="shared" si="137"/>
        <v>tabletop games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+Table1[[#This Row],[pledged]]/Table1[[#This Row],[goal]]</f>
        <v>2.4315000000000002</v>
      </c>
      <c r="P2226" s="8">
        <f>IFERROR(+Table1[[#This Row],[pledged]]/Table1[[#This Row],[backers_count]],0)</f>
        <v>82.145270270270274</v>
      </c>
      <c r="Q2226" t="str">
        <f t="shared" si="136"/>
        <v>games</v>
      </c>
      <c r="R2226" t="str">
        <f t="shared" si="137"/>
        <v>tabletop games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+Table1[[#This Row],[pledged]]/Table1[[#This Row],[goal]]</f>
        <v>9.4483338095238096</v>
      </c>
      <c r="P2227" s="8">
        <f>IFERROR(+Table1[[#This Row],[pledged]]/Table1[[#This Row],[backers_count]],0)</f>
        <v>164.79651993355483</v>
      </c>
      <c r="Q2227" t="str">
        <f t="shared" si="136"/>
        <v>games</v>
      </c>
      <c r="R2227" t="str">
        <f t="shared" si="137"/>
        <v>tabletop games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+Table1[[#This Row],[pledged]]/Table1[[#This Row],[goal]]</f>
        <v>1.0846283333333333</v>
      </c>
      <c r="P2228" s="8">
        <f>IFERROR(+Table1[[#This Row],[pledged]]/Table1[[#This Row],[backers_count]],0)</f>
        <v>60.820280373831778</v>
      </c>
      <c r="Q2228" t="str">
        <f t="shared" si="136"/>
        <v>games</v>
      </c>
      <c r="R2228" t="str">
        <f t="shared" si="137"/>
        <v>tabletop games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+Table1[[#This Row],[pledged]]/Table1[[#This Row],[goal]]</f>
        <v>1.5737692307692308</v>
      </c>
      <c r="P2229" s="8">
        <f>IFERROR(+Table1[[#This Row],[pledged]]/Table1[[#This Row],[backers_count]],0)</f>
        <v>67.970099667774093</v>
      </c>
      <c r="Q2229" t="str">
        <f t="shared" si="136"/>
        <v>games</v>
      </c>
      <c r="R2229" t="str">
        <f t="shared" si="137"/>
        <v>tabletop games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+Table1[[#This Row],[pledged]]/Table1[[#This Row],[goal]]</f>
        <v>11.744899999999999</v>
      </c>
      <c r="P2230" s="8">
        <f>IFERROR(+Table1[[#This Row],[pledged]]/Table1[[#This Row],[backers_count]],0)</f>
        <v>81.561805555555551</v>
      </c>
      <c r="Q2230" t="str">
        <f t="shared" si="136"/>
        <v>games</v>
      </c>
      <c r="R2230" t="str">
        <f t="shared" si="137"/>
        <v>tabletop games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+Table1[[#This Row],[pledged]]/Table1[[#This Row],[goal]]</f>
        <v>1.7104755366949576</v>
      </c>
      <c r="P2231" s="8">
        <f>IFERROR(+Table1[[#This Row],[pledged]]/Table1[[#This Row],[backers_count]],0)</f>
        <v>25.42547309833024</v>
      </c>
      <c r="Q2231" t="str">
        <f t="shared" si="136"/>
        <v>games</v>
      </c>
      <c r="R2231" t="str">
        <f t="shared" si="137"/>
        <v>tabletop games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+Table1[[#This Row],[pledged]]/Table1[[#This Row],[goal]]</f>
        <v>1.2595294117647058</v>
      </c>
      <c r="P2232" s="8">
        <f>IFERROR(+Table1[[#This Row],[pledged]]/Table1[[#This Row],[backers_count]],0)</f>
        <v>21.497991967871485</v>
      </c>
      <c r="Q2232" t="str">
        <f t="shared" si="136"/>
        <v>games</v>
      </c>
      <c r="R2232" t="str">
        <f t="shared" si="137"/>
        <v>tabletop games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+Table1[[#This Row],[pledged]]/Table1[[#This Row],[goal]]</f>
        <v>12.121296000000001</v>
      </c>
      <c r="P2233" s="8">
        <f>IFERROR(+Table1[[#This Row],[pledged]]/Table1[[#This Row],[backers_count]],0)</f>
        <v>27.226630727762803</v>
      </c>
      <c r="Q2233" t="str">
        <f t="shared" si="136"/>
        <v>games</v>
      </c>
      <c r="R2233" t="str">
        <f t="shared" si="137"/>
        <v>tabletop games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+Table1[[#This Row],[pledged]]/Table1[[#This Row],[goal]]</f>
        <v>4.9580000000000002</v>
      </c>
      <c r="P2234" s="8">
        <f>IFERROR(+Table1[[#This Row],[pledged]]/Table1[[#This Row],[backers_count]],0)</f>
        <v>25.091093117408906</v>
      </c>
      <c r="Q2234" t="str">
        <f t="shared" si="136"/>
        <v>games</v>
      </c>
      <c r="R2234" t="str">
        <f t="shared" si="137"/>
        <v>tabletop games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+Table1[[#This Row],[pledged]]/Table1[[#This Row],[goal]]</f>
        <v>3.3203999999999998</v>
      </c>
      <c r="P2235" s="8">
        <f>IFERROR(+Table1[[#This Row],[pledged]]/Table1[[#This Row],[backers_count]],0)</f>
        <v>21.230179028132991</v>
      </c>
      <c r="Q2235" t="str">
        <f t="shared" si="136"/>
        <v>games</v>
      </c>
      <c r="R2235" t="str">
        <f t="shared" si="137"/>
        <v>tabletop games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+Table1[[#This Row],[pledged]]/Table1[[#This Row],[goal]]</f>
        <v>11.65</v>
      </c>
      <c r="P2236" s="8">
        <f>IFERROR(+Table1[[#This Row],[pledged]]/Table1[[#This Row],[backers_count]],0)</f>
        <v>41.607142857142854</v>
      </c>
      <c r="Q2236" t="str">
        <f t="shared" si="136"/>
        <v>games</v>
      </c>
      <c r="R2236" t="str">
        <f t="shared" si="137"/>
        <v>tabletop games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+Table1[[#This Row],[pledged]]/Table1[[#This Row],[goal]]</f>
        <v>1.5331538461538461</v>
      </c>
      <c r="P2237" s="8">
        <f>IFERROR(+Table1[[#This Row],[pledged]]/Table1[[#This Row],[backers_count]],0)</f>
        <v>135.58503401360545</v>
      </c>
      <c r="Q2237" t="str">
        <f t="shared" si="136"/>
        <v>games</v>
      </c>
      <c r="R2237" t="str">
        <f t="shared" si="137"/>
        <v>tabletop games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+Table1[[#This Row],[pledged]]/Table1[[#This Row],[goal]]</f>
        <v>5.3710714285714287</v>
      </c>
      <c r="P2238" s="8">
        <f>IFERROR(+Table1[[#This Row],[pledged]]/Table1[[#This Row],[backers_count]],0)</f>
        <v>22.116176470588236</v>
      </c>
      <c r="Q2238" t="str">
        <f t="shared" si="136"/>
        <v>games</v>
      </c>
      <c r="R2238" t="str">
        <f t="shared" si="137"/>
        <v>tabletop games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+Table1[[#This Row],[pledged]]/Table1[[#This Row],[goal]]</f>
        <v>3.5292777777777777</v>
      </c>
      <c r="P2239" s="8">
        <f>IFERROR(+Table1[[#This Row],[pledged]]/Table1[[#This Row],[backers_count]],0)</f>
        <v>64.625635808748726</v>
      </c>
      <c r="Q2239" t="str">
        <f t="shared" si="136"/>
        <v>games</v>
      </c>
      <c r="R2239" t="str">
        <f t="shared" si="137"/>
        <v>tabletop games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+Table1[[#This Row],[pledged]]/Table1[[#This Row],[goal]]</f>
        <v>1.3740000000000001</v>
      </c>
      <c r="P2240" s="8">
        <f>IFERROR(+Table1[[#This Row],[pledged]]/Table1[[#This Row],[backers_count]],0)</f>
        <v>69.569620253164558</v>
      </c>
      <c r="Q2240" t="str">
        <f t="shared" si="136"/>
        <v>games</v>
      </c>
      <c r="R2240" t="str">
        <f t="shared" si="137"/>
        <v>tabletop games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+Table1[[#This Row],[pledged]]/Table1[[#This Row],[goal]]</f>
        <v>1.2802667999999999</v>
      </c>
      <c r="P2241" s="8">
        <f>IFERROR(+Table1[[#This Row],[pledged]]/Table1[[#This Row],[backers_count]],0)</f>
        <v>75.133028169014082</v>
      </c>
      <c r="Q2241" t="str">
        <f t="shared" si="136"/>
        <v>games</v>
      </c>
      <c r="R2241" t="str">
        <f t="shared" si="137"/>
        <v>tabletop games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+Table1[[#This Row],[pledged]]/Table1[[#This Row],[goal]]</f>
        <v>2.7067999999999999</v>
      </c>
      <c r="P2242" s="8">
        <f>IFERROR(+Table1[[#This Row],[pledged]]/Table1[[#This Row],[backers_count]],0)</f>
        <v>140.97916666666666</v>
      </c>
      <c r="Q2242" t="str">
        <f t="shared" ref="Q2242:Q2305" si="140">LEFT(N2242,FIND("/",N2242)-1)</f>
        <v>games</v>
      </c>
      <c r="R2242" t="str">
        <f t="shared" ref="R2242:R2305" si="141">RIGHT($N2242,LEN(N2242)-FIND("/",N2242))</f>
        <v>tabletop games</v>
      </c>
      <c r="S2242" s="14">
        <f t="shared" ref="S2242:S2305" si="142">(((J2242/60)/60)/24)+DATE(1970,1,1)</f>
        <v>42452.825740740736</v>
      </c>
      <c r="T2242" s="14">
        <f t="shared" ref="T2242:T2305" si="143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+Table1[[#This Row],[pledged]]/Table1[[#This Row],[goal]]</f>
        <v>8.0640000000000001</v>
      </c>
      <c r="P2243" s="8">
        <f>IFERROR(+Table1[[#This Row],[pledged]]/Table1[[#This Row],[backers_count]],0)</f>
        <v>49.472392638036808</v>
      </c>
      <c r="Q2243" t="str">
        <f t="shared" si="140"/>
        <v>games</v>
      </c>
      <c r="R2243" t="str">
        <f t="shared" si="141"/>
        <v>tabletop games</v>
      </c>
      <c r="S2243" s="14">
        <f t="shared" si="142"/>
        <v>42766.827546296292</v>
      </c>
      <c r="T2243" s="14">
        <f t="shared" si="14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+Table1[[#This Row],[pledged]]/Table1[[#This Row],[goal]]</f>
        <v>13.600976000000001</v>
      </c>
      <c r="P2244" s="8">
        <f>IFERROR(+Table1[[#This Row],[pledged]]/Table1[[#This Row],[backers_count]],0)</f>
        <v>53.865251485148519</v>
      </c>
      <c r="Q2244" t="str">
        <f t="shared" si="140"/>
        <v>games</v>
      </c>
      <c r="R2244" t="str">
        <f t="shared" si="141"/>
        <v>tabletop games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+Table1[[#This Row],[pledged]]/Table1[[#This Row],[goal]]</f>
        <v>9302.5</v>
      </c>
      <c r="P2245" s="8">
        <f>IFERROR(+Table1[[#This Row],[pledged]]/Table1[[#This Row],[backers_count]],0)</f>
        <v>4.5712530712530715</v>
      </c>
      <c r="Q2245" t="str">
        <f t="shared" si="140"/>
        <v>games</v>
      </c>
      <c r="R2245" t="str">
        <f t="shared" si="141"/>
        <v>tabletop games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+Table1[[#This Row],[pledged]]/Table1[[#This Row],[goal]]</f>
        <v>3.7702</v>
      </c>
      <c r="P2246" s="8">
        <f>IFERROR(+Table1[[#This Row],[pledged]]/Table1[[#This Row],[backers_count]],0)</f>
        <v>65.00344827586207</v>
      </c>
      <c r="Q2246" t="str">
        <f t="shared" si="140"/>
        <v>games</v>
      </c>
      <c r="R2246" t="str">
        <f t="shared" si="141"/>
        <v>tabletop games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+Table1[[#This Row],[pledged]]/Table1[[#This Row],[goal]]</f>
        <v>26.47025</v>
      </c>
      <c r="P2247" s="8">
        <f>IFERROR(+Table1[[#This Row],[pledged]]/Table1[[#This Row],[backers_count]],0)</f>
        <v>53.475252525252522</v>
      </c>
      <c r="Q2247" t="str">
        <f t="shared" si="140"/>
        <v>games</v>
      </c>
      <c r="R2247" t="str">
        <f t="shared" si="141"/>
        <v>tabletop games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+Table1[[#This Row],[pledged]]/Table1[[#This Row],[goal]]</f>
        <v>1.0012000000000001</v>
      </c>
      <c r="P2248" s="8">
        <f>IFERROR(+Table1[[#This Row],[pledged]]/Table1[[#This Row],[backers_count]],0)</f>
        <v>43.912280701754383</v>
      </c>
      <c r="Q2248" t="str">
        <f t="shared" si="140"/>
        <v>games</v>
      </c>
      <c r="R2248" t="str">
        <f t="shared" si="141"/>
        <v>tabletop games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+Table1[[#This Row],[pledged]]/Table1[[#This Row],[goal]]</f>
        <v>1.0445405405405406</v>
      </c>
      <c r="P2249" s="8">
        <f>IFERROR(+Table1[[#This Row],[pledged]]/Table1[[#This Row],[backers_count]],0)</f>
        <v>50.852631578947367</v>
      </c>
      <c r="Q2249" t="str">
        <f t="shared" si="140"/>
        <v>games</v>
      </c>
      <c r="R2249" t="str">
        <f t="shared" si="141"/>
        <v>tabletop games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+Table1[[#This Row],[pledged]]/Table1[[#This Row],[goal]]</f>
        <v>1.0721428571428571</v>
      </c>
      <c r="P2250" s="8">
        <f>IFERROR(+Table1[[#This Row],[pledged]]/Table1[[#This Row],[backers_count]],0)</f>
        <v>58.6328125</v>
      </c>
      <c r="Q2250" t="str">
        <f t="shared" si="140"/>
        <v>games</v>
      </c>
      <c r="R2250" t="str">
        <f t="shared" si="141"/>
        <v>tabletop games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+Table1[[#This Row],[pledged]]/Table1[[#This Row],[goal]]</f>
        <v>1.6877142857142857</v>
      </c>
      <c r="P2251" s="8">
        <f>IFERROR(+Table1[[#This Row],[pledged]]/Table1[[#This Row],[backers_count]],0)</f>
        <v>32.81666666666667</v>
      </c>
      <c r="Q2251" t="str">
        <f t="shared" si="140"/>
        <v>games</v>
      </c>
      <c r="R2251" t="str">
        <f t="shared" si="141"/>
        <v>tabletop games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+Table1[[#This Row],[pledged]]/Table1[[#This Row],[goal]]</f>
        <v>9.7511200000000002</v>
      </c>
      <c r="P2252" s="8">
        <f>IFERROR(+Table1[[#This Row],[pledged]]/Table1[[#This Row],[backers_count]],0)</f>
        <v>426.93169877408059</v>
      </c>
      <c r="Q2252" t="str">
        <f t="shared" si="140"/>
        <v>games</v>
      </c>
      <c r="R2252" t="str">
        <f t="shared" si="141"/>
        <v>tabletop games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+Table1[[#This Row],[pledged]]/Table1[[#This Row],[goal]]</f>
        <v>1.3444929411764706</v>
      </c>
      <c r="P2253" s="8">
        <f>IFERROR(+Table1[[#This Row],[pledged]]/Table1[[#This Row],[backers_count]],0)</f>
        <v>23.808729166666669</v>
      </c>
      <c r="Q2253" t="str">
        <f t="shared" si="140"/>
        <v>games</v>
      </c>
      <c r="R2253" t="str">
        <f t="shared" si="141"/>
        <v>tabletop games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+Table1[[#This Row],[pledged]]/Table1[[#This Row],[goal]]</f>
        <v>2.722777777777778</v>
      </c>
      <c r="P2254" s="8">
        <f>IFERROR(+Table1[[#This Row],[pledged]]/Table1[[#This Row],[backers_count]],0)</f>
        <v>98.413654618473899</v>
      </c>
      <c r="Q2254" t="str">
        <f t="shared" si="140"/>
        <v>games</v>
      </c>
      <c r="R2254" t="str">
        <f t="shared" si="141"/>
        <v>tabletop games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+Table1[[#This Row],[pledged]]/Table1[[#This Row],[goal]]</f>
        <v>1.1268750000000001</v>
      </c>
      <c r="P2255" s="8">
        <f>IFERROR(+Table1[[#This Row],[pledged]]/Table1[[#This Row],[backers_count]],0)</f>
        <v>107.32142857142857</v>
      </c>
      <c r="Q2255" t="str">
        <f t="shared" si="140"/>
        <v>games</v>
      </c>
      <c r="R2255" t="str">
        <f t="shared" si="141"/>
        <v>tabletop games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+Table1[[#This Row],[pledged]]/Table1[[#This Row],[goal]]</f>
        <v>4.5979999999999999</v>
      </c>
      <c r="P2256" s="8">
        <f>IFERROR(+Table1[[#This Row],[pledged]]/Table1[[#This Row],[backers_count]],0)</f>
        <v>11.67005076142132</v>
      </c>
      <c r="Q2256" t="str">
        <f t="shared" si="140"/>
        <v>games</v>
      </c>
      <c r="R2256" t="str">
        <f t="shared" si="141"/>
        <v>tabletop games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+Table1[[#This Row],[pledged]]/Table1[[#This Row],[goal]]</f>
        <v>2.8665822784810127</v>
      </c>
      <c r="P2257" s="8">
        <f>IFERROR(+Table1[[#This Row],[pledged]]/Table1[[#This Row],[backers_count]],0)</f>
        <v>41.782287822878232</v>
      </c>
      <c r="Q2257" t="str">
        <f t="shared" si="140"/>
        <v>games</v>
      </c>
      <c r="R2257" t="str">
        <f t="shared" si="141"/>
        <v>tabletop games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+Table1[[#This Row],[pledged]]/Table1[[#This Row],[goal]]</f>
        <v>2.2270833333333333</v>
      </c>
      <c r="P2258" s="8">
        <f>IFERROR(+Table1[[#This Row],[pledged]]/Table1[[#This Row],[backers_count]],0)</f>
        <v>21.38</v>
      </c>
      <c r="Q2258" t="str">
        <f t="shared" si="140"/>
        <v>games</v>
      </c>
      <c r="R2258" t="str">
        <f t="shared" si="141"/>
        <v>tabletop games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+Table1[[#This Row],[pledged]]/Table1[[#This Row],[goal]]</f>
        <v>6.3613999999999997</v>
      </c>
      <c r="P2259" s="8">
        <f>IFERROR(+Table1[[#This Row],[pledged]]/Table1[[#This Row],[backers_count]],0)</f>
        <v>94.103550295857985</v>
      </c>
      <c r="Q2259" t="str">
        <f t="shared" si="140"/>
        <v>games</v>
      </c>
      <c r="R2259" t="str">
        <f t="shared" si="141"/>
        <v>tabletop games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+Table1[[#This Row],[pledged]]/Table1[[#This Row],[goal]]</f>
        <v>1.4650000000000001</v>
      </c>
      <c r="P2260" s="8">
        <f>IFERROR(+Table1[[#This Row],[pledged]]/Table1[[#This Row],[backers_count]],0)</f>
        <v>15.721951219512196</v>
      </c>
      <c r="Q2260" t="str">
        <f t="shared" si="140"/>
        <v>games</v>
      </c>
      <c r="R2260" t="str">
        <f t="shared" si="141"/>
        <v>tabletop games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+Table1[[#This Row],[pledged]]/Table1[[#This Row],[goal]]</f>
        <v>18.670999999999999</v>
      </c>
      <c r="P2261" s="8">
        <f>IFERROR(+Table1[[#This Row],[pledged]]/Table1[[#This Row],[backers_count]],0)</f>
        <v>90.635922330097088</v>
      </c>
      <c r="Q2261" t="str">
        <f t="shared" si="140"/>
        <v>games</v>
      </c>
      <c r="R2261" t="str">
        <f t="shared" si="141"/>
        <v>tabletop games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+Table1[[#This Row],[pledged]]/Table1[[#This Row],[goal]]</f>
        <v>3.2692000000000001</v>
      </c>
      <c r="P2262" s="8">
        <f>IFERROR(+Table1[[#This Row],[pledged]]/Table1[[#This Row],[backers_count]],0)</f>
        <v>97.297619047619051</v>
      </c>
      <c r="Q2262" t="str">
        <f t="shared" si="140"/>
        <v>games</v>
      </c>
      <c r="R2262" t="str">
        <f t="shared" si="141"/>
        <v>tabletop games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+Table1[[#This Row],[pledged]]/Table1[[#This Row],[goal]]</f>
        <v>7.7949999999999999</v>
      </c>
      <c r="P2263" s="8">
        <f>IFERROR(+Table1[[#This Row],[pledged]]/Table1[[#This Row],[backers_count]],0)</f>
        <v>37.11904761904762</v>
      </c>
      <c r="Q2263" t="str">
        <f t="shared" si="140"/>
        <v>games</v>
      </c>
      <c r="R2263" t="str">
        <f t="shared" si="141"/>
        <v>tabletop games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+Table1[[#This Row],[pledged]]/Table1[[#This Row],[goal]]</f>
        <v>1.5415151515151515</v>
      </c>
      <c r="P2264" s="8">
        <f>IFERROR(+Table1[[#This Row],[pledged]]/Table1[[#This Row],[backers_count]],0)</f>
        <v>28.104972375690608</v>
      </c>
      <c r="Q2264" t="str">
        <f t="shared" si="140"/>
        <v>games</v>
      </c>
      <c r="R2264" t="str">
        <f t="shared" si="141"/>
        <v>tabletop games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+Table1[[#This Row],[pledged]]/Table1[[#This Row],[goal]]</f>
        <v>1.1554666666666666</v>
      </c>
      <c r="P2265" s="8">
        <f>IFERROR(+Table1[[#This Row],[pledged]]/Table1[[#This Row],[backers_count]],0)</f>
        <v>144.43333333333334</v>
      </c>
      <c r="Q2265" t="str">
        <f t="shared" si="140"/>
        <v>games</v>
      </c>
      <c r="R2265" t="str">
        <f t="shared" si="141"/>
        <v>tabletop games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+Table1[[#This Row],[pledged]]/Table1[[#This Row],[goal]]</f>
        <v>1.8003333333333333</v>
      </c>
      <c r="P2266" s="8">
        <f>IFERROR(+Table1[[#This Row],[pledged]]/Table1[[#This Row],[backers_count]],0)</f>
        <v>24.274157303370785</v>
      </c>
      <c r="Q2266" t="str">
        <f t="shared" si="140"/>
        <v>games</v>
      </c>
      <c r="R2266" t="str">
        <f t="shared" si="141"/>
        <v>tabletop games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+Table1[[#This Row],[pledged]]/Table1[[#This Row],[goal]]</f>
        <v>2.9849999999999999</v>
      </c>
      <c r="P2267" s="8">
        <f>IFERROR(+Table1[[#This Row],[pledged]]/Table1[[#This Row],[backers_count]],0)</f>
        <v>35.117647058823529</v>
      </c>
      <c r="Q2267" t="str">
        <f t="shared" si="140"/>
        <v>games</v>
      </c>
      <c r="R2267" t="str">
        <f t="shared" si="141"/>
        <v>tabletop games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+Table1[[#This Row],[pledged]]/Table1[[#This Row],[goal]]</f>
        <v>3.2026666666666666</v>
      </c>
      <c r="P2268" s="8">
        <f>IFERROR(+Table1[[#This Row],[pledged]]/Table1[[#This Row],[backers_count]],0)</f>
        <v>24.762886597938145</v>
      </c>
      <c r="Q2268" t="str">
        <f t="shared" si="140"/>
        <v>games</v>
      </c>
      <c r="R2268" t="str">
        <f t="shared" si="141"/>
        <v>tabletop games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+Table1[[#This Row],[pledged]]/Table1[[#This Row],[goal]]</f>
        <v>3.80525</v>
      </c>
      <c r="P2269" s="8">
        <f>IFERROR(+Table1[[#This Row],[pledged]]/Table1[[#This Row],[backers_count]],0)</f>
        <v>188.37871287128712</v>
      </c>
      <c r="Q2269" t="str">
        <f t="shared" si="140"/>
        <v>games</v>
      </c>
      <c r="R2269" t="str">
        <f t="shared" si="141"/>
        <v>tabletop games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+Table1[[#This Row],[pledged]]/Table1[[#This Row],[goal]]</f>
        <v>1.026</v>
      </c>
      <c r="P2270" s="8">
        <f>IFERROR(+Table1[[#This Row],[pledged]]/Table1[[#This Row],[backers_count]],0)</f>
        <v>148.08247422680412</v>
      </c>
      <c r="Q2270" t="str">
        <f t="shared" si="140"/>
        <v>games</v>
      </c>
      <c r="R2270" t="str">
        <f t="shared" si="141"/>
        <v>tabletop games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+Table1[[#This Row],[pledged]]/Table1[[#This Row],[goal]]</f>
        <v>18.016400000000001</v>
      </c>
      <c r="P2271" s="8">
        <f>IFERROR(+Table1[[#This Row],[pledged]]/Table1[[#This Row],[backers_count]],0)</f>
        <v>49.934589800443462</v>
      </c>
      <c r="Q2271" t="str">
        <f t="shared" si="140"/>
        <v>games</v>
      </c>
      <c r="R2271" t="str">
        <f t="shared" si="141"/>
        <v>tabletop games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+Table1[[#This Row],[pledged]]/Table1[[#This Row],[goal]]</f>
        <v>7.2024800000000004</v>
      </c>
      <c r="P2272" s="8">
        <f>IFERROR(+Table1[[#This Row],[pledged]]/Table1[[#This Row],[backers_count]],0)</f>
        <v>107.82155688622754</v>
      </c>
      <c r="Q2272" t="str">
        <f t="shared" si="140"/>
        <v>games</v>
      </c>
      <c r="R2272" t="str">
        <f t="shared" si="141"/>
        <v>tabletop games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+Table1[[#This Row],[pledged]]/Table1[[#This Row],[goal]]</f>
        <v>2.8309000000000002</v>
      </c>
      <c r="P2273" s="8">
        <f>IFERROR(+Table1[[#This Row],[pledged]]/Table1[[#This Row],[backers_count]],0)</f>
        <v>42.63403614457831</v>
      </c>
      <c r="Q2273" t="str">
        <f t="shared" si="140"/>
        <v>games</v>
      </c>
      <c r="R2273" t="str">
        <f t="shared" si="141"/>
        <v>tabletop games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+Table1[[#This Row],[pledged]]/Table1[[#This Row],[goal]]</f>
        <v>13.566000000000001</v>
      </c>
      <c r="P2274" s="8">
        <f>IFERROR(+Table1[[#This Row],[pledged]]/Table1[[#This Row],[backers_count]],0)</f>
        <v>14.370762711864407</v>
      </c>
      <c r="Q2274" t="str">
        <f t="shared" si="140"/>
        <v>games</v>
      </c>
      <c r="R2274" t="str">
        <f t="shared" si="141"/>
        <v>tabletop games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+Table1[[#This Row],[pledged]]/Table1[[#This Row],[goal]]</f>
        <v>2.2035999999999998</v>
      </c>
      <c r="P2275" s="8">
        <f>IFERROR(+Table1[[#This Row],[pledged]]/Table1[[#This Row],[backers_count]],0)</f>
        <v>37.476190476190474</v>
      </c>
      <c r="Q2275" t="str">
        <f t="shared" si="140"/>
        <v>games</v>
      </c>
      <c r="R2275" t="str">
        <f t="shared" si="141"/>
        <v>tabletop games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+Table1[[#This Row],[pledged]]/Table1[[#This Row],[goal]]</f>
        <v>1.196</v>
      </c>
      <c r="P2276" s="8">
        <f>IFERROR(+Table1[[#This Row],[pledged]]/Table1[[#This Row],[backers_count]],0)</f>
        <v>30.202020202020201</v>
      </c>
      <c r="Q2276" t="str">
        <f t="shared" si="140"/>
        <v>games</v>
      </c>
      <c r="R2276" t="str">
        <f t="shared" si="141"/>
        <v>tabletop games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+Table1[[#This Row],[pledged]]/Table1[[#This Row],[goal]]</f>
        <v>4.0776923076923079</v>
      </c>
      <c r="P2277" s="8">
        <f>IFERROR(+Table1[[#This Row],[pledged]]/Table1[[#This Row],[backers_count]],0)</f>
        <v>33.550632911392405</v>
      </c>
      <c r="Q2277" t="str">
        <f t="shared" si="140"/>
        <v>games</v>
      </c>
      <c r="R2277" t="str">
        <f t="shared" si="141"/>
        <v>tabletop games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+Table1[[#This Row],[pledged]]/Table1[[#This Row],[goal]]</f>
        <v>1.0581826105905425</v>
      </c>
      <c r="P2278" s="8">
        <f>IFERROR(+Table1[[#This Row],[pledged]]/Table1[[#This Row],[backers_count]],0)</f>
        <v>64.74666666666667</v>
      </c>
      <c r="Q2278" t="str">
        <f t="shared" si="140"/>
        <v>games</v>
      </c>
      <c r="R2278" t="str">
        <f t="shared" si="141"/>
        <v>tabletop games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+Table1[[#This Row],[pledged]]/Table1[[#This Row],[goal]]</f>
        <v>1.4108235294117648</v>
      </c>
      <c r="P2279" s="8">
        <f>IFERROR(+Table1[[#This Row],[pledged]]/Table1[[#This Row],[backers_count]],0)</f>
        <v>57.932367149758456</v>
      </c>
      <c r="Q2279" t="str">
        <f t="shared" si="140"/>
        <v>games</v>
      </c>
      <c r="R2279" t="str">
        <f t="shared" si="141"/>
        <v>tabletop games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+Table1[[#This Row],[pledged]]/Table1[[#This Row],[goal]]</f>
        <v>2.7069999999999999</v>
      </c>
      <c r="P2280" s="8">
        <f>IFERROR(+Table1[[#This Row],[pledged]]/Table1[[#This Row],[backers_count]],0)</f>
        <v>53.078431372549019</v>
      </c>
      <c r="Q2280" t="str">
        <f t="shared" si="140"/>
        <v>games</v>
      </c>
      <c r="R2280" t="str">
        <f t="shared" si="141"/>
        <v>tabletop games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+Table1[[#This Row],[pledged]]/Table1[[#This Row],[goal]]</f>
        <v>1.538</v>
      </c>
      <c r="P2281" s="8">
        <f>IFERROR(+Table1[[#This Row],[pledged]]/Table1[[#This Row],[backers_count]],0)</f>
        <v>48.0625</v>
      </c>
      <c r="Q2281" t="str">
        <f t="shared" si="140"/>
        <v>games</v>
      </c>
      <c r="R2281" t="str">
        <f t="shared" si="141"/>
        <v>tabletop games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+Table1[[#This Row],[pledged]]/Table1[[#This Row],[goal]]</f>
        <v>4.0357653061224488</v>
      </c>
      <c r="P2282" s="8">
        <f>IFERROR(+Table1[[#This Row],[pledged]]/Table1[[#This Row],[backers_count]],0)</f>
        <v>82.396874999999994</v>
      </c>
      <c r="Q2282" t="str">
        <f t="shared" si="140"/>
        <v>games</v>
      </c>
      <c r="R2282" t="str">
        <f t="shared" si="141"/>
        <v>tabletop games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+Table1[[#This Row],[pledged]]/Table1[[#This Row],[goal]]</f>
        <v>1.85</v>
      </c>
      <c r="P2283" s="8">
        <f>IFERROR(+Table1[[#This Row],[pledged]]/Table1[[#This Row],[backers_count]],0)</f>
        <v>50.454545454545453</v>
      </c>
      <c r="Q2283" t="str">
        <f t="shared" si="140"/>
        <v>music</v>
      </c>
      <c r="R2283" t="str">
        <f t="shared" si="141"/>
        <v>rock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+Table1[[#This Row],[pledged]]/Table1[[#This Row],[goal]]</f>
        <v>1.8533333333333333</v>
      </c>
      <c r="P2284" s="8">
        <f>IFERROR(+Table1[[#This Row],[pledged]]/Table1[[#This Row],[backers_count]],0)</f>
        <v>115.83333333333333</v>
      </c>
      <c r="Q2284" t="str">
        <f t="shared" si="140"/>
        <v>music</v>
      </c>
      <c r="R2284" t="str">
        <f t="shared" si="141"/>
        <v>rock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+Table1[[#This Row],[pledged]]/Table1[[#This Row],[goal]]</f>
        <v>1.0085533333333332</v>
      </c>
      <c r="P2285" s="8">
        <f>IFERROR(+Table1[[#This Row],[pledged]]/Table1[[#This Row],[backers_count]],0)</f>
        <v>63.03458333333333</v>
      </c>
      <c r="Q2285" t="str">
        <f t="shared" si="140"/>
        <v>music</v>
      </c>
      <c r="R2285" t="str">
        <f t="shared" si="141"/>
        <v>rock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+Table1[[#This Row],[pledged]]/Table1[[#This Row],[goal]]</f>
        <v>1.0622116666666668</v>
      </c>
      <c r="P2286" s="8">
        <f>IFERROR(+Table1[[#This Row],[pledged]]/Table1[[#This Row],[backers_count]],0)</f>
        <v>108.02152542372882</v>
      </c>
      <c r="Q2286" t="str">
        <f t="shared" si="140"/>
        <v>music</v>
      </c>
      <c r="R2286" t="str">
        <f t="shared" si="141"/>
        <v>rock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+Table1[[#This Row],[pledged]]/Table1[[#This Row],[goal]]</f>
        <v>1.2136666666666667</v>
      </c>
      <c r="P2287" s="8">
        <f>IFERROR(+Table1[[#This Row],[pledged]]/Table1[[#This Row],[backers_count]],0)</f>
        <v>46.088607594936711</v>
      </c>
      <c r="Q2287" t="str">
        <f t="shared" si="140"/>
        <v>music</v>
      </c>
      <c r="R2287" t="str">
        <f t="shared" si="141"/>
        <v>rock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+Table1[[#This Row],[pledged]]/Table1[[#This Row],[goal]]</f>
        <v>1.0006666666666666</v>
      </c>
      <c r="P2288" s="8">
        <f>IFERROR(+Table1[[#This Row],[pledged]]/Table1[[#This Row],[backers_count]],0)</f>
        <v>107.21428571428571</v>
      </c>
      <c r="Q2288" t="str">
        <f t="shared" si="140"/>
        <v>music</v>
      </c>
      <c r="R2288" t="str">
        <f t="shared" si="141"/>
        <v>rock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+Table1[[#This Row],[pledged]]/Table1[[#This Row],[goal]]</f>
        <v>1.1997755555555556</v>
      </c>
      <c r="P2289" s="8">
        <f>IFERROR(+Table1[[#This Row],[pledged]]/Table1[[#This Row],[backers_count]],0)</f>
        <v>50.9338679245283</v>
      </c>
      <c r="Q2289" t="str">
        <f t="shared" si="140"/>
        <v>music</v>
      </c>
      <c r="R2289" t="str">
        <f t="shared" si="141"/>
        <v>rock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+Table1[[#This Row],[pledged]]/Table1[[#This Row],[goal]]</f>
        <v>1.0009999999999999</v>
      </c>
      <c r="P2290" s="8">
        <f>IFERROR(+Table1[[#This Row],[pledged]]/Table1[[#This Row],[backers_count]],0)</f>
        <v>40.04</v>
      </c>
      <c r="Q2290" t="str">
        <f t="shared" si="140"/>
        <v>music</v>
      </c>
      <c r="R2290" t="str">
        <f t="shared" si="141"/>
        <v>rock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+Table1[[#This Row],[pledged]]/Table1[[#This Row],[goal]]</f>
        <v>1.0740000000000001</v>
      </c>
      <c r="P2291" s="8">
        <f>IFERROR(+Table1[[#This Row],[pledged]]/Table1[[#This Row],[backers_count]],0)</f>
        <v>64.44</v>
      </c>
      <c r="Q2291" t="str">
        <f t="shared" si="140"/>
        <v>music</v>
      </c>
      <c r="R2291" t="str">
        <f t="shared" si="141"/>
        <v>rock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+Table1[[#This Row],[pledged]]/Table1[[#This Row],[goal]]</f>
        <v>1.0406666666666666</v>
      </c>
      <c r="P2292" s="8">
        <f>IFERROR(+Table1[[#This Row],[pledged]]/Table1[[#This Row],[backers_count]],0)</f>
        <v>53.827586206896555</v>
      </c>
      <c r="Q2292" t="str">
        <f t="shared" si="140"/>
        <v>music</v>
      </c>
      <c r="R2292" t="str">
        <f t="shared" si="141"/>
        <v>rock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+Table1[[#This Row],[pledged]]/Table1[[#This Row],[goal]]</f>
        <v>1.728</v>
      </c>
      <c r="P2293" s="8">
        <f>IFERROR(+Table1[[#This Row],[pledged]]/Table1[[#This Row],[backers_count]],0)</f>
        <v>100.46511627906976</v>
      </c>
      <c r="Q2293" t="str">
        <f t="shared" si="140"/>
        <v>music</v>
      </c>
      <c r="R2293" t="str">
        <f t="shared" si="141"/>
        <v>rock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+Table1[[#This Row],[pledged]]/Table1[[#This Row],[goal]]</f>
        <v>1.072505</v>
      </c>
      <c r="P2294" s="8">
        <f>IFERROR(+Table1[[#This Row],[pledged]]/Table1[[#This Row],[backers_count]],0)</f>
        <v>46.630652173913049</v>
      </c>
      <c r="Q2294" t="str">
        <f t="shared" si="140"/>
        <v>music</v>
      </c>
      <c r="R2294" t="str">
        <f t="shared" si="141"/>
        <v>rock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+Table1[[#This Row],[pledged]]/Table1[[#This Row],[goal]]</f>
        <v>1.0823529411764705</v>
      </c>
      <c r="P2295" s="8">
        <f>IFERROR(+Table1[[#This Row],[pledged]]/Table1[[#This Row],[backers_count]],0)</f>
        <v>34.074074074074076</v>
      </c>
      <c r="Q2295" t="str">
        <f t="shared" si="140"/>
        <v>music</v>
      </c>
      <c r="R2295" t="str">
        <f t="shared" si="141"/>
        <v>rock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+Table1[[#This Row],[pledged]]/Table1[[#This Row],[goal]]</f>
        <v>1.4608079999999999</v>
      </c>
      <c r="P2296" s="8">
        <f>IFERROR(+Table1[[#This Row],[pledged]]/Table1[[#This Row],[backers_count]],0)</f>
        <v>65.214642857142863</v>
      </c>
      <c r="Q2296" t="str">
        <f t="shared" si="140"/>
        <v>music</v>
      </c>
      <c r="R2296" t="str">
        <f t="shared" si="141"/>
        <v>rock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+Table1[[#This Row],[pledged]]/Table1[[#This Row],[goal]]</f>
        <v>1.2524999999999999</v>
      </c>
      <c r="P2297" s="8">
        <f>IFERROR(+Table1[[#This Row],[pledged]]/Table1[[#This Row],[backers_count]],0)</f>
        <v>44.205882352941174</v>
      </c>
      <c r="Q2297" t="str">
        <f t="shared" si="140"/>
        <v>music</v>
      </c>
      <c r="R2297" t="str">
        <f t="shared" si="141"/>
        <v>rock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+Table1[[#This Row],[pledged]]/Table1[[#This Row],[goal]]</f>
        <v>1.4907142857142857</v>
      </c>
      <c r="P2298" s="8">
        <f>IFERROR(+Table1[[#This Row],[pledged]]/Table1[[#This Row],[backers_count]],0)</f>
        <v>71.965517241379317</v>
      </c>
      <c r="Q2298" t="str">
        <f t="shared" si="140"/>
        <v>music</v>
      </c>
      <c r="R2298" t="str">
        <f t="shared" si="141"/>
        <v>rock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+Table1[[#This Row],[pledged]]/Table1[[#This Row],[goal]]</f>
        <v>1.006</v>
      </c>
      <c r="P2299" s="8">
        <f>IFERROR(+Table1[[#This Row],[pledged]]/Table1[[#This Row],[backers_count]],0)</f>
        <v>52.94736842105263</v>
      </c>
      <c r="Q2299" t="str">
        <f t="shared" si="140"/>
        <v>music</v>
      </c>
      <c r="R2299" t="str">
        <f t="shared" si="141"/>
        <v>rock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+Table1[[#This Row],[pledged]]/Table1[[#This Row],[goal]]</f>
        <v>1.0507333333333333</v>
      </c>
      <c r="P2300" s="8">
        <f>IFERROR(+Table1[[#This Row],[pledged]]/Table1[[#This Row],[backers_count]],0)</f>
        <v>109.45138888888889</v>
      </c>
      <c r="Q2300" t="str">
        <f t="shared" si="140"/>
        <v>music</v>
      </c>
      <c r="R2300" t="str">
        <f t="shared" si="141"/>
        <v>rock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+Table1[[#This Row],[pledged]]/Table1[[#This Row],[goal]]</f>
        <v>3.5016666666666665</v>
      </c>
      <c r="P2301" s="8">
        <f>IFERROR(+Table1[[#This Row],[pledged]]/Table1[[#This Row],[backers_count]],0)</f>
        <v>75.035714285714292</v>
      </c>
      <c r="Q2301" t="str">
        <f t="shared" si="140"/>
        <v>music</v>
      </c>
      <c r="R2301" t="str">
        <f t="shared" si="141"/>
        <v>rock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+Table1[[#This Row],[pledged]]/Table1[[#This Row],[goal]]</f>
        <v>1.0125</v>
      </c>
      <c r="P2302" s="8">
        <f>IFERROR(+Table1[[#This Row],[pledged]]/Table1[[#This Row],[backers_count]],0)</f>
        <v>115.71428571428571</v>
      </c>
      <c r="Q2302" t="str">
        <f t="shared" si="140"/>
        <v>music</v>
      </c>
      <c r="R2302" t="str">
        <f t="shared" si="141"/>
        <v>rock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+Table1[[#This Row],[pledged]]/Table1[[#This Row],[goal]]</f>
        <v>1.336044</v>
      </c>
      <c r="P2303" s="8">
        <f>IFERROR(+Table1[[#This Row],[pledged]]/Table1[[#This Row],[backers_count]],0)</f>
        <v>31.659810426540286</v>
      </c>
      <c r="Q2303" t="str">
        <f t="shared" si="140"/>
        <v>music</v>
      </c>
      <c r="R2303" t="str">
        <f t="shared" si="141"/>
        <v>indie rock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+Table1[[#This Row],[pledged]]/Table1[[#This Row],[goal]]</f>
        <v>1.7065217391304348</v>
      </c>
      <c r="P2304" s="8">
        <f>IFERROR(+Table1[[#This Row],[pledged]]/Table1[[#This Row],[backers_count]],0)</f>
        <v>46.176470588235297</v>
      </c>
      <c r="Q2304" t="str">
        <f t="shared" si="140"/>
        <v>music</v>
      </c>
      <c r="R2304" t="str">
        <f t="shared" si="141"/>
        <v>indie rock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+Table1[[#This Row],[pledged]]/Table1[[#This Row],[goal]]</f>
        <v>1.0935829457364341</v>
      </c>
      <c r="P2305" s="8">
        <f>IFERROR(+Table1[[#This Row],[pledged]]/Table1[[#This Row],[backers_count]],0)</f>
        <v>68.481650485436887</v>
      </c>
      <c r="Q2305" t="str">
        <f t="shared" si="140"/>
        <v>music</v>
      </c>
      <c r="R2305" t="str">
        <f t="shared" si="141"/>
        <v>indie rock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+Table1[[#This Row],[pledged]]/Table1[[#This Row],[goal]]</f>
        <v>1.0070033333333335</v>
      </c>
      <c r="P2306" s="8">
        <f>IFERROR(+Table1[[#This Row],[pledged]]/Table1[[#This Row],[backers_count]],0)</f>
        <v>53.469203539823013</v>
      </c>
      <c r="Q2306" t="str">
        <f t="shared" ref="Q2306:Q2369" si="144">LEFT(N2306,FIND("/",N2306)-1)</f>
        <v>music</v>
      </c>
      <c r="R2306" t="str">
        <f t="shared" ref="R2306:R2369" si="145">RIGHT($N2306,LEN(N2306)-FIND("/",N2306))</f>
        <v>indie rock</v>
      </c>
      <c r="S2306" s="14">
        <f t="shared" ref="S2306:S2369" si="146">(((J2306/60)/60)/24)+DATE(1970,1,1)</f>
        <v>40502.815868055557</v>
      </c>
      <c r="T2306" s="14">
        <f t="shared" ref="T2306:T2369" si="147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+Table1[[#This Row],[pledged]]/Table1[[#This Row],[goal]]</f>
        <v>1.0122777777777778</v>
      </c>
      <c r="P2307" s="8">
        <f>IFERROR(+Table1[[#This Row],[pledged]]/Table1[[#This Row],[backers_count]],0)</f>
        <v>109.10778443113773</v>
      </c>
      <c r="Q2307" t="str">
        <f t="shared" si="144"/>
        <v>music</v>
      </c>
      <c r="R2307" t="str">
        <f t="shared" si="145"/>
        <v>indie rock</v>
      </c>
      <c r="S2307" s="14">
        <f t="shared" si="146"/>
        <v>41834.695277777777</v>
      </c>
      <c r="T2307" s="14">
        <f t="shared" si="147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+Table1[[#This Row],[pledged]]/Table1[[#This Row],[goal]]</f>
        <v>1.0675857142857144</v>
      </c>
      <c r="P2308" s="8">
        <f>IFERROR(+Table1[[#This Row],[pledged]]/Table1[[#This Row],[backers_count]],0)</f>
        <v>51.185616438356163</v>
      </c>
      <c r="Q2308" t="str">
        <f t="shared" si="144"/>
        <v>music</v>
      </c>
      <c r="R2308" t="str">
        <f t="shared" si="145"/>
        <v>indie rock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+Table1[[#This Row],[pledged]]/Table1[[#This Row],[goal]]</f>
        <v>1.0665777537961894</v>
      </c>
      <c r="P2309" s="8">
        <f>IFERROR(+Table1[[#This Row],[pledged]]/Table1[[#This Row],[backers_count]],0)</f>
        <v>27.936800000000002</v>
      </c>
      <c r="Q2309" t="str">
        <f t="shared" si="144"/>
        <v>music</v>
      </c>
      <c r="R2309" t="str">
        <f t="shared" si="145"/>
        <v>indie rock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+Table1[[#This Row],[pledged]]/Table1[[#This Row],[goal]]</f>
        <v>1.0130622</v>
      </c>
      <c r="P2310" s="8">
        <f>IFERROR(+Table1[[#This Row],[pledged]]/Table1[[#This Row],[backers_count]],0)</f>
        <v>82.496921824104234</v>
      </c>
      <c r="Q2310" t="str">
        <f t="shared" si="144"/>
        <v>music</v>
      </c>
      <c r="R2310" t="str">
        <f t="shared" si="145"/>
        <v>indie rock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+Table1[[#This Row],[pledged]]/Table1[[#This Row],[goal]]</f>
        <v>1.0667450000000001</v>
      </c>
      <c r="P2311" s="8">
        <f>IFERROR(+Table1[[#This Row],[pledged]]/Table1[[#This Row],[backers_count]],0)</f>
        <v>59.817476635514019</v>
      </c>
      <c r="Q2311" t="str">
        <f t="shared" si="144"/>
        <v>music</v>
      </c>
      <c r="R2311" t="str">
        <f t="shared" si="145"/>
        <v>indie rock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+Table1[[#This Row],[pledged]]/Table1[[#This Row],[goal]]</f>
        <v>4.288397837837838</v>
      </c>
      <c r="P2312" s="8">
        <f>IFERROR(+Table1[[#This Row],[pledged]]/Table1[[#This Row],[backers_count]],0)</f>
        <v>64.816470588235291</v>
      </c>
      <c r="Q2312" t="str">
        <f t="shared" si="144"/>
        <v>music</v>
      </c>
      <c r="R2312" t="str">
        <f t="shared" si="145"/>
        <v>indie rock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+Table1[[#This Row],[pledged]]/Table1[[#This Row],[goal]]</f>
        <v>1.0411111111111111</v>
      </c>
      <c r="P2313" s="8">
        <f>IFERROR(+Table1[[#This Row],[pledged]]/Table1[[#This Row],[backers_count]],0)</f>
        <v>90.09615384615384</v>
      </c>
      <c r="Q2313" t="str">
        <f t="shared" si="144"/>
        <v>music</v>
      </c>
      <c r="R2313" t="str">
        <f t="shared" si="145"/>
        <v>indie rock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+Table1[[#This Row],[pledged]]/Table1[[#This Row],[goal]]</f>
        <v>1.0786666666666667</v>
      </c>
      <c r="P2314" s="8">
        <f>IFERROR(+Table1[[#This Row],[pledged]]/Table1[[#This Row],[backers_count]],0)</f>
        <v>40.962025316455694</v>
      </c>
      <c r="Q2314" t="str">
        <f t="shared" si="144"/>
        <v>music</v>
      </c>
      <c r="R2314" t="str">
        <f t="shared" si="145"/>
        <v>indie rock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+Table1[[#This Row],[pledged]]/Table1[[#This Row],[goal]]</f>
        <v>1.7584040000000001</v>
      </c>
      <c r="P2315" s="8">
        <f>IFERROR(+Table1[[#This Row],[pledged]]/Table1[[#This Row],[backers_count]],0)</f>
        <v>56.000127388535034</v>
      </c>
      <c r="Q2315" t="str">
        <f t="shared" si="144"/>
        <v>music</v>
      </c>
      <c r="R2315" t="str">
        <f t="shared" si="145"/>
        <v>indie rock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+Table1[[#This Row],[pledged]]/Table1[[#This Row],[goal]]</f>
        <v>1.5697000000000001</v>
      </c>
      <c r="P2316" s="8">
        <f>IFERROR(+Table1[[#This Row],[pledged]]/Table1[[#This Row],[backers_count]],0)</f>
        <v>37.672800000000002</v>
      </c>
      <c r="Q2316" t="str">
        <f t="shared" si="144"/>
        <v>music</v>
      </c>
      <c r="R2316" t="str">
        <f t="shared" si="145"/>
        <v>indie rock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+Table1[[#This Row],[pledged]]/Table1[[#This Row],[goal]]</f>
        <v>1.026</v>
      </c>
      <c r="P2317" s="8">
        <f>IFERROR(+Table1[[#This Row],[pledged]]/Table1[[#This Row],[backers_count]],0)</f>
        <v>40.078125</v>
      </c>
      <c r="Q2317" t="str">
        <f t="shared" si="144"/>
        <v>music</v>
      </c>
      <c r="R2317" t="str">
        <f t="shared" si="145"/>
        <v>indie rock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+Table1[[#This Row],[pledged]]/Table1[[#This Row],[goal]]</f>
        <v>1.0404266666666666</v>
      </c>
      <c r="P2318" s="8">
        <f>IFERROR(+Table1[[#This Row],[pledged]]/Table1[[#This Row],[backers_count]],0)</f>
        <v>78.031999999999996</v>
      </c>
      <c r="Q2318" t="str">
        <f t="shared" si="144"/>
        <v>music</v>
      </c>
      <c r="R2318" t="str">
        <f t="shared" si="145"/>
        <v>indie rock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+Table1[[#This Row],[pledged]]/Table1[[#This Row],[goal]]</f>
        <v>1.04</v>
      </c>
      <c r="P2319" s="8">
        <f>IFERROR(+Table1[[#This Row],[pledged]]/Table1[[#This Row],[backers_count]],0)</f>
        <v>18.90909090909091</v>
      </c>
      <c r="Q2319" t="str">
        <f t="shared" si="144"/>
        <v>music</v>
      </c>
      <c r="R2319" t="str">
        <f t="shared" si="145"/>
        <v>indie rock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+Table1[[#This Row],[pledged]]/Table1[[#This Row],[goal]]</f>
        <v>1.2105999999999999</v>
      </c>
      <c r="P2320" s="8">
        <f>IFERROR(+Table1[[#This Row],[pledged]]/Table1[[#This Row],[backers_count]],0)</f>
        <v>37.134969325153371</v>
      </c>
      <c r="Q2320" t="str">
        <f t="shared" si="144"/>
        <v>music</v>
      </c>
      <c r="R2320" t="str">
        <f t="shared" si="145"/>
        <v>indie rock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+Table1[[#This Row],[pledged]]/Table1[[#This Row],[goal]]</f>
        <v>1.077</v>
      </c>
      <c r="P2321" s="8">
        <f>IFERROR(+Table1[[#This Row],[pledged]]/Table1[[#This Row],[backers_count]],0)</f>
        <v>41.961038961038959</v>
      </c>
      <c r="Q2321" t="str">
        <f t="shared" si="144"/>
        <v>music</v>
      </c>
      <c r="R2321" t="str">
        <f t="shared" si="145"/>
        <v>indie rock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+Table1[[#This Row],[pledged]]/Table1[[#This Row],[goal]]</f>
        <v>1.0866</v>
      </c>
      <c r="P2322" s="8">
        <f>IFERROR(+Table1[[#This Row],[pledged]]/Table1[[#This Row],[backers_count]],0)</f>
        <v>61.044943820224717</v>
      </c>
      <c r="Q2322" t="str">
        <f t="shared" si="144"/>
        <v>music</v>
      </c>
      <c r="R2322" t="str">
        <f t="shared" si="145"/>
        <v>indie rock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+Table1[[#This Row],[pledged]]/Table1[[#This Row],[goal]]</f>
        <v>0.39120962394619685</v>
      </c>
      <c r="P2323" s="8">
        <f>IFERROR(+Table1[[#This Row],[pledged]]/Table1[[#This Row],[backers_count]],0)</f>
        <v>64.53125</v>
      </c>
      <c r="Q2323" t="str">
        <f t="shared" si="144"/>
        <v>food</v>
      </c>
      <c r="R2323" t="str">
        <f t="shared" si="145"/>
        <v>small batch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+Table1[[#This Row],[pledged]]/Table1[[#This Row],[goal]]</f>
        <v>3.1481481481481478E-2</v>
      </c>
      <c r="P2324" s="8">
        <f>IFERROR(+Table1[[#This Row],[pledged]]/Table1[[#This Row],[backers_count]],0)</f>
        <v>21.25</v>
      </c>
      <c r="Q2324" t="str">
        <f t="shared" si="144"/>
        <v>food</v>
      </c>
      <c r="R2324" t="str">
        <f t="shared" si="145"/>
        <v>small batch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+Table1[[#This Row],[pledged]]/Table1[[#This Row],[goal]]</f>
        <v>0.48</v>
      </c>
      <c r="P2325" s="8">
        <f>IFERROR(+Table1[[#This Row],[pledged]]/Table1[[#This Row],[backers_count]],0)</f>
        <v>30</v>
      </c>
      <c r="Q2325" t="str">
        <f t="shared" si="144"/>
        <v>food</v>
      </c>
      <c r="R2325" t="str">
        <f t="shared" si="145"/>
        <v>small batch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+Table1[[#This Row],[pledged]]/Table1[[#This Row],[goal]]</f>
        <v>0.20733333333333334</v>
      </c>
      <c r="P2326" s="8">
        <f>IFERROR(+Table1[[#This Row],[pledged]]/Table1[[#This Row],[backers_count]],0)</f>
        <v>25.491803278688526</v>
      </c>
      <c r="Q2326" t="str">
        <f t="shared" si="144"/>
        <v>food</v>
      </c>
      <c r="R2326" t="str">
        <f t="shared" si="145"/>
        <v>small batch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+Table1[[#This Row],[pledged]]/Table1[[#This Row],[goal]]</f>
        <v>0.08</v>
      </c>
      <c r="P2327" s="8">
        <f>IFERROR(+Table1[[#This Row],[pledged]]/Table1[[#This Row],[backers_count]],0)</f>
        <v>11.428571428571429</v>
      </c>
      <c r="Q2327" t="str">
        <f t="shared" si="144"/>
        <v>food</v>
      </c>
      <c r="R2327" t="str">
        <f t="shared" si="145"/>
        <v>small batch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+Table1[[#This Row],[pledged]]/Table1[[#This Row],[goal]]</f>
        <v>7.1999999999999998E-3</v>
      </c>
      <c r="P2328" s="8">
        <f>IFERROR(+Table1[[#This Row],[pledged]]/Table1[[#This Row],[backers_count]],0)</f>
        <v>108</v>
      </c>
      <c r="Q2328" t="str">
        <f t="shared" si="144"/>
        <v>food</v>
      </c>
      <c r="R2328" t="str">
        <f t="shared" si="145"/>
        <v>small batch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+Table1[[#This Row],[pledged]]/Table1[[#This Row],[goal]]</f>
        <v>5.2609431428571432</v>
      </c>
      <c r="P2329" s="8">
        <f>IFERROR(+Table1[[#This Row],[pledged]]/Table1[[#This Row],[backers_count]],0)</f>
        <v>54.883162444113267</v>
      </c>
      <c r="Q2329" t="str">
        <f t="shared" si="144"/>
        <v>food</v>
      </c>
      <c r="R2329" t="str">
        <f t="shared" si="145"/>
        <v>small batch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+Table1[[#This Row],[pledged]]/Table1[[#This Row],[goal]]</f>
        <v>2.5445000000000002</v>
      </c>
      <c r="P2330" s="8">
        <f>IFERROR(+Table1[[#This Row],[pledged]]/Table1[[#This Row],[backers_count]],0)</f>
        <v>47.383612662942269</v>
      </c>
      <c r="Q2330" t="str">
        <f t="shared" si="144"/>
        <v>food</v>
      </c>
      <c r="R2330" t="str">
        <f t="shared" si="145"/>
        <v>small batch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+Table1[[#This Row],[pledged]]/Table1[[#This Row],[goal]]</f>
        <v>1.0591999999999999</v>
      </c>
      <c r="P2331" s="8">
        <f>IFERROR(+Table1[[#This Row],[pledged]]/Table1[[#This Row],[backers_count]],0)</f>
        <v>211.84</v>
      </c>
      <c r="Q2331" t="str">
        <f t="shared" si="144"/>
        <v>food</v>
      </c>
      <c r="R2331" t="str">
        <f t="shared" si="145"/>
        <v>small batch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+Table1[[#This Row],[pledged]]/Table1[[#This Row],[goal]]</f>
        <v>1.0242285714285715</v>
      </c>
      <c r="P2332" s="8">
        <f>IFERROR(+Table1[[#This Row],[pledged]]/Table1[[#This Row],[backers_count]],0)</f>
        <v>219.92638036809817</v>
      </c>
      <c r="Q2332" t="str">
        <f t="shared" si="144"/>
        <v>food</v>
      </c>
      <c r="R2332" t="str">
        <f t="shared" si="145"/>
        <v>small batch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+Table1[[#This Row],[pledged]]/Table1[[#This Row],[goal]]</f>
        <v>1.4431375</v>
      </c>
      <c r="P2333" s="8">
        <f>IFERROR(+Table1[[#This Row],[pledged]]/Table1[[#This Row],[backers_count]],0)</f>
        <v>40.795406360424032</v>
      </c>
      <c r="Q2333" t="str">
        <f t="shared" si="144"/>
        <v>food</v>
      </c>
      <c r="R2333" t="str">
        <f t="shared" si="145"/>
        <v>small batch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+Table1[[#This Row],[pledged]]/Table1[[#This Row],[goal]]</f>
        <v>1.06308</v>
      </c>
      <c r="P2334" s="8">
        <f>IFERROR(+Table1[[#This Row],[pledged]]/Table1[[#This Row],[backers_count]],0)</f>
        <v>75.502840909090907</v>
      </c>
      <c r="Q2334" t="str">
        <f t="shared" si="144"/>
        <v>food</v>
      </c>
      <c r="R2334" t="str">
        <f t="shared" si="145"/>
        <v>small batch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+Table1[[#This Row],[pledged]]/Table1[[#This Row],[goal]]</f>
        <v>2.1216666666666666</v>
      </c>
      <c r="P2335" s="8">
        <f>IFERROR(+Table1[[#This Row],[pledged]]/Table1[[#This Row],[backers_count]],0)</f>
        <v>13.542553191489361</v>
      </c>
      <c r="Q2335" t="str">
        <f t="shared" si="144"/>
        <v>food</v>
      </c>
      <c r="R2335" t="str">
        <f t="shared" si="145"/>
        <v>small batch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+Table1[[#This Row],[pledged]]/Table1[[#This Row],[goal]]</f>
        <v>1.0195000000000001</v>
      </c>
      <c r="P2336" s="8">
        <f>IFERROR(+Table1[[#This Row],[pledged]]/Table1[[#This Row],[backers_count]],0)</f>
        <v>60.865671641791046</v>
      </c>
      <c r="Q2336" t="str">
        <f t="shared" si="144"/>
        <v>food</v>
      </c>
      <c r="R2336" t="str">
        <f t="shared" si="145"/>
        <v>small batch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+Table1[[#This Row],[pledged]]/Table1[[#This Row],[goal]]</f>
        <v>1.0227200000000001</v>
      </c>
      <c r="P2337" s="8">
        <f>IFERROR(+Table1[[#This Row],[pledged]]/Table1[[#This Row],[backers_count]],0)</f>
        <v>115.69230769230769</v>
      </c>
      <c r="Q2337" t="str">
        <f t="shared" si="144"/>
        <v>food</v>
      </c>
      <c r="R2337" t="str">
        <f t="shared" si="145"/>
        <v>small batch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+Table1[[#This Row],[pledged]]/Table1[[#This Row],[goal]]</f>
        <v>5.2073254999999996</v>
      </c>
      <c r="P2338" s="8">
        <f>IFERROR(+Table1[[#This Row],[pledged]]/Table1[[#This Row],[backers_count]],0)</f>
        <v>48.104623556581984</v>
      </c>
      <c r="Q2338" t="str">
        <f t="shared" si="144"/>
        <v>food</v>
      </c>
      <c r="R2338" t="str">
        <f t="shared" si="145"/>
        <v>small batch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+Table1[[#This Row],[pledged]]/Table1[[#This Row],[goal]]</f>
        <v>1.1065833333333333</v>
      </c>
      <c r="P2339" s="8">
        <f>IFERROR(+Table1[[#This Row],[pledged]]/Table1[[#This Row],[backers_count]],0)</f>
        <v>74.184357541899445</v>
      </c>
      <c r="Q2339" t="str">
        <f t="shared" si="144"/>
        <v>food</v>
      </c>
      <c r="R2339" t="str">
        <f t="shared" si="145"/>
        <v>small batch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+Table1[[#This Row],[pledged]]/Table1[[#This Row],[goal]]</f>
        <v>1.0114333333333334</v>
      </c>
      <c r="P2340" s="8">
        <f>IFERROR(+Table1[[#This Row],[pledged]]/Table1[[#This Row],[backers_count]],0)</f>
        <v>123.34552845528455</v>
      </c>
      <c r="Q2340" t="str">
        <f t="shared" si="144"/>
        <v>food</v>
      </c>
      <c r="R2340" t="str">
        <f t="shared" si="145"/>
        <v>small batch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+Table1[[#This Row],[pledged]]/Table1[[#This Row],[goal]]</f>
        <v>2.9420799999999998</v>
      </c>
      <c r="P2341" s="8">
        <f>IFERROR(+Table1[[#This Row],[pledged]]/Table1[[#This Row],[backers_count]],0)</f>
        <v>66.623188405797094</v>
      </c>
      <c r="Q2341" t="str">
        <f t="shared" si="144"/>
        <v>food</v>
      </c>
      <c r="R2341" t="str">
        <f t="shared" si="145"/>
        <v>small batch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+Table1[[#This Row],[pledged]]/Table1[[#This Row],[goal]]</f>
        <v>1.0577749999999999</v>
      </c>
      <c r="P2342" s="8">
        <f>IFERROR(+Table1[[#This Row],[pledged]]/Table1[[#This Row],[backers_count]],0)</f>
        <v>104.99007444168734</v>
      </c>
      <c r="Q2342" t="str">
        <f t="shared" si="144"/>
        <v>food</v>
      </c>
      <c r="R2342" t="str">
        <f t="shared" si="145"/>
        <v>small batch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+Table1[[#This Row],[pledged]]/Table1[[#This Row],[goal]]</f>
        <v>0</v>
      </c>
      <c r="P2343" s="8">
        <f>IFERROR(+Table1[[#This Row],[pledged]]/Table1[[#This Row],[backers_count]],0)</f>
        <v>0</v>
      </c>
      <c r="Q2343" t="str">
        <f t="shared" si="144"/>
        <v>technology</v>
      </c>
      <c r="R2343" t="str">
        <f t="shared" si="145"/>
        <v>web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+Table1[[#This Row],[pledged]]/Table1[[#This Row],[goal]]</f>
        <v>0</v>
      </c>
      <c r="P2344" s="8">
        <f>IFERROR(+Table1[[#This Row],[pledged]]/Table1[[#This Row],[backers_count]],0)</f>
        <v>0</v>
      </c>
      <c r="Q2344" t="str">
        <f t="shared" si="144"/>
        <v>technology</v>
      </c>
      <c r="R2344" t="str">
        <f t="shared" si="145"/>
        <v>web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+Table1[[#This Row],[pledged]]/Table1[[#This Row],[goal]]</f>
        <v>0.03</v>
      </c>
      <c r="P2345" s="8">
        <f>IFERROR(+Table1[[#This Row],[pledged]]/Table1[[#This Row],[backers_count]],0)</f>
        <v>300</v>
      </c>
      <c r="Q2345" t="str">
        <f t="shared" si="144"/>
        <v>technology</v>
      </c>
      <c r="R2345" t="str">
        <f t="shared" si="145"/>
        <v>web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+Table1[[#This Row],[pledged]]/Table1[[#This Row],[goal]]</f>
        <v>1E-3</v>
      </c>
      <c r="P2346" s="8">
        <f>IFERROR(+Table1[[#This Row],[pledged]]/Table1[[#This Row],[backers_count]],0)</f>
        <v>1</v>
      </c>
      <c r="Q2346" t="str">
        <f t="shared" si="144"/>
        <v>technology</v>
      </c>
      <c r="R2346" t="str">
        <f t="shared" si="145"/>
        <v>web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+Table1[[#This Row],[pledged]]/Table1[[#This Row],[goal]]</f>
        <v>0</v>
      </c>
      <c r="P2347" s="8">
        <f>IFERROR(+Table1[[#This Row],[pledged]]/Table1[[#This Row],[backers_count]],0)</f>
        <v>0</v>
      </c>
      <c r="Q2347" t="str">
        <f t="shared" si="144"/>
        <v>technology</v>
      </c>
      <c r="R2347" t="str">
        <f t="shared" si="145"/>
        <v>web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+Table1[[#This Row],[pledged]]/Table1[[#This Row],[goal]]</f>
        <v>6.4999999999999997E-4</v>
      </c>
      <c r="P2348" s="8">
        <f>IFERROR(+Table1[[#This Row],[pledged]]/Table1[[#This Row],[backers_count]],0)</f>
        <v>13</v>
      </c>
      <c r="Q2348" t="str">
        <f t="shared" si="144"/>
        <v>technology</v>
      </c>
      <c r="R2348" t="str">
        <f t="shared" si="145"/>
        <v>web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+Table1[[#This Row],[pledged]]/Table1[[#This Row],[goal]]</f>
        <v>1.4999999999999999E-2</v>
      </c>
      <c r="P2349" s="8">
        <f>IFERROR(+Table1[[#This Row],[pledged]]/Table1[[#This Row],[backers_count]],0)</f>
        <v>15</v>
      </c>
      <c r="Q2349" t="str">
        <f t="shared" si="144"/>
        <v>technology</v>
      </c>
      <c r="R2349" t="str">
        <f t="shared" si="145"/>
        <v>web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+Table1[[#This Row],[pledged]]/Table1[[#This Row],[goal]]</f>
        <v>3.8571428571428572E-3</v>
      </c>
      <c r="P2350" s="8">
        <f>IFERROR(+Table1[[#This Row],[pledged]]/Table1[[#This Row],[backers_count]],0)</f>
        <v>54</v>
      </c>
      <c r="Q2350" t="str">
        <f t="shared" si="144"/>
        <v>technology</v>
      </c>
      <c r="R2350" t="str">
        <f t="shared" si="145"/>
        <v>web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+Table1[[#This Row],[pledged]]/Table1[[#This Row],[goal]]</f>
        <v>0</v>
      </c>
      <c r="P2351" s="8">
        <f>IFERROR(+Table1[[#This Row],[pledged]]/Table1[[#This Row],[backers_count]],0)</f>
        <v>0</v>
      </c>
      <c r="Q2351" t="str">
        <f t="shared" si="144"/>
        <v>technology</v>
      </c>
      <c r="R2351" t="str">
        <f t="shared" si="145"/>
        <v>web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+Table1[[#This Row],[pledged]]/Table1[[#This Row],[goal]]</f>
        <v>0</v>
      </c>
      <c r="P2352" s="8">
        <f>IFERROR(+Table1[[#This Row],[pledged]]/Table1[[#This Row],[backers_count]],0)</f>
        <v>0</v>
      </c>
      <c r="Q2352" t="str">
        <f t="shared" si="144"/>
        <v>technology</v>
      </c>
      <c r="R2352" t="str">
        <f t="shared" si="145"/>
        <v>web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+Table1[[#This Row],[pledged]]/Table1[[#This Row],[goal]]</f>
        <v>5.7142857142857143E-3</v>
      </c>
      <c r="P2353" s="8">
        <f>IFERROR(+Table1[[#This Row],[pledged]]/Table1[[#This Row],[backers_count]],0)</f>
        <v>15.428571428571429</v>
      </c>
      <c r="Q2353" t="str">
        <f t="shared" si="144"/>
        <v>technology</v>
      </c>
      <c r="R2353" t="str">
        <f t="shared" si="145"/>
        <v>web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+Table1[[#This Row],[pledged]]/Table1[[#This Row],[goal]]</f>
        <v>0</v>
      </c>
      <c r="P2354" s="8">
        <f>IFERROR(+Table1[[#This Row],[pledged]]/Table1[[#This Row],[backers_count]],0)</f>
        <v>0</v>
      </c>
      <c r="Q2354" t="str">
        <f t="shared" si="144"/>
        <v>technology</v>
      </c>
      <c r="R2354" t="str">
        <f t="shared" si="145"/>
        <v>web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+Table1[[#This Row],[pledged]]/Table1[[#This Row],[goal]]</f>
        <v>0</v>
      </c>
      <c r="P2355" s="8">
        <f>IFERROR(+Table1[[#This Row],[pledged]]/Table1[[#This Row],[backers_count]],0)</f>
        <v>0</v>
      </c>
      <c r="Q2355" t="str">
        <f t="shared" si="144"/>
        <v>technology</v>
      </c>
      <c r="R2355" t="str">
        <f t="shared" si="145"/>
        <v>web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+Table1[[#This Row],[pledged]]/Table1[[#This Row],[goal]]</f>
        <v>7.1428571428571429E-4</v>
      </c>
      <c r="P2356" s="8">
        <f>IFERROR(+Table1[[#This Row],[pledged]]/Table1[[#This Row],[backers_count]],0)</f>
        <v>25</v>
      </c>
      <c r="Q2356" t="str">
        <f t="shared" si="144"/>
        <v>technology</v>
      </c>
      <c r="R2356" t="str">
        <f t="shared" si="145"/>
        <v>web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+Table1[[#This Row],[pledged]]/Table1[[#This Row],[goal]]</f>
        <v>6.875E-3</v>
      </c>
      <c r="P2357" s="8">
        <f>IFERROR(+Table1[[#This Row],[pledged]]/Table1[[#This Row],[backers_count]],0)</f>
        <v>27.5</v>
      </c>
      <c r="Q2357" t="str">
        <f t="shared" si="144"/>
        <v>technology</v>
      </c>
      <c r="R2357" t="str">
        <f t="shared" si="145"/>
        <v>web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+Table1[[#This Row],[pledged]]/Table1[[#This Row],[goal]]</f>
        <v>0</v>
      </c>
      <c r="P2358" s="8">
        <f>IFERROR(+Table1[[#This Row],[pledged]]/Table1[[#This Row],[backers_count]],0)</f>
        <v>0</v>
      </c>
      <c r="Q2358" t="str">
        <f t="shared" si="144"/>
        <v>technology</v>
      </c>
      <c r="R2358" t="str">
        <f t="shared" si="145"/>
        <v>web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+Table1[[#This Row],[pledged]]/Table1[[#This Row],[goal]]</f>
        <v>0</v>
      </c>
      <c r="P2359" s="8">
        <f>IFERROR(+Table1[[#This Row],[pledged]]/Table1[[#This Row],[backers_count]],0)</f>
        <v>0</v>
      </c>
      <c r="Q2359" t="str">
        <f t="shared" si="144"/>
        <v>technology</v>
      </c>
      <c r="R2359" t="str">
        <f t="shared" si="145"/>
        <v>web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+Table1[[#This Row],[pledged]]/Table1[[#This Row],[goal]]</f>
        <v>0</v>
      </c>
      <c r="P2360" s="8">
        <f>IFERROR(+Table1[[#This Row],[pledged]]/Table1[[#This Row],[backers_count]],0)</f>
        <v>0</v>
      </c>
      <c r="Q2360" t="str">
        <f t="shared" si="144"/>
        <v>technology</v>
      </c>
      <c r="R2360" t="str">
        <f t="shared" si="145"/>
        <v>web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+Table1[[#This Row],[pledged]]/Table1[[#This Row],[goal]]</f>
        <v>0.14680000000000001</v>
      </c>
      <c r="P2361" s="8">
        <f>IFERROR(+Table1[[#This Row],[pledged]]/Table1[[#This Row],[backers_count]],0)</f>
        <v>367</v>
      </c>
      <c r="Q2361" t="str">
        <f t="shared" si="144"/>
        <v>technology</v>
      </c>
      <c r="R2361" t="str">
        <f t="shared" si="145"/>
        <v>web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+Table1[[#This Row],[pledged]]/Table1[[#This Row],[goal]]</f>
        <v>4.0000000000000002E-4</v>
      </c>
      <c r="P2362" s="8">
        <f>IFERROR(+Table1[[#This Row],[pledged]]/Table1[[#This Row],[backers_count]],0)</f>
        <v>2</v>
      </c>
      <c r="Q2362" t="str">
        <f t="shared" si="144"/>
        <v>technology</v>
      </c>
      <c r="R2362" t="str">
        <f t="shared" si="145"/>
        <v>web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+Table1[[#This Row],[pledged]]/Table1[[#This Row],[goal]]</f>
        <v>0</v>
      </c>
      <c r="P2363" s="8">
        <f>IFERROR(+Table1[[#This Row],[pledged]]/Table1[[#This Row],[backers_count]],0)</f>
        <v>0</v>
      </c>
      <c r="Q2363" t="str">
        <f t="shared" si="144"/>
        <v>technology</v>
      </c>
      <c r="R2363" t="str">
        <f t="shared" si="145"/>
        <v>web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+Table1[[#This Row],[pledged]]/Table1[[#This Row],[goal]]</f>
        <v>0.2857142857142857</v>
      </c>
      <c r="P2364" s="8">
        <f>IFERROR(+Table1[[#This Row],[pledged]]/Table1[[#This Row],[backers_count]],0)</f>
        <v>60</v>
      </c>
      <c r="Q2364" t="str">
        <f t="shared" si="144"/>
        <v>technology</v>
      </c>
      <c r="R2364" t="str">
        <f t="shared" si="145"/>
        <v>web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+Table1[[#This Row],[pledged]]/Table1[[#This Row],[goal]]</f>
        <v>0</v>
      </c>
      <c r="P2365" s="8">
        <f>IFERROR(+Table1[[#This Row],[pledged]]/Table1[[#This Row],[backers_count]],0)</f>
        <v>0</v>
      </c>
      <c r="Q2365" t="str">
        <f t="shared" si="144"/>
        <v>technology</v>
      </c>
      <c r="R2365" t="str">
        <f t="shared" si="145"/>
        <v>web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+Table1[[#This Row],[pledged]]/Table1[[#This Row],[goal]]</f>
        <v>0</v>
      </c>
      <c r="P2366" s="8">
        <f>IFERROR(+Table1[[#This Row],[pledged]]/Table1[[#This Row],[backers_count]],0)</f>
        <v>0</v>
      </c>
      <c r="Q2366" t="str">
        <f t="shared" si="144"/>
        <v>technology</v>
      </c>
      <c r="R2366" t="str">
        <f t="shared" si="145"/>
        <v>web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+Table1[[#This Row],[pledged]]/Table1[[#This Row],[goal]]</f>
        <v>0</v>
      </c>
      <c r="P2367" s="8">
        <f>IFERROR(+Table1[[#This Row],[pledged]]/Table1[[#This Row],[backers_count]],0)</f>
        <v>0</v>
      </c>
      <c r="Q2367" t="str">
        <f t="shared" si="144"/>
        <v>technology</v>
      </c>
      <c r="R2367" t="str">
        <f t="shared" si="145"/>
        <v>web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+Table1[[#This Row],[pledged]]/Table1[[#This Row],[goal]]</f>
        <v>0.1052</v>
      </c>
      <c r="P2368" s="8">
        <f>IFERROR(+Table1[[#This Row],[pledged]]/Table1[[#This Row],[backers_count]],0)</f>
        <v>97.407407407407405</v>
      </c>
      <c r="Q2368" t="str">
        <f t="shared" si="144"/>
        <v>technology</v>
      </c>
      <c r="R2368" t="str">
        <f t="shared" si="145"/>
        <v>web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+Table1[[#This Row],[pledged]]/Table1[[#This Row],[goal]]</f>
        <v>1.34E-2</v>
      </c>
      <c r="P2369" s="8">
        <f>IFERROR(+Table1[[#This Row],[pledged]]/Table1[[#This Row],[backers_count]],0)</f>
        <v>47.857142857142854</v>
      </c>
      <c r="Q2369" t="str">
        <f t="shared" si="144"/>
        <v>technology</v>
      </c>
      <c r="R2369" t="str">
        <f t="shared" si="145"/>
        <v>web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+Table1[[#This Row],[pledged]]/Table1[[#This Row],[goal]]</f>
        <v>2.5000000000000001E-3</v>
      </c>
      <c r="P2370" s="8">
        <f>IFERROR(+Table1[[#This Row],[pledged]]/Table1[[#This Row],[backers_count]],0)</f>
        <v>50</v>
      </c>
      <c r="Q2370" t="str">
        <f t="shared" ref="Q2370:Q2433" si="148">LEFT(N2370,FIND("/",N2370)-1)</f>
        <v>technology</v>
      </c>
      <c r="R2370" t="str">
        <f t="shared" ref="R2370:R2433" si="149">RIGHT($N2370,LEN(N2370)-FIND("/",N2370))</f>
        <v>web</v>
      </c>
      <c r="S2370" s="14">
        <f t="shared" ref="S2370:S2433" si="150">(((J2370/60)/60)/24)+DATE(1970,1,1)</f>
        <v>42063.721817129626</v>
      </c>
      <c r="T2370" s="14">
        <f t="shared" ref="T2370:T2433" si="151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+Table1[[#This Row],[pledged]]/Table1[[#This Row],[goal]]</f>
        <v>0</v>
      </c>
      <c r="P2371" s="8">
        <f>IFERROR(+Table1[[#This Row],[pledged]]/Table1[[#This Row],[backers_count]],0)</f>
        <v>0</v>
      </c>
      <c r="Q2371" t="str">
        <f t="shared" si="148"/>
        <v>technology</v>
      </c>
      <c r="R2371" t="str">
        <f t="shared" si="149"/>
        <v>web</v>
      </c>
      <c r="S2371" s="14">
        <f t="shared" si="150"/>
        <v>42380.812627314815</v>
      </c>
      <c r="T2371" s="14">
        <f t="shared" si="151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+Table1[[#This Row],[pledged]]/Table1[[#This Row],[goal]]</f>
        <v>3.2799999999999999E-3</v>
      </c>
      <c r="P2372" s="8">
        <f>IFERROR(+Table1[[#This Row],[pledged]]/Table1[[#This Row],[backers_count]],0)</f>
        <v>20.5</v>
      </c>
      <c r="Q2372" t="str">
        <f t="shared" si="148"/>
        <v>technology</v>
      </c>
      <c r="R2372" t="str">
        <f t="shared" si="149"/>
        <v>web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+Table1[[#This Row],[pledged]]/Table1[[#This Row],[goal]]</f>
        <v>0</v>
      </c>
      <c r="P2373" s="8">
        <f>IFERROR(+Table1[[#This Row],[pledged]]/Table1[[#This Row],[backers_count]],0)</f>
        <v>0</v>
      </c>
      <c r="Q2373" t="str">
        <f t="shared" si="148"/>
        <v>technology</v>
      </c>
      <c r="R2373" t="str">
        <f t="shared" si="149"/>
        <v>web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+Table1[[#This Row],[pledged]]/Table1[[#This Row],[goal]]</f>
        <v>3.272727272727273E-2</v>
      </c>
      <c r="P2374" s="8">
        <f>IFERROR(+Table1[[#This Row],[pledged]]/Table1[[#This Row],[backers_count]],0)</f>
        <v>30</v>
      </c>
      <c r="Q2374" t="str">
        <f t="shared" si="148"/>
        <v>technology</v>
      </c>
      <c r="R2374" t="str">
        <f t="shared" si="149"/>
        <v>web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+Table1[[#This Row],[pledged]]/Table1[[#This Row],[goal]]</f>
        <v>5.8823529411764708E-5</v>
      </c>
      <c r="P2375" s="8">
        <f>IFERROR(+Table1[[#This Row],[pledged]]/Table1[[#This Row],[backers_count]],0)</f>
        <v>50</v>
      </c>
      <c r="Q2375" t="str">
        <f t="shared" si="148"/>
        <v>technology</v>
      </c>
      <c r="R2375" t="str">
        <f t="shared" si="149"/>
        <v>web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+Table1[[#This Row],[pledged]]/Table1[[#This Row],[goal]]</f>
        <v>4.5454545454545455E-4</v>
      </c>
      <c r="P2376" s="8">
        <f>IFERROR(+Table1[[#This Row],[pledged]]/Table1[[#This Row],[backers_count]],0)</f>
        <v>10</v>
      </c>
      <c r="Q2376" t="str">
        <f t="shared" si="148"/>
        <v>technology</v>
      </c>
      <c r="R2376" t="str">
        <f t="shared" si="149"/>
        <v>web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+Table1[[#This Row],[pledged]]/Table1[[#This Row],[goal]]</f>
        <v>0</v>
      </c>
      <c r="P2377" s="8">
        <f>IFERROR(+Table1[[#This Row],[pledged]]/Table1[[#This Row],[backers_count]],0)</f>
        <v>0</v>
      </c>
      <c r="Q2377" t="str">
        <f t="shared" si="148"/>
        <v>technology</v>
      </c>
      <c r="R2377" t="str">
        <f t="shared" si="149"/>
        <v>web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+Table1[[#This Row],[pledged]]/Table1[[#This Row],[goal]]</f>
        <v>0.10877666666666666</v>
      </c>
      <c r="P2378" s="8">
        <f>IFERROR(+Table1[[#This Row],[pledged]]/Table1[[#This Row],[backers_count]],0)</f>
        <v>81.582499999999996</v>
      </c>
      <c r="Q2378" t="str">
        <f t="shared" si="148"/>
        <v>technology</v>
      </c>
      <c r="R2378" t="str">
        <f t="shared" si="149"/>
        <v>web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+Table1[[#This Row],[pledged]]/Table1[[#This Row],[goal]]</f>
        <v>0</v>
      </c>
      <c r="P2379" s="8">
        <f>IFERROR(+Table1[[#This Row],[pledged]]/Table1[[#This Row],[backers_count]],0)</f>
        <v>0</v>
      </c>
      <c r="Q2379" t="str">
        <f t="shared" si="148"/>
        <v>technology</v>
      </c>
      <c r="R2379" t="str">
        <f t="shared" si="149"/>
        <v>web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+Table1[[#This Row],[pledged]]/Table1[[#This Row],[goal]]</f>
        <v>0</v>
      </c>
      <c r="P2380" s="8">
        <f>IFERROR(+Table1[[#This Row],[pledged]]/Table1[[#This Row],[backers_count]],0)</f>
        <v>0</v>
      </c>
      <c r="Q2380" t="str">
        <f t="shared" si="148"/>
        <v>technology</v>
      </c>
      <c r="R2380" t="str">
        <f t="shared" si="149"/>
        <v>web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+Table1[[#This Row],[pledged]]/Table1[[#This Row],[goal]]</f>
        <v>0</v>
      </c>
      <c r="P2381" s="8">
        <f>IFERROR(+Table1[[#This Row],[pledged]]/Table1[[#This Row],[backers_count]],0)</f>
        <v>0</v>
      </c>
      <c r="Q2381" t="str">
        <f t="shared" si="148"/>
        <v>technology</v>
      </c>
      <c r="R2381" t="str">
        <f t="shared" si="149"/>
        <v>web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+Table1[[#This Row],[pledged]]/Table1[[#This Row],[goal]]</f>
        <v>3.6666666666666666E-3</v>
      </c>
      <c r="P2382" s="8">
        <f>IFERROR(+Table1[[#This Row],[pledged]]/Table1[[#This Row],[backers_count]],0)</f>
        <v>18.333333333333332</v>
      </c>
      <c r="Q2382" t="str">
        <f t="shared" si="148"/>
        <v>technology</v>
      </c>
      <c r="R2382" t="str">
        <f t="shared" si="149"/>
        <v>web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+Table1[[#This Row],[pledged]]/Table1[[#This Row],[goal]]</f>
        <v>1.8193398957730169E-2</v>
      </c>
      <c r="P2383" s="8">
        <f>IFERROR(+Table1[[#This Row],[pledged]]/Table1[[#This Row],[backers_count]],0)</f>
        <v>224.42857142857142</v>
      </c>
      <c r="Q2383" t="str">
        <f t="shared" si="148"/>
        <v>technology</v>
      </c>
      <c r="R2383" t="str">
        <f t="shared" si="149"/>
        <v>web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+Table1[[#This Row],[pledged]]/Table1[[#This Row],[goal]]</f>
        <v>2.5000000000000001E-2</v>
      </c>
      <c r="P2384" s="8">
        <f>IFERROR(+Table1[[#This Row],[pledged]]/Table1[[#This Row],[backers_count]],0)</f>
        <v>37.5</v>
      </c>
      <c r="Q2384" t="str">
        <f t="shared" si="148"/>
        <v>technology</v>
      </c>
      <c r="R2384" t="str">
        <f t="shared" si="149"/>
        <v>web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+Table1[[#This Row],[pledged]]/Table1[[#This Row],[goal]]</f>
        <v>4.3499999999999997E-2</v>
      </c>
      <c r="P2385" s="8">
        <f>IFERROR(+Table1[[#This Row],[pledged]]/Table1[[#This Row],[backers_count]],0)</f>
        <v>145</v>
      </c>
      <c r="Q2385" t="str">
        <f t="shared" si="148"/>
        <v>technology</v>
      </c>
      <c r="R2385" t="str">
        <f t="shared" si="149"/>
        <v>web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+Table1[[#This Row],[pledged]]/Table1[[#This Row],[goal]]</f>
        <v>8.0000000000000002E-3</v>
      </c>
      <c r="P2386" s="8">
        <f>IFERROR(+Table1[[#This Row],[pledged]]/Table1[[#This Row],[backers_count]],0)</f>
        <v>1</v>
      </c>
      <c r="Q2386" t="str">
        <f t="shared" si="148"/>
        <v>technology</v>
      </c>
      <c r="R2386" t="str">
        <f t="shared" si="149"/>
        <v>web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+Table1[[#This Row],[pledged]]/Table1[[#This Row],[goal]]</f>
        <v>1.2123076923076924E-2</v>
      </c>
      <c r="P2387" s="8">
        <f>IFERROR(+Table1[[#This Row],[pledged]]/Table1[[#This Row],[backers_count]],0)</f>
        <v>112.57142857142857</v>
      </c>
      <c r="Q2387" t="str">
        <f t="shared" si="148"/>
        <v>technology</v>
      </c>
      <c r="R2387" t="str">
        <f t="shared" si="149"/>
        <v>web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+Table1[[#This Row],[pledged]]/Table1[[#This Row],[goal]]</f>
        <v>0</v>
      </c>
      <c r="P2388" s="8">
        <f>IFERROR(+Table1[[#This Row],[pledged]]/Table1[[#This Row],[backers_count]],0)</f>
        <v>0</v>
      </c>
      <c r="Q2388" t="str">
        <f t="shared" si="148"/>
        <v>technology</v>
      </c>
      <c r="R2388" t="str">
        <f t="shared" si="149"/>
        <v>web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+Table1[[#This Row],[pledged]]/Table1[[#This Row],[goal]]</f>
        <v>6.8399999999999997E-3</v>
      </c>
      <c r="P2389" s="8">
        <f>IFERROR(+Table1[[#This Row],[pledged]]/Table1[[#This Row],[backers_count]],0)</f>
        <v>342</v>
      </c>
      <c r="Q2389" t="str">
        <f t="shared" si="148"/>
        <v>technology</v>
      </c>
      <c r="R2389" t="str">
        <f t="shared" si="149"/>
        <v>web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+Table1[[#This Row],[pledged]]/Table1[[#This Row],[goal]]</f>
        <v>1.2513513513513513E-2</v>
      </c>
      <c r="P2390" s="8">
        <f>IFERROR(+Table1[[#This Row],[pledged]]/Table1[[#This Row],[backers_count]],0)</f>
        <v>57.875</v>
      </c>
      <c r="Q2390" t="str">
        <f t="shared" si="148"/>
        <v>technology</v>
      </c>
      <c r="R2390" t="str">
        <f t="shared" si="149"/>
        <v>web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+Table1[[#This Row],[pledged]]/Table1[[#This Row],[goal]]</f>
        <v>1.8749999999999999E-3</v>
      </c>
      <c r="P2391" s="8">
        <f>IFERROR(+Table1[[#This Row],[pledged]]/Table1[[#This Row],[backers_count]],0)</f>
        <v>30</v>
      </c>
      <c r="Q2391" t="str">
        <f t="shared" si="148"/>
        <v>technology</v>
      </c>
      <c r="R2391" t="str">
        <f t="shared" si="149"/>
        <v>web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+Table1[[#This Row],[pledged]]/Table1[[#This Row],[goal]]</f>
        <v>0</v>
      </c>
      <c r="P2392" s="8">
        <f>IFERROR(+Table1[[#This Row],[pledged]]/Table1[[#This Row],[backers_count]],0)</f>
        <v>0</v>
      </c>
      <c r="Q2392" t="str">
        <f t="shared" si="148"/>
        <v>technology</v>
      </c>
      <c r="R2392" t="str">
        <f t="shared" si="149"/>
        <v>web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+Table1[[#This Row],[pledged]]/Table1[[#This Row],[goal]]</f>
        <v>1.25E-3</v>
      </c>
      <c r="P2393" s="8">
        <f>IFERROR(+Table1[[#This Row],[pledged]]/Table1[[#This Row],[backers_count]],0)</f>
        <v>25</v>
      </c>
      <c r="Q2393" t="str">
        <f t="shared" si="148"/>
        <v>technology</v>
      </c>
      <c r="R2393" t="str">
        <f t="shared" si="149"/>
        <v>web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+Table1[[#This Row],[pledged]]/Table1[[#This Row],[goal]]</f>
        <v>0</v>
      </c>
      <c r="P2394" s="8">
        <f>IFERROR(+Table1[[#This Row],[pledged]]/Table1[[#This Row],[backers_count]],0)</f>
        <v>0</v>
      </c>
      <c r="Q2394" t="str">
        <f t="shared" si="148"/>
        <v>technology</v>
      </c>
      <c r="R2394" t="str">
        <f t="shared" si="149"/>
        <v>web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+Table1[[#This Row],[pledged]]/Table1[[#This Row],[goal]]</f>
        <v>5.0000000000000001E-4</v>
      </c>
      <c r="P2395" s="8">
        <f>IFERROR(+Table1[[#This Row],[pledged]]/Table1[[#This Row],[backers_count]],0)</f>
        <v>50</v>
      </c>
      <c r="Q2395" t="str">
        <f t="shared" si="148"/>
        <v>technology</v>
      </c>
      <c r="R2395" t="str">
        <f t="shared" si="149"/>
        <v>web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+Table1[[#This Row],[pledged]]/Table1[[#This Row],[goal]]</f>
        <v>5.9999999999999995E-4</v>
      </c>
      <c r="P2396" s="8">
        <f>IFERROR(+Table1[[#This Row],[pledged]]/Table1[[#This Row],[backers_count]],0)</f>
        <v>1.5</v>
      </c>
      <c r="Q2396" t="str">
        <f t="shared" si="148"/>
        <v>technology</v>
      </c>
      <c r="R2396" t="str">
        <f t="shared" si="149"/>
        <v>web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+Table1[[#This Row],[pledged]]/Table1[[#This Row],[goal]]</f>
        <v>0</v>
      </c>
      <c r="P2397" s="8">
        <f>IFERROR(+Table1[[#This Row],[pledged]]/Table1[[#This Row],[backers_count]],0)</f>
        <v>0</v>
      </c>
      <c r="Q2397" t="str">
        <f t="shared" si="148"/>
        <v>technology</v>
      </c>
      <c r="R2397" t="str">
        <f t="shared" si="149"/>
        <v>web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+Table1[[#This Row],[pledged]]/Table1[[#This Row],[goal]]</f>
        <v>2E-3</v>
      </c>
      <c r="P2398" s="8">
        <f>IFERROR(+Table1[[#This Row],[pledged]]/Table1[[#This Row],[backers_count]],0)</f>
        <v>10</v>
      </c>
      <c r="Q2398" t="str">
        <f t="shared" si="148"/>
        <v>technology</v>
      </c>
      <c r="R2398" t="str">
        <f t="shared" si="149"/>
        <v>web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+Table1[[#This Row],[pledged]]/Table1[[#This Row],[goal]]</f>
        <v>0</v>
      </c>
      <c r="P2399" s="8">
        <f>IFERROR(+Table1[[#This Row],[pledged]]/Table1[[#This Row],[backers_count]],0)</f>
        <v>0</v>
      </c>
      <c r="Q2399" t="str">
        <f t="shared" si="148"/>
        <v>technology</v>
      </c>
      <c r="R2399" t="str">
        <f t="shared" si="149"/>
        <v>web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+Table1[[#This Row],[pledged]]/Table1[[#This Row],[goal]]</f>
        <v>0</v>
      </c>
      <c r="P2400" s="8">
        <f>IFERROR(+Table1[[#This Row],[pledged]]/Table1[[#This Row],[backers_count]],0)</f>
        <v>0</v>
      </c>
      <c r="Q2400" t="str">
        <f t="shared" si="148"/>
        <v>technology</v>
      </c>
      <c r="R2400" t="str">
        <f t="shared" si="149"/>
        <v>web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+Table1[[#This Row],[pledged]]/Table1[[#This Row],[goal]]</f>
        <v>0</v>
      </c>
      <c r="P2401" s="8">
        <f>IFERROR(+Table1[[#This Row],[pledged]]/Table1[[#This Row],[backers_count]],0)</f>
        <v>0</v>
      </c>
      <c r="Q2401" t="str">
        <f t="shared" si="148"/>
        <v>technology</v>
      </c>
      <c r="R2401" t="str">
        <f t="shared" si="149"/>
        <v>web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+Table1[[#This Row],[pledged]]/Table1[[#This Row],[goal]]</f>
        <v>0</v>
      </c>
      <c r="P2402" s="8">
        <f>IFERROR(+Table1[[#This Row],[pledged]]/Table1[[#This Row],[backers_count]],0)</f>
        <v>0</v>
      </c>
      <c r="Q2402" t="str">
        <f t="shared" si="148"/>
        <v>technology</v>
      </c>
      <c r="R2402" t="str">
        <f t="shared" si="149"/>
        <v>web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+Table1[[#This Row],[pledged]]/Table1[[#This Row],[goal]]</f>
        <v>7.1785714285714283E-3</v>
      </c>
      <c r="P2403" s="8">
        <f>IFERROR(+Table1[[#This Row],[pledged]]/Table1[[#This Row],[backers_count]],0)</f>
        <v>22.333333333333332</v>
      </c>
      <c r="Q2403" t="str">
        <f t="shared" si="148"/>
        <v>food</v>
      </c>
      <c r="R2403" t="str">
        <f t="shared" si="149"/>
        <v>food trucks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+Table1[[#This Row],[pledged]]/Table1[[#This Row],[goal]]</f>
        <v>4.3333333333333331E-3</v>
      </c>
      <c r="P2404" s="8">
        <f>IFERROR(+Table1[[#This Row],[pledged]]/Table1[[#This Row],[backers_count]],0)</f>
        <v>52</v>
      </c>
      <c r="Q2404" t="str">
        <f t="shared" si="148"/>
        <v>food</v>
      </c>
      <c r="R2404" t="str">
        <f t="shared" si="149"/>
        <v>food trucks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+Table1[[#This Row],[pledged]]/Table1[[#This Row],[goal]]</f>
        <v>0.16833333333333333</v>
      </c>
      <c r="P2405" s="8">
        <f>IFERROR(+Table1[[#This Row],[pledged]]/Table1[[#This Row],[backers_count]],0)</f>
        <v>16.833333333333332</v>
      </c>
      <c r="Q2405" t="str">
        <f t="shared" si="148"/>
        <v>food</v>
      </c>
      <c r="R2405" t="str">
        <f t="shared" si="149"/>
        <v>food trucks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+Table1[[#This Row],[pledged]]/Table1[[#This Row],[goal]]</f>
        <v>0</v>
      </c>
      <c r="P2406" s="8">
        <f>IFERROR(+Table1[[#This Row],[pledged]]/Table1[[#This Row],[backers_count]],0)</f>
        <v>0</v>
      </c>
      <c r="Q2406" t="str">
        <f t="shared" si="148"/>
        <v>food</v>
      </c>
      <c r="R2406" t="str">
        <f t="shared" si="149"/>
        <v>food trucks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+Table1[[#This Row],[pledged]]/Table1[[#This Row],[goal]]</f>
        <v>0.22520000000000001</v>
      </c>
      <c r="P2407" s="8">
        <f>IFERROR(+Table1[[#This Row],[pledged]]/Table1[[#This Row],[backers_count]],0)</f>
        <v>56.3</v>
      </c>
      <c r="Q2407" t="str">
        <f t="shared" si="148"/>
        <v>food</v>
      </c>
      <c r="R2407" t="str">
        <f t="shared" si="149"/>
        <v>food trucks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+Table1[[#This Row],[pledged]]/Table1[[#This Row],[goal]]</f>
        <v>0.41384615384615386</v>
      </c>
      <c r="P2408" s="8">
        <f>IFERROR(+Table1[[#This Row],[pledged]]/Table1[[#This Row],[backers_count]],0)</f>
        <v>84.0625</v>
      </c>
      <c r="Q2408" t="str">
        <f t="shared" si="148"/>
        <v>food</v>
      </c>
      <c r="R2408" t="str">
        <f t="shared" si="149"/>
        <v>food trucks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+Table1[[#This Row],[pledged]]/Table1[[#This Row],[goal]]</f>
        <v>0.25259090909090909</v>
      </c>
      <c r="P2409" s="8">
        <f>IFERROR(+Table1[[#This Row],[pledged]]/Table1[[#This Row],[backers_count]],0)</f>
        <v>168.39393939393941</v>
      </c>
      <c r="Q2409" t="str">
        <f t="shared" si="148"/>
        <v>food</v>
      </c>
      <c r="R2409" t="str">
        <f t="shared" si="149"/>
        <v>food trucks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+Table1[[#This Row],[pledged]]/Table1[[#This Row],[goal]]</f>
        <v>2E-3</v>
      </c>
      <c r="P2410" s="8">
        <f>IFERROR(+Table1[[#This Row],[pledged]]/Table1[[#This Row],[backers_count]],0)</f>
        <v>15</v>
      </c>
      <c r="Q2410" t="str">
        <f t="shared" si="148"/>
        <v>food</v>
      </c>
      <c r="R2410" t="str">
        <f t="shared" si="149"/>
        <v>food trucks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+Table1[[#This Row],[pledged]]/Table1[[#This Row],[goal]]</f>
        <v>1.84E-2</v>
      </c>
      <c r="P2411" s="8">
        <f>IFERROR(+Table1[[#This Row],[pledged]]/Table1[[#This Row],[backers_count]],0)</f>
        <v>76.666666666666671</v>
      </c>
      <c r="Q2411" t="str">
        <f t="shared" si="148"/>
        <v>food</v>
      </c>
      <c r="R2411" t="str">
        <f t="shared" si="149"/>
        <v>food trucks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+Table1[[#This Row],[pledged]]/Table1[[#This Row],[goal]]</f>
        <v>0</v>
      </c>
      <c r="P2412" s="8">
        <f>IFERROR(+Table1[[#This Row],[pledged]]/Table1[[#This Row],[backers_count]],0)</f>
        <v>0</v>
      </c>
      <c r="Q2412" t="str">
        <f t="shared" si="148"/>
        <v>food</v>
      </c>
      <c r="R2412" t="str">
        <f t="shared" si="149"/>
        <v>food trucks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+Table1[[#This Row],[pledged]]/Table1[[#This Row],[goal]]</f>
        <v>6.0400000000000002E-3</v>
      </c>
      <c r="P2413" s="8">
        <f>IFERROR(+Table1[[#This Row],[pledged]]/Table1[[#This Row],[backers_count]],0)</f>
        <v>50.333333333333336</v>
      </c>
      <c r="Q2413" t="str">
        <f t="shared" si="148"/>
        <v>food</v>
      </c>
      <c r="R2413" t="str">
        <f t="shared" si="149"/>
        <v>food trucks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+Table1[[#This Row],[pledged]]/Table1[[#This Row],[goal]]</f>
        <v>0</v>
      </c>
      <c r="P2414" s="8">
        <f>IFERROR(+Table1[[#This Row],[pledged]]/Table1[[#This Row],[backers_count]],0)</f>
        <v>0</v>
      </c>
      <c r="Q2414" t="str">
        <f t="shared" si="148"/>
        <v>food</v>
      </c>
      <c r="R2414" t="str">
        <f t="shared" si="149"/>
        <v>food trucks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+Table1[[#This Row],[pledged]]/Table1[[#This Row],[goal]]</f>
        <v>8.3333333333333332E-3</v>
      </c>
      <c r="P2415" s="8">
        <f>IFERROR(+Table1[[#This Row],[pledged]]/Table1[[#This Row],[backers_count]],0)</f>
        <v>8.3333333333333339</v>
      </c>
      <c r="Q2415" t="str">
        <f t="shared" si="148"/>
        <v>food</v>
      </c>
      <c r="R2415" t="str">
        <f t="shared" si="149"/>
        <v>food trucks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+Table1[[#This Row],[pledged]]/Table1[[#This Row],[goal]]</f>
        <v>3.0666666666666665E-2</v>
      </c>
      <c r="P2416" s="8">
        <f>IFERROR(+Table1[[#This Row],[pledged]]/Table1[[#This Row],[backers_count]],0)</f>
        <v>35.384615384615387</v>
      </c>
      <c r="Q2416" t="str">
        <f t="shared" si="148"/>
        <v>food</v>
      </c>
      <c r="R2416" t="str">
        <f t="shared" si="149"/>
        <v>food trucks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+Table1[[#This Row],[pledged]]/Table1[[#This Row],[goal]]</f>
        <v>5.5833333333333334E-3</v>
      </c>
      <c r="P2417" s="8">
        <f>IFERROR(+Table1[[#This Row],[pledged]]/Table1[[#This Row],[backers_count]],0)</f>
        <v>55.833333333333336</v>
      </c>
      <c r="Q2417" t="str">
        <f t="shared" si="148"/>
        <v>food</v>
      </c>
      <c r="R2417" t="str">
        <f t="shared" si="149"/>
        <v>food trucks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+Table1[[#This Row],[pledged]]/Table1[[#This Row],[goal]]</f>
        <v>2.5000000000000001E-4</v>
      </c>
      <c r="P2418" s="8">
        <f>IFERROR(+Table1[[#This Row],[pledged]]/Table1[[#This Row],[backers_count]],0)</f>
        <v>5</v>
      </c>
      <c r="Q2418" t="str">
        <f t="shared" si="148"/>
        <v>food</v>
      </c>
      <c r="R2418" t="str">
        <f t="shared" si="149"/>
        <v>food trucks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+Table1[[#This Row],[pledged]]/Table1[[#This Row],[goal]]</f>
        <v>0</v>
      </c>
      <c r="P2419" s="8">
        <f>IFERROR(+Table1[[#This Row],[pledged]]/Table1[[#This Row],[backers_count]],0)</f>
        <v>0</v>
      </c>
      <c r="Q2419" t="str">
        <f t="shared" si="148"/>
        <v>food</v>
      </c>
      <c r="R2419" t="str">
        <f t="shared" si="149"/>
        <v>food trucks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+Table1[[#This Row],[pledged]]/Table1[[#This Row],[goal]]</f>
        <v>2.0000000000000001E-4</v>
      </c>
      <c r="P2420" s="8">
        <f>IFERROR(+Table1[[#This Row],[pledged]]/Table1[[#This Row],[backers_count]],0)</f>
        <v>1</v>
      </c>
      <c r="Q2420" t="str">
        <f t="shared" si="148"/>
        <v>food</v>
      </c>
      <c r="R2420" t="str">
        <f t="shared" si="149"/>
        <v>food trucks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+Table1[[#This Row],[pledged]]/Table1[[#This Row],[goal]]</f>
        <v>0</v>
      </c>
      <c r="P2421" s="8">
        <f>IFERROR(+Table1[[#This Row],[pledged]]/Table1[[#This Row],[backers_count]],0)</f>
        <v>0</v>
      </c>
      <c r="Q2421" t="str">
        <f t="shared" si="148"/>
        <v>food</v>
      </c>
      <c r="R2421" t="str">
        <f t="shared" si="149"/>
        <v>food trucks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+Table1[[#This Row],[pledged]]/Table1[[#This Row],[goal]]</f>
        <v>0.14825133372851215</v>
      </c>
      <c r="P2422" s="8">
        <f>IFERROR(+Table1[[#This Row],[pledged]]/Table1[[#This Row],[backers_count]],0)</f>
        <v>69.472222222222229</v>
      </c>
      <c r="Q2422" t="str">
        <f t="shared" si="148"/>
        <v>food</v>
      </c>
      <c r="R2422" t="str">
        <f t="shared" si="149"/>
        <v>food trucks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+Table1[[#This Row],[pledged]]/Table1[[#This Row],[goal]]</f>
        <v>1.6666666666666666E-4</v>
      </c>
      <c r="P2423" s="8">
        <f>IFERROR(+Table1[[#This Row],[pledged]]/Table1[[#This Row],[backers_count]],0)</f>
        <v>1</v>
      </c>
      <c r="Q2423" t="str">
        <f t="shared" si="148"/>
        <v>food</v>
      </c>
      <c r="R2423" t="str">
        <f t="shared" si="149"/>
        <v>food trucks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+Table1[[#This Row],[pledged]]/Table1[[#This Row],[goal]]</f>
        <v>2E-3</v>
      </c>
      <c r="P2424" s="8">
        <f>IFERROR(+Table1[[#This Row],[pledged]]/Table1[[#This Row],[backers_count]],0)</f>
        <v>1</v>
      </c>
      <c r="Q2424" t="str">
        <f t="shared" si="148"/>
        <v>food</v>
      </c>
      <c r="R2424" t="str">
        <f t="shared" si="149"/>
        <v>food trucks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+Table1[[#This Row],[pledged]]/Table1[[#This Row],[goal]]</f>
        <v>1.3333333333333334E-4</v>
      </c>
      <c r="P2425" s="8">
        <f>IFERROR(+Table1[[#This Row],[pledged]]/Table1[[#This Row],[backers_count]],0)</f>
        <v>8</v>
      </c>
      <c r="Q2425" t="str">
        <f t="shared" si="148"/>
        <v>food</v>
      </c>
      <c r="R2425" t="str">
        <f t="shared" si="149"/>
        <v>food trucks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+Table1[[#This Row],[pledged]]/Table1[[#This Row],[goal]]</f>
        <v>1.24E-2</v>
      </c>
      <c r="P2426" s="8">
        <f>IFERROR(+Table1[[#This Row],[pledged]]/Table1[[#This Row],[backers_count]],0)</f>
        <v>34.444444444444443</v>
      </c>
      <c r="Q2426" t="str">
        <f t="shared" si="148"/>
        <v>food</v>
      </c>
      <c r="R2426" t="str">
        <f t="shared" si="149"/>
        <v>food trucks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+Table1[[#This Row],[pledged]]/Table1[[#This Row],[goal]]</f>
        <v>2.8571428571428574E-4</v>
      </c>
      <c r="P2427" s="8">
        <f>IFERROR(+Table1[[#This Row],[pledged]]/Table1[[#This Row],[backers_count]],0)</f>
        <v>1</v>
      </c>
      <c r="Q2427" t="str">
        <f t="shared" si="148"/>
        <v>food</v>
      </c>
      <c r="R2427" t="str">
        <f t="shared" si="149"/>
        <v>food trucks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+Table1[[#This Row],[pledged]]/Table1[[#This Row],[goal]]</f>
        <v>0</v>
      </c>
      <c r="P2428" s="8">
        <f>IFERROR(+Table1[[#This Row],[pledged]]/Table1[[#This Row],[backers_count]],0)</f>
        <v>0</v>
      </c>
      <c r="Q2428" t="str">
        <f t="shared" si="148"/>
        <v>food</v>
      </c>
      <c r="R2428" t="str">
        <f t="shared" si="149"/>
        <v>food trucks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+Table1[[#This Row],[pledged]]/Table1[[#This Row],[goal]]</f>
        <v>2.0000000000000002E-5</v>
      </c>
      <c r="P2429" s="8">
        <f>IFERROR(+Table1[[#This Row],[pledged]]/Table1[[#This Row],[backers_count]],0)</f>
        <v>1</v>
      </c>
      <c r="Q2429" t="str">
        <f t="shared" si="148"/>
        <v>food</v>
      </c>
      <c r="R2429" t="str">
        <f t="shared" si="149"/>
        <v>food trucks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+Table1[[#This Row],[pledged]]/Table1[[#This Row],[goal]]</f>
        <v>2.8571428571428571E-5</v>
      </c>
      <c r="P2430" s="8">
        <f>IFERROR(+Table1[[#This Row],[pledged]]/Table1[[#This Row],[backers_count]],0)</f>
        <v>1</v>
      </c>
      <c r="Q2430" t="str">
        <f t="shared" si="148"/>
        <v>food</v>
      </c>
      <c r="R2430" t="str">
        <f t="shared" si="149"/>
        <v>food trucks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+Table1[[#This Row],[pledged]]/Table1[[#This Row],[goal]]</f>
        <v>1.4321428571428572E-2</v>
      </c>
      <c r="P2431" s="8">
        <f>IFERROR(+Table1[[#This Row],[pledged]]/Table1[[#This Row],[backers_count]],0)</f>
        <v>501.25</v>
      </c>
      <c r="Q2431" t="str">
        <f t="shared" si="148"/>
        <v>food</v>
      </c>
      <c r="R2431" t="str">
        <f t="shared" si="149"/>
        <v>food trucks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+Table1[[#This Row],[pledged]]/Table1[[#This Row],[goal]]</f>
        <v>7.0000000000000001E-3</v>
      </c>
      <c r="P2432" s="8">
        <f>IFERROR(+Table1[[#This Row],[pledged]]/Table1[[#This Row],[backers_count]],0)</f>
        <v>10.5</v>
      </c>
      <c r="Q2432" t="str">
        <f t="shared" si="148"/>
        <v>food</v>
      </c>
      <c r="R2432" t="str">
        <f t="shared" si="149"/>
        <v>food trucks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+Table1[[#This Row],[pledged]]/Table1[[#This Row],[goal]]</f>
        <v>2.0000000000000002E-5</v>
      </c>
      <c r="P2433" s="8">
        <f>IFERROR(+Table1[[#This Row],[pledged]]/Table1[[#This Row],[backers_count]],0)</f>
        <v>1</v>
      </c>
      <c r="Q2433" t="str">
        <f t="shared" si="148"/>
        <v>food</v>
      </c>
      <c r="R2433" t="str">
        <f t="shared" si="149"/>
        <v>food trucks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+Table1[[#This Row],[pledged]]/Table1[[#This Row],[goal]]</f>
        <v>1.4285714285714287E-4</v>
      </c>
      <c r="P2434" s="8">
        <f>IFERROR(+Table1[[#This Row],[pledged]]/Table1[[#This Row],[backers_count]],0)</f>
        <v>1</v>
      </c>
      <c r="Q2434" t="str">
        <f t="shared" ref="Q2434:Q2497" si="152">LEFT(N2434,FIND("/",N2434)-1)</f>
        <v>food</v>
      </c>
      <c r="R2434" t="str">
        <f t="shared" ref="R2434:R2497" si="153">RIGHT($N2434,LEN(N2434)-FIND("/",N2434))</f>
        <v>food trucks</v>
      </c>
      <c r="S2434" s="14">
        <f t="shared" ref="S2434:S2497" si="154">(((J2434/60)/60)/24)+DATE(1970,1,1)</f>
        <v>42041.218715277777</v>
      </c>
      <c r="T2434" s="14">
        <f t="shared" ref="T2434:T2497" si="155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+Table1[[#This Row],[pledged]]/Table1[[#This Row],[goal]]</f>
        <v>0</v>
      </c>
      <c r="P2435" s="8">
        <f>IFERROR(+Table1[[#This Row],[pledged]]/Table1[[#This Row],[backers_count]],0)</f>
        <v>0</v>
      </c>
      <c r="Q2435" t="str">
        <f t="shared" si="152"/>
        <v>food</v>
      </c>
      <c r="R2435" t="str">
        <f t="shared" si="153"/>
        <v>food trucks</v>
      </c>
      <c r="S2435" s="14">
        <f t="shared" si="154"/>
        <v>42397.89980324074</v>
      </c>
      <c r="T2435" s="14">
        <f t="shared" si="155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+Table1[[#This Row],[pledged]]/Table1[[#This Row],[goal]]</f>
        <v>1.2999999999999999E-3</v>
      </c>
      <c r="P2436" s="8">
        <f>IFERROR(+Table1[[#This Row],[pledged]]/Table1[[#This Row],[backers_count]],0)</f>
        <v>13</v>
      </c>
      <c r="Q2436" t="str">
        <f t="shared" si="152"/>
        <v>food</v>
      </c>
      <c r="R2436" t="str">
        <f t="shared" si="153"/>
        <v>food trucks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+Table1[[#This Row],[pledged]]/Table1[[#This Row],[goal]]</f>
        <v>4.8960000000000002E-3</v>
      </c>
      <c r="P2437" s="8">
        <f>IFERROR(+Table1[[#This Row],[pledged]]/Table1[[#This Row],[backers_count]],0)</f>
        <v>306</v>
      </c>
      <c r="Q2437" t="str">
        <f t="shared" si="152"/>
        <v>food</v>
      </c>
      <c r="R2437" t="str">
        <f t="shared" si="153"/>
        <v>food trucks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+Table1[[#This Row],[pledged]]/Table1[[#This Row],[goal]]</f>
        <v>3.8461538461538462E-4</v>
      </c>
      <c r="P2438" s="8">
        <f>IFERROR(+Table1[[#This Row],[pledged]]/Table1[[#This Row],[backers_count]],0)</f>
        <v>22.5</v>
      </c>
      <c r="Q2438" t="str">
        <f t="shared" si="152"/>
        <v>food</v>
      </c>
      <c r="R2438" t="str">
        <f t="shared" si="153"/>
        <v>food trucks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+Table1[[#This Row],[pledged]]/Table1[[#This Row],[goal]]</f>
        <v>0</v>
      </c>
      <c r="P2439" s="8">
        <f>IFERROR(+Table1[[#This Row],[pledged]]/Table1[[#This Row],[backers_count]],0)</f>
        <v>0</v>
      </c>
      <c r="Q2439" t="str">
        <f t="shared" si="152"/>
        <v>food</v>
      </c>
      <c r="R2439" t="str">
        <f t="shared" si="153"/>
        <v>food trucks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+Table1[[#This Row],[pledged]]/Table1[[#This Row],[goal]]</f>
        <v>3.3333333333333335E-3</v>
      </c>
      <c r="P2440" s="8">
        <f>IFERROR(+Table1[[#This Row],[pledged]]/Table1[[#This Row],[backers_count]],0)</f>
        <v>50</v>
      </c>
      <c r="Q2440" t="str">
        <f t="shared" si="152"/>
        <v>food</v>
      </c>
      <c r="R2440" t="str">
        <f t="shared" si="153"/>
        <v>food trucks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+Table1[[#This Row],[pledged]]/Table1[[#This Row],[goal]]</f>
        <v>0</v>
      </c>
      <c r="P2441" s="8">
        <f>IFERROR(+Table1[[#This Row],[pledged]]/Table1[[#This Row],[backers_count]],0)</f>
        <v>0</v>
      </c>
      <c r="Q2441" t="str">
        <f t="shared" si="152"/>
        <v>food</v>
      </c>
      <c r="R2441" t="str">
        <f t="shared" si="153"/>
        <v>food trucks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+Table1[[#This Row],[pledged]]/Table1[[#This Row],[goal]]</f>
        <v>2E-3</v>
      </c>
      <c r="P2442" s="8">
        <f>IFERROR(+Table1[[#This Row],[pledged]]/Table1[[#This Row],[backers_count]],0)</f>
        <v>5</v>
      </c>
      <c r="Q2442" t="str">
        <f t="shared" si="152"/>
        <v>food</v>
      </c>
      <c r="R2442" t="str">
        <f t="shared" si="153"/>
        <v>food trucks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+Table1[[#This Row],[pledged]]/Table1[[#This Row],[goal]]</f>
        <v>1.0788</v>
      </c>
      <c r="P2443" s="8">
        <f>IFERROR(+Table1[[#This Row],[pledged]]/Table1[[#This Row],[backers_count]],0)</f>
        <v>74.22935779816514</v>
      </c>
      <c r="Q2443" t="str">
        <f t="shared" si="152"/>
        <v>food</v>
      </c>
      <c r="R2443" t="str">
        <f t="shared" si="153"/>
        <v>small batch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+Table1[[#This Row],[pledged]]/Table1[[#This Row],[goal]]</f>
        <v>1.2594166666666666</v>
      </c>
      <c r="P2444" s="8">
        <f>IFERROR(+Table1[[#This Row],[pledged]]/Table1[[#This Row],[backers_count]],0)</f>
        <v>81.252688172043008</v>
      </c>
      <c r="Q2444" t="str">
        <f t="shared" si="152"/>
        <v>food</v>
      </c>
      <c r="R2444" t="str">
        <f t="shared" si="153"/>
        <v>small batch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+Table1[[#This Row],[pledged]]/Table1[[#This Row],[goal]]</f>
        <v>2.0251494999999999</v>
      </c>
      <c r="P2445" s="8">
        <f>IFERROR(+Table1[[#This Row],[pledged]]/Table1[[#This Row],[backers_count]],0)</f>
        <v>130.23469453376205</v>
      </c>
      <c r="Q2445" t="str">
        <f t="shared" si="152"/>
        <v>food</v>
      </c>
      <c r="R2445" t="str">
        <f t="shared" si="153"/>
        <v>small batch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+Table1[[#This Row],[pledged]]/Table1[[#This Row],[goal]]</f>
        <v>1.0860000000000001</v>
      </c>
      <c r="P2446" s="8">
        <f>IFERROR(+Table1[[#This Row],[pledged]]/Table1[[#This Row],[backers_count]],0)</f>
        <v>53.409836065573771</v>
      </c>
      <c r="Q2446" t="str">
        <f t="shared" si="152"/>
        <v>food</v>
      </c>
      <c r="R2446" t="str">
        <f t="shared" si="153"/>
        <v>small batch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+Table1[[#This Row],[pledged]]/Table1[[#This Row],[goal]]</f>
        <v>1.728</v>
      </c>
      <c r="P2447" s="8">
        <f>IFERROR(+Table1[[#This Row],[pledged]]/Table1[[#This Row],[backers_count]],0)</f>
        <v>75.130434782608702</v>
      </c>
      <c r="Q2447" t="str">
        <f t="shared" si="152"/>
        <v>food</v>
      </c>
      <c r="R2447" t="str">
        <f t="shared" si="153"/>
        <v>small batch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+Table1[[#This Row],[pledged]]/Table1[[#This Row],[goal]]</f>
        <v>1.6798</v>
      </c>
      <c r="P2448" s="8">
        <f>IFERROR(+Table1[[#This Row],[pledged]]/Table1[[#This Row],[backers_count]],0)</f>
        <v>75.666666666666671</v>
      </c>
      <c r="Q2448" t="str">
        <f t="shared" si="152"/>
        <v>food</v>
      </c>
      <c r="R2448" t="str">
        <f t="shared" si="153"/>
        <v>small batch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+Table1[[#This Row],[pledged]]/Table1[[#This Row],[goal]]</f>
        <v>4.2720000000000002</v>
      </c>
      <c r="P2449" s="8">
        <f>IFERROR(+Table1[[#This Row],[pledged]]/Table1[[#This Row],[backers_count]],0)</f>
        <v>31.691394658753708</v>
      </c>
      <c r="Q2449" t="str">
        <f t="shared" si="152"/>
        <v>food</v>
      </c>
      <c r="R2449" t="str">
        <f t="shared" si="153"/>
        <v>small batch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+Table1[[#This Row],[pledged]]/Table1[[#This Row],[goal]]</f>
        <v>1.075</v>
      </c>
      <c r="P2450" s="8">
        <f>IFERROR(+Table1[[#This Row],[pledged]]/Table1[[#This Row],[backers_count]],0)</f>
        <v>47.777777777777779</v>
      </c>
      <c r="Q2450" t="str">
        <f t="shared" si="152"/>
        <v>food</v>
      </c>
      <c r="R2450" t="str">
        <f t="shared" si="153"/>
        <v>small batch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+Table1[[#This Row],[pledged]]/Table1[[#This Row],[goal]]</f>
        <v>1.08</v>
      </c>
      <c r="P2451" s="8">
        <f>IFERROR(+Table1[[#This Row],[pledged]]/Table1[[#This Row],[backers_count]],0)</f>
        <v>90</v>
      </c>
      <c r="Q2451" t="str">
        <f t="shared" si="152"/>
        <v>food</v>
      </c>
      <c r="R2451" t="str">
        <f t="shared" si="153"/>
        <v>small batch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+Table1[[#This Row],[pledged]]/Table1[[#This Row],[goal]]</f>
        <v>1.0153353333333335</v>
      </c>
      <c r="P2452" s="8">
        <f>IFERROR(+Table1[[#This Row],[pledged]]/Table1[[#This Row],[backers_count]],0)</f>
        <v>149.31401960784314</v>
      </c>
      <c r="Q2452" t="str">
        <f t="shared" si="152"/>
        <v>food</v>
      </c>
      <c r="R2452" t="str">
        <f t="shared" si="153"/>
        <v>small batch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+Table1[[#This Row],[pledged]]/Table1[[#This Row],[goal]]</f>
        <v>1.1545000000000001</v>
      </c>
      <c r="P2453" s="8">
        <f>IFERROR(+Table1[[#This Row],[pledged]]/Table1[[#This Row],[backers_count]],0)</f>
        <v>62.06989247311828</v>
      </c>
      <c r="Q2453" t="str">
        <f t="shared" si="152"/>
        <v>food</v>
      </c>
      <c r="R2453" t="str">
        <f t="shared" si="153"/>
        <v>small batch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+Table1[[#This Row],[pledged]]/Table1[[#This Row],[goal]]</f>
        <v>1.335</v>
      </c>
      <c r="P2454" s="8">
        <f>IFERROR(+Table1[[#This Row],[pledged]]/Table1[[#This Row],[backers_count]],0)</f>
        <v>53.4</v>
      </c>
      <c r="Q2454" t="str">
        <f t="shared" si="152"/>
        <v>food</v>
      </c>
      <c r="R2454" t="str">
        <f t="shared" si="153"/>
        <v>small batch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+Table1[[#This Row],[pledged]]/Table1[[#This Row],[goal]]</f>
        <v>1.5469999999999999</v>
      </c>
      <c r="P2455" s="8">
        <f>IFERROR(+Table1[[#This Row],[pledged]]/Table1[[#This Row],[backers_count]],0)</f>
        <v>69.268656716417908</v>
      </c>
      <c r="Q2455" t="str">
        <f t="shared" si="152"/>
        <v>food</v>
      </c>
      <c r="R2455" t="str">
        <f t="shared" si="153"/>
        <v>small batch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+Table1[[#This Row],[pledged]]/Table1[[#This Row],[goal]]</f>
        <v>1.0084571428571429</v>
      </c>
      <c r="P2456" s="8">
        <f>IFERROR(+Table1[[#This Row],[pledged]]/Table1[[#This Row],[backers_count]],0)</f>
        <v>271.50769230769231</v>
      </c>
      <c r="Q2456" t="str">
        <f t="shared" si="152"/>
        <v>food</v>
      </c>
      <c r="R2456" t="str">
        <f t="shared" si="153"/>
        <v>small batch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+Table1[[#This Row],[pledged]]/Table1[[#This Row],[goal]]</f>
        <v>1.82</v>
      </c>
      <c r="P2457" s="8">
        <f>IFERROR(+Table1[[#This Row],[pledged]]/Table1[[#This Row],[backers_count]],0)</f>
        <v>34.125</v>
      </c>
      <c r="Q2457" t="str">
        <f t="shared" si="152"/>
        <v>food</v>
      </c>
      <c r="R2457" t="str">
        <f t="shared" si="153"/>
        <v>small batch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+Table1[[#This Row],[pledged]]/Table1[[#This Row],[goal]]</f>
        <v>1.8086666666666666</v>
      </c>
      <c r="P2458" s="8">
        <f>IFERROR(+Table1[[#This Row],[pledged]]/Table1[[#This Row],[backers_count]],0)</f>
        <v>40.492537313432834</v>
      </c>
      <c r="Q2458" t="str">
        <f t="shared" si="152"/>
        <v>food</v>
      </c>
      <c r="R2458" t="str">
        <f t="shared" si="153"/>
        <v>small batch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+Table1[[#This Row],[pledged]]/Table1[[#This Row],[goal]]</f>
        <v>1.0230434782608695</v>
      </c>
      <c r="P2459" s="8">
        <f>IFERROR(+Table1[[#This Row],[pledged]]/Table1[[#This Row],[backers_count]],0)</f>
        <v>189.75806451612902</v>
      </c>
      <c r="Q2459" t="str">
        <f t="shared" si="152"/>
        <v>food</v>
      </c>
      <c r="R2459" t="str">
        <f t="shared" si="153"/>
        <v>small batch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+Table1[[#This Row],[pledged]]/Table1[[#This Row],[goal]]</f>
        <v>1.1017999999999999</v>
      </c>
      <c r="P2460" s="8">
        <f>IFERROR(+Table1[[#This Row],[pledged]]/Table1[[#This Row],[backers_count]],0)</f>
        <v>68.862499999999997</v>
      </c>
      <c r="Q2460" t="str">
        <f t="shared" si="152"/>
        <v>food</v>
      </c>
      <c r="R2460" t="str">
        <f t="shared" si="153"/>
        <v>small batch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+Table1[[#This Row],[pledged]]/Table1[[#This Row],[goal]]</f>
        <v>1.0225</v>
      </c>
      <c r="P2461" s="8">
        <f>IFERROR(+Table1[[#This Row],[pledged]]/Table1[[#This Row],[backers_count]],0)</f>
        <v>108.77659574468085</v>
      </c>
      <c r="Q2461" t="str">
        <f t="shared" si="152"/>
        <v>food</v>
      </c>
      <c r="R2461" t="str">
        <f t="shared" si="153"/>
        <v>small batch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+Table1[[#This Row],[pledged]]/Table1[[#This Row],[goal]]</f>
        <v>1.0078823529411765</v>
      </c>
      <c r="P2462" s="8">
        <f>IFERROR(+Table1[[#This Row],[pledged]]/Table1[[#This Row],[backers_count]],0)</f>
        <v>125.98529411764706</v>
      </c>
      <c r="Q2462" t="str">
        <f t="shared" si="152"/>
        <v>food</v>
      </c>
      <c r="R2462" t="str">
        <f t="shared" si="153"/>
        <v>small batch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+Table1[[#This Row],[pledged]]/Table1[[#This Row],[goal]]</f>
        <v>1.038</v>
      </c>
      <c r="P2463" s="8">
        <f>IFERROR(+Table1[[#This Row],[pledged]]/Table1[[#This Row],[backers_count]],0)</f>
        <v>90.523255813953483</v>
      </c>
      <c r="Q2463" t="str">
        <f t="shared" si="152"/>
        <v>music</v>
      </c>
      <c r="R2463" t="str">
        <f t="shared" si="153"/>
        <v>indie rock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+Table1[[#This Row],[pledged]]/Table1[[#This Row],[goal]]</f>
        <v>1.1070833333333334</v>
      </c>
      <c r="P2464" s="8">
        <f>IFERROR(+Table1[[#This Row],[pledged]]/Table1[[#This Row],[backers_count]],0)</f>
        <v>28.880434782608695</v>
      </c>
      <c r="Q2464" t="str">
        <f t="shared" si="152"/>
        <v>music</v>
      </c>
      <c r="R2464" t="str">
        <f t="shared" si="153"/>
        <v>indie rock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+Table1[[#This Row],[pledged]]/Table1[[#This Row],[goal]]</f>
        <v>1.1625000000000001</v>
      </c>
      <c r="P2465" s="8">
        <f>IFERROR(+Table1[[#This Row],[pledged]]/Table1[[#This Row],[backers_count]],0)</f>
        <v>31</v>
      </c>
      <c r="Q2465" t="str">
        <f t="shared" si="152"/>
        <v>music</v>
      </c>
      <c r="R2465" t="str">
        <f t="shared" si="153"/>
        <v>indie rock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+Table1[[#This Row],[pledged]]/Table1[[#This Row],[goal]]</f>
        <v>1.111</v>
      </c>
      <c r="P2466" s="8">
        <f>IFERROR(+Table1[[#This Row],[pledged]]/Table1[[#This Row],[backers_count]],0)</f>
        <v>51.674418604651166</v>
      </c>
      <c r="Q2466" t="str">
        <f t="shared" si="152"/>
        <v>music</v>
      </c>
      <c r="R2466" t="str">
        <f t="shared" si="153"/>
        <v>indie rock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+Table1[[#This Row],[pledged]]/Table1[[#This Row],[goal]]</f>
        <v>1.8014285714285714</v>
      </c>
      <c r="P2467" s="8">
        <f>IFERROR(+Table1[[#This Row],[pledged]]/Table1[[#This Row],[backers_count]],0)</f>
        <v>26.270833333333332</v>
      </c>
      <c r="Q2467" t="str">
        <f t="shared" si="152"/>
        <v>music</v>
      </c>
      <c r="R2467" t="str">
        <f t="shared" si="153"/>
        <v>indie rock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+Table1[[#This Row],[pledged]]/Table1[[#This Row],[goal]]</f>
        <v>1</v>
      </c>
      <c r="P2468" s="8">
        <f>IFERROR(+Table1[[#This Row],[pledged]]/Table1[[#This Row],[backers_count]],0)</f>
        <v>48.07692307692308</v>
      </c>
      <c r="Q2468" t="str">
        <f t="shared" si="152"/>
        <v>music</v>
      </c>
      <c r="R2468" t="str">
        <f t="shared" si="153"/>
        <v>indie rock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+Table1[[#This Row],[pledged]]/Table1[[#This Row],[goal]]</f>
        <v>1.1850000000000001</v>
      </c>
      <c r="P2469" s="8">
        <f>IFERROR(+Table1[[#This Row],[pledged]]/Table1[[#This Row],[backers_count]],0)</f>
        <v>27.558139534883722</v>
      </c>
      <c r="Q2469" t="str">
        <f t="shared" si="152"/>
        <v>music</v>
      </c>
      <c r="R2469" t="str">
        <f t="shared" si="153"/>
        <v>indie rock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+Table1[[#This Row],[pledged]]/Table1[[#This Row],[goal]]</f>
        <v>1.0721700000000001</v>
      </c>
      <c r="P2470" s="8">
        <f>IFERROR(+Table1[[#This Row],[pledged]]/Table1[[#This Row],[backers_count]],0)</f>
        <v>36.97137931034483</v>
      </c>
      <c r="Q2470" t="str">
        <f t="shared" si="152"/>
        <v>music</v>
      </c>
      <c r="R2470" t="str">
        <f t="shared" si="153"/>
        <v>indie rock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+Table1[[#This Row],[pledged]]/Table1[[#This Row],[goal]]</f>
        <v>1.1366666666666667</v>
      </c>
      <c r="P2471" s="8">
        <f>IFERROR(+Table1[[#This Row],[pledged]]/Table1[[#This Row],[backers_count]],0)</f>
        <v>29.021276595744681</v>
      </c>
      <c r="Q2471" t="str">
        <f t="shared" si="152"/>
        <v>music</v>
      </c>
      <c r="R2471" t="str">
        <f t="shared" si="153"/>
        <v>indie rock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+Table1[[#This Row],[pledged]]/Table1[[#This Row],[goal]]</f>
        <v>1.0316400000000001</v>
      </c>
      <c r="P2472" s="8">
        <f>IFERROR(+Table1[[#This Row],[pledged]]/Table1[[#This Row],[backers_count]],0)</f>
        <v>28.65666666666667</v>
      </c>
      <c r="Q2472" t="str">
        <f t="shared" si="152"/>
        <v>music</v>
      </c>
      <c r="R2472" t="str">
        <f t="shared" si="153"/>
        <v>indie rock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+Table1[[#This Row],[pledged]]/Table1[[#This Row],[goal]]</f>
        <v>1.28</v>
      </c>
      <c r="P2473" s="8">
        <f>IFERROR(+Table1[[#This Row],[pledged]]/Table1[[#This Row],[backers_count]],0)</f>
        <v>37.647058823529413</v>
      </c>
      <c r="Q2473" t="str">
        <f t="shared" si="152"/>
        <v>music</v>
      </c>
      <c r="R2473" t="str">
        <f t="shared" si="153"/>
        <v>indie rock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+Table1[[#This Row],[pledged]]/Table1[[#This Row],[goal]]</f>
        <v>1.3576026666666667</v>
      </c>
      <c r="P2474" s="8">
        <f>IFERROR(+Table1[[#This Row],[pledged]]/Table1[[#This Row],[backers_count]],0)</f>
        <v>97.904038461538462</v>
      </c>
      <c r="Q2474" t="str">
        <f t="shared" si="152"/>
        <v>music</v>
      </c>
      <c r="R2474" t="str">
        <f t="shared" si="153"/>
        <v>indie rock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+Table1[[#This Row],[pledged]]/Table1[[#This Row],[goal]]</f>
        <v>1</v>
      </c>
      <c r="P2475" s="8">
        <f>IFERROR(+Table1[[#This Row],[pledged]]/Table1[[#This Row],[backers_count]],0)</f>
        <v>42.553191489361701</v>
      </c>
      <c r="Q2475" t="str">
        <f t="shared" si="152"/>
        <v>music</v>
      </c>
      <c r="R2475" t="str">
        <f t="shared" si="153"/>
        <v>indie rock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+Table1[[#This Row],[pledged]]/Table1[[#This Row],[goal]]</f>
        <v>1.0000360000000001</v>
      </c>
      <c r="P2476" s="8">
        <f>IFERROR(+Table1[[#This Row],[pledged]]/Table1[[#This Row],[backers_count]],0)</f>
        <v>131.58368421052631</v>
      </c>
      <c r="Q2476" t="str">
        <f t="shared" si="152"/>
        <v>music</v>
      </c>
      <c r="R2476" t="str">
        <f t="shared" si="153"/>
        <v>indie rock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+Table1[[#This Row],[pledged]]/Table1[[#This Row],[goal]]</f>
        <v>1.0471999999999999</v>
      </c>
      <c r="P2477" s="8">
        <f>IFERROR(+Table1[[#This Row],[pledged]]/Table1[[#This Row],[backers_count]],0)</f>
        <v>32.320987654320987</v>
      </c>
      <c r="Q2477" t="str">
        <f t="shared" si="152"/>
        <v>music</v>
      </c>
      <c r="R2477" t="str">
        <f t="shared" si="153"/>
        <v>indie rock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+Table1[[#This Row],[pledged]]/Table1[[#This Row],[goal]]</f>
        <v>1.050225</v>
      </c>
      <c r="P2478" s="8">
        <f>IFERROR(+Table1[[#This Row],[pledged]]/Table1[[#This Row],[backers_count]],0)</f>
        <v>61.103999999999999</v>
      </c>
      <c r="Q2478" t="str">
        <f t="shared" si="152"/>
        <v>music</v>
      </c>
      <c r="R2478" t="str">
        <f t="shared" si="153"/>
        <v>indie rock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+Table1[[#This Row],[pledged]]/Table1[[#This Row],[goal]]</f>
        <v>1.7133333333333334</v>
      </c>
      <c r="P2479" s="8">
        <f>IFERROR(+Table1[[#This Row],[pledged]]/Table1[[#This Row],[backers_count]],0)</f>
        <v>31.341463414634145</v>
      </c>
      <c r="Q2479" t="str">
        <f t="shared" si="152"/>
        <v>music</v>
      </c>
      <c r="R2479" t="str">
        <f t="shared" si="153"/>
        <v>indie rock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+Table1[[#This Row],[pledged]]/Table1[[#This Row],[goal]]</f>
        <v>1.2749999999999999</v>
      </c>
      <c r="P2480" s="8">
        <f>IFERROR(+Table1[[#This Row],[pledged]]/Table1[[#This Row],[backers_count]],0)</f>
        <v>129.1139240506329</v>
      </c>
      <c r="Q2480" t="str">
        <f t="shared" si="152"/>
        <v>music</v>
      </c>
      <c r="R2480" t="str">
        <f t="shared" si="153"/>
        <v>indie rock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+Table1[[#This Row],[pledged]]/Table1[[#This Row],[goal]]</f>
        <v>1.3344333333333334</v>
      </c>
      <c r="P2481" s="8">
        <f>IFERROR(+Table1[[#This Row],[pledged]]/Table1[[#This Row],[backers_count]],0)</f>
        <v>25.020624999999999</v>
      </c>
      <c r="Q2481" t="str">
        <f t="shared" si="152"/>
        <v>music</v>
      </c>
      <c r="R2481" t="str">
        <f t="shared" si="153"/>
        <v>indie rock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+Table1[[#This Row],[pledged]]/Table1[[#This Row],[goal]]</f>
        <v>1</v>
      </c>
      <c r="P2482" s="8">
        <f>IFERROR(+Table1[[#This Row],[pledged]]/Table1[[#This Row],[backers_count]],0)</f>
        <v>250</v>
      </c>
      <c r="Q2482" t="str">
        <f t="shared" si="152"/>
        <v>music</v>
      </c>
      <c r="R2482" t="str">
        <f t="shared" si="153"/>
        <v>indie rock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+Table1[[#This Row],[pledged]]/Table1[[#This Row],[goal]]</f>
        <v>1.1291099999999998</v>
      </c>
      <c r="P2483" s="8">
        <f>IFERROR(+Table1[[#This Row],[pledged]]/Table1[[#This Row],[backers_count]],0)</f>
        <v>47.541473684210523</v>
      </c>
      <c r="Q2483" t="str">
        <f t="shared" si="152"/>
        <v>music</v>
      </c>
      <c r="R2483" t="str">
        <f t="shared" si="153"/>
        <v>indie rock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+Table1[[#This Row],[pledged]]/Table1[[#This Row],[goal]]</f>
        <v>1.0009999999999999</v>
      </c>
      <c r="P2484" s="8">
        <f>IFERROR(+Table1[[#This Row],[pledged]]/Table1[[#This Row],[backers_count]],0)</f>
        <v>40.04</v>
      </c>
      <c r="Q2484" t="str">
        <f t="shared" si="152"/>
        <v>music</v>
      </c>
      <c r="R2484" t="str">
        <f t="shared" si="153"/>
        <v>indie rock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+Table1[[#This Row],[pledged]]/Table1[[#This Row],[goal]]</f>
        <v>1.1372727272727272</v>
      </c>
      <c r="P2485" s="8">
        <f>IFERROR(+Table1[[#This Row],[pledged]]/Table1[[#This Row],[backers_count]],0)</f>
        <v>65.84210526315789</v>
      </c>
      <c r="Q2485" t="str">
        <f t="shared" si="152"/>
        <v>music</v>
      </c>
      <c r="R2485" t="str">
        <f t="shared" si="153"/>
        <v>indie rock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+Table1[[#This Row],[pledged]]/Table1[[#This Row],[goal]]</f>
        <v>1.1931742857142855</v>
      </c>
      <c r="P2486" s="8">
        <f>IFERROR(+Table1[[#This Row],[pledged]]/Table1[[#This Row],[backers_count]],0)</f>
        <v>46.401222222222216</v>
      </c>
      <c r="Q2486" t="str">
        <f t="shared" si="152"/>
        <v>music</v>
      </c>
      <c r="R2486" t="str">
        <f t="shared" si="153"/>
        <v>indie rock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+Table1[[#This Row],[pledged]]/Table1[[#This Row],[goal]]</f>
        <v>1.0325</v>
      </c>
      <c r="P2487" s="8">
        <f>IFERROR(+Table1[[#This Row],[pledged]]/Table1[[#This Row],[backers_count]],0)</f>
        <v>50.365853658536587</v>
      </c>
      <c r="Q2487" t="str">
        <f t="shared" si="152"/>
        <v>music</v>
      </c>
      <c r="R2487" t="str">
        <f t="shared" si="153"/>
        <v>indie rock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+Table1[[#This Row],[pledged]]/Table1[[#This Row],[goal]]</f>
        <v>2.6566666666666667</v>
      </c>
      <c r="P2488" s="8">
        <f>IFERROR(+Table1[[#This Row],[pledged]]/Table1[[#This Row],[backers_count]],0)</f>
        <v>26.566666666666666</v>
      </c>
      <c r="Q2488" t="str">
        <f t="shared" si="152"/>
        <v>music</v>
      </c>
      <c r="R2488" t="str">
        <f t="shared" si="153"/>
        <v>indie rock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+Table1[[#This Row],[pledged]]/Table1[[#This Row],[goal]]</f>
        <v>1.0005066666666667</v>
      </c>
      <c r="P2489" s="8">
        <f>IFERROR(+Table1[[#This Row],[pledged]]/Table1[[#This Row],[backers_count]],0)</f>
        <v>39.493684210526318</v>
      </c>
      <c r="Q2489" t="str">
        <f t="shared" si="152"/>
        <v>music</v>
      </c>
      <c r="R2489" t="str">
        <f t="shared" si="153"/>
        <v>indie rock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+Table1[[#This Row],[pledged]]/Table1[[#This Row],[goal]]</f>
        <v>1.0669999999999999</v>
      </c>
      <c r="P2490" s="8">
        <f>IFERROR(+Table1[[#This Row],[pledged]]/Table1[[#This Row],[backers_count]],0)</f>
        <v>49.246153846153845</v>
      </c>
      <c r="Q2490" t="str">
        <f t="shared" si="152"/>
        <v>music</v>
      </c>
      <c r="R2490" t="str">
        <f t="shared" si="153"/>
        <v>indie rock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+Table1[[#This Row],[pledged]]/Table1[[#This Row],[goal]]</f>
        <v>1.3367142857142857</v>
      </c>
      <c r="P2491" s="8">
        <f>IFERROR(+Table1[[#This Row],[pledged]]/Table1[[#This Row],[backers_count]],0)</f>
        <v>62.38</v>
      </c>
      <c r="Q2491" t="str">
        <f t="shared" si="152"/>
        <v>music</v>
      </c>
      <c r="R2491" t="str">
        <f t="shared" si="153"/>
        <v>indie rock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+Table1[[#This Row],[pledged]]/Table1[[#This Row],[goal]]</f>
        <v>1.214</v>
      </c>
      <c r="P2492" s="8">
        <f>IFERROR(+Table1[[#This Row],[pledged]]/Table1[[#This Row],[backers_count]],0)</f>
        <v>37.9375</v>
      </c>
      <c r="Q2492" t="str">
        <f t="shared" si="152"/>
        <v>music</v>
      </c>
      <c r="R2492" t="str">
        <f t="shared" si="153"/>
        <v>indie rock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+Table1[[#This Row],[pledged]]/Table1[[#This Row],[goal]]</f>
        <v>1.032</v>
      </c>
      <c r="P2493" s="8">
        <f>IFERROR(+Table1[[#This Row],[pledged]]/Table1[[#This Row],[backers_count]],0)</f>
        <v>51.6</v>
      </c>
      <c r="Q2493" t="str">
        <f t="shared" si="152"/>
        <v>music</v>
      </c>
      <c r="R2493" t="str">
        <f t="shared" si="153"/>
        <v>indie rock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+Table1[[#This Row],[pledged]]/Table1[[#This Row],[goal]]</f>
        <v>1.25</v>
      </c>
      <c r="P2494" s="8">
        <f>IFERROR(+Table1[[#This Row],[pledged]]/Table1[[#This Row],[backers_count]],0)</f>
        <v>27.777777777777779</v>
      </c>
      <c r="Q2494" t="str">
        <f t="shared" si="152"/>
        <v>music</v>
      </c>
      <c r="R2494" t="str">
        <f t="shared" si="153"/>
        <v>indie rock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+Table1[[#This Row],[pledged]]/Table1[[#This Row],[goal]]</f>
        <v>1.2869999999999999</v>
      </c>
      <c r="P2495" s="8">
        <f>IFERROR(+Table1[[#This Row],[pledged]]/Table1[[#This Row],[backers_count]],0)</f>
        <v>99.382239382239376</v>
      </c>
      <c r="Q2495" t="str">
        <f t="shared" si="152"/>
        <v>music</v>
      </c>
      <c r="R2495" t="str">
        <f t="shared" si="153"/>
        <v>indie rock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+Table1[[#This Row],[pledged]]/Table1[[#This Row],[goal]]</f>
        <v>1.0100533333333332</v>
      </c>
      <c r="P2496" s="8">
        <f>IFERROR(+Table1[[#This Row],[pledged]]/Table1[[#This Row],[backers_count]],0)</f>
        <v>38.848205128205123</v>
      </c>
      <c r="Q2496" t="str">
        <f t="shared" si="152"/>
        <v>music</v>
      </c>
      <c r="R2496" t="str">
        <f t="shared" si="153"/>
        <v>indie rock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+Table1[[#This Row],[pledged]]/Table1[[#This Row],[goal]]</f>
        <v>1.2753666666666665</v>
      </c>
      <c r="P2497" s="8">
        <f>IFERROR(+Table1[[#This Row],[pledged]]/Table1[[#This Row],[backers_count]],0)</f>
        <v>45.548809523809524</v>
      </c>
      <c r="Q2497" t="str">
        <f t="shared" si="152"/>
        <v>music</v>
      </c>
      <c r="R2497" t="str">
        <f t="shared" si="153"/>
        <v>indie rock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+Table1[[#This Row],[pledged]]/Table1[[#This Row],[goal]]</f>
        <v>1</v>
      </c>
      <c r="P2498" s="8">
        <f>IFERROR(+Table1[[#This Row],[pledged]]/Table1[[#This Row],[backers_count]],0)</f>
        <v>600</v>
      </c>
      <c r="Q2498" t="str">
        <f t="shared" ref="Q2498:Q2561" si="156">LEFT(N2498,FIND("/",N2498)-1)</f>
        <v>music</v>
      </c>
      <c r="R2498" t="str">
        <f t="shared" ref="R2498:R2561" si="157">RIGHT($N2498,LEN(N2498)-FIND("/",N2498))</f>
        <v>indie rock</v>
      </c>
      <c r="S2498" s="14">
        <f t="shared" ref="S2498:S2561" si="158">(((J2498/60)/60)/24)+DATE(1970,1,1)</f>
        <v>41327.996435185189</v>
      </c>
      <c r="T2498" s="14">
        <f t="shared" ref="T2498:T2561" si="159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+Table1[[#This Row],[pledged]]/Table1[[#This Row],[goal]]</f>
        <v>1.127715</v>
      </c>
      <c r="P2499" s="8">
        <f>IFERROR(+Table1[[#This Row],[pledged]]/Table1[[#This Row],[backers_count]],0)</f>
        <v>80.551071428571419</v>
      </c>
      <c r="Q2499" t="str">
        <f t="shared" si="156"/>
        <v>music</v>
      </c>
      <c r="R2499" t="str">
        <f t="shared" si="157"/>
        <v>indie rock</v>
      </c>
      <c r="S2499" s="14">
        <f t="shared" si="158"/>
        <v>40730.878912037035</v>
      </c>
      <c r="T2499" s="14">
        <f t="shared" si="15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+Table1[[#This Row],[pledged]]/Table1[[#This Row],[goal]]</f>
        <v>1.056</v>
      </c>
      <c r="P2500" s="8">
        <f>IFERROR(+Table1[[#This Row],[pledged]]/Table1[[#This Row],[backers_count]],0)</f>
        <v>52.8</v>
      </c>
      <c r="Q2500" t="str">
        <f t="shared" si="156"/>
        <v>music</v>
      </c>
      <c r="R2500" t="str">
        <f t="shared" si="157"/>
        <v>indie rock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+Table1[[#This Row],[pledged]]/Table1[[#This Row],[goal]]</f>
        <v>2.0262500000000001</v>
      </c>
      <c r="P2501" s="8">
        <f>IFERROR(+Table1[[#This Row],[pledged]]/Table1[[#This Row],[backers_count]],0)</f>
        <v>47.676470588235297</v>
      </c>
      <c r="Q2501" t="str">
        <f t="shared" si="156"/>
        <v>music</v>
      </c>
      <c r="R2501" t="str">
        <f t="shared" si="157"/>
        <v>indie rock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+Table1[[#This Row],[pledged]]/Table1[[#This Row],[goal]]</f>
        <v>1.1333333333333333</v>
      </c>
      <c r="P2502" s="8">
        <f>IFERROR(+Table1[[#This Row],[pledged]]/Table1[[#This Row],[backers_count]],0)</f>
        <v>23.448275862068964</v>
      </c>
      <c r="Q2502" t="str">
        <f t="shared" si="156"/>
        <v>music</v>
      </c>
      <c r="R2502" t="str">
        <f t="shared" si="157"/>
        <v>indie rock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+Table1[[#This Row],[pledged]]/Table1[[#This Row],[goal]]</f>
        <v>2.5545454545454545E-2</v>
      </c>
      <c r="P2503" s="8">
        <f>IFERROR(+Table1[[#This Row],[pledged]]/Table1[[#This Row],[backers_count]],0)</f>
        <v>40.142857142857146</v>
      </c>
      <c r="Q2503" t="str">
        <f t="shared" si="156"/>
        <v>food</v>
      </c>
      <c r="R2503" t="str">
        <f t="shared" si="157"/>
        <v>restaurants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+Table1[[#This Row],[pledged]]/Table1[[#This Row],[goal]]</f>
        <v>7.8181818181818181E-4</v>
      </c>
      <c r="P2504" s="8">
        <f>IFERROR(+Table1[[#This Row],[pledged]]/Table1[[#This Row],[backers_count]],0)</f>
        <v>17.2</v>
      </c>
      <c r="Q2504" t="str">
        <f t="shared" si="156"/>
        <v>food</v>
      </c>
      <c r="R2504" t="str">
        <f t="shared" si="157"/>
        <v>restaurants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+Table1[[#This Row],[pledged]]/Table1[[#This Row],[goal]]</f>
        <v>0</v>
      </c>
      <c r="P2505" s="8">
        <f>IFERROR(+Table1[[#This Row],[pledged]]/Table1[[#This Row],[backers_count]],0)</f>
        <v>0</v>
      </c>
      <c r="Q2505" t="str">
        <f t="shared" si="156"/>
        <v>food</v>
      </c>
      <c r="R2505" t="str">
        <f t="shared" si="157"/>
        <v>restaurants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+Table1[[#This Row],[pledged]]/Table1[[#This Row],[goal]]</f>
        <v>0</v>
      </c>
      <c r="P2506" s="8">
        <f>IFERROR(+Table1[[#This Row],[pledged]]/Table1[[#This Row],[backers_count]],0)</f>
        <v>0</v>
      </c>
      <c r="Q2506" t="str">
        <f t="shared" si="156"/>
        <v>food</v>
      </c>
      <c r="R2506" t="str">
        <f t="shared" si="157"/>
        <v>restaurants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+Table1[[#This Row],[pledged]]/Table1[[#This Row],[goal]]</f>
        <v>0</v>
      </c>
      <c r="P2507" s="8">
        <f>IFERROR(+Table1[[#This Row],[pledged]]/Table1[[#This Row],[backers_count]],0)</f>
        <v>0</v>
      </c>
      <c r="Q2507" t="str">
        <f t="shared" si="156"/>
        <v>food</v>
      </c>
      <c r="R2507" t="str">
        <f t="shared" si="157"/>
        <v>restaurants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+Table1[[#This Row],[pledged]]/Table1[[#This Row],[goal]]</f>
        <v>6.0000000000000001E-3</v>
      </c>
      <c r="P2508" s="8">
        <f>IFERROR(+Table1[[#This Row],[pledged]]/Table1[[#This Row],[backers_count]],0)</f>
        <v>15</v>
      </c>
      <c r="Q2508" t="str">
        <f t="shared" si="156"/>
        <v>food</v>
      </c>
      <c r="R2508" t="str">
        <f t="shared" si="157"/>
        <v>restaurants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+Table1[[#This Row],[pledged]]/Table1[[#This Row],[goal]]</f>
        <v>0</v>
      </c>
      <c r="P2509" s="8">
        <f>IFERROR(+Table1[[#This Row],[pledged]]/Table1[[#This Row],[backers_count]],0)</f>
        <v>0</v>
      </c>
      <c r="Q2509" t="str">
        <f t="shared" si="156"/>
        <v>food</v>
      </c>
      <c r="R2509" t="str">
        <f t="shared" si="157"/>
        <v>restaurants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+Table1[[#This Row],[pledged]]/Table1[[#This Row],[goal]]</f>
        <v>0</v>
      </c>
      <c r="P2510" s="8">
        <f>IFERROR(+Table1[[#This Row],[pledged]]/Table1[[#This Row],[backers_count]],0)</f>
        <v>0</v>
      </c>
      <c r="Q2510" t="str">
        <f t="shared" si="156"/>
        <v>food</v>
      </c>
      <c r="R2510" t="str">
        <f t="shared" si="157"/>
        <v>restaurants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+Table1[[#This Row],[pledged]]/Table1[[#This Row],[goal]]</f>
        <v>1.0526315789473684E-2</v>
      </c>
      <c r="P2511" s="8">
        <f>IFERROR(+Table1[[#This Row],[pledged]]/Table1[[#This Row],[backers_count]],0)</f>
        <v>35.714285714285715</v>
      </c>
      <c r="Q2511" t="str">
        <f t="shared" si="156"/>
        <v>food</v>
      </c>
      <c r="R2511" t="str">
        <f t="shared" si="157"/>
        <v>restaurants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+Table1[[#This Row],[pledged]]/Table1[[#This Row],[goal]]</f>
        <v>1.5E-3</v>
      </c>
      <c r="P2512" s="8">
        <f>IFERROR(+Table1[[#This Row],[pledged]]/Table1[[#This Row],[backers_count]],0)</f>
        <v>37.5</v>
      </c>
      <c r="Q2512" t="str">
        <f t="shared" si="156"/>
        <v>food</v>
      </c>
      <c r="R2512" t="str">
        <f t="shared" si="157"/>
        <v>restaurants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+Table1[[#This Row],[pledged]]/Table1[[#This Row],[goal]]</f>
        <v>0</v>
      </c>
      <c r="P2513" s="8">
        <f>IFERROR(+Table1[[#This Row],[pledged]]/Table1[[#This Row],[backers_count]],0)</f>
        <v>0</v>
      </c>
      <c r="Q2513" t="str">
        <f t="shared" si="156"/>
        <v>food</v>
      </c>
      <c r="R2513" t="str">
        <f t="shared" si="157"/>
        <v>restaurants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+Table1[[#This Row],[pledged]]/Table1[[#This Row],[goal]]</f>
        <v>0</v>
      </c>
      <c r="P2514" s="8">
        <f>IFERROR(+Table1[[#This Row],[pledged]]/Table1[[#This Row],[backers_count]],0)</f>
        <v>0</v>
      </c>
      <c r="Q2514" t="str">
        <f t="shared" si="156"/>
        <v>food</v>
      </c>
      <c r="R2514" t="str">
        <f t="shared" si="157"/>
        <v>restaurants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+Table1[[#This Row],[pledged]]/Table1[[#This Row],[goal]]</f>
        <v>0</v>
      </c>
      <c r="P2515" s="8">
        <f>IFERROR(+Table1[[#This Row],[pledged]]/Table1[[#This Row],[backers_count]],0)</f>
        <v>0</v>
      </c>
      <c r="Q2515" t="str">
        <f t="shared" si="156"/>
        <v>food</v>
      </c>
      <c r="R2515" t="str">
        <f t="shared" si="157"/>
        <v>restaurants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+Table1[[#This Row],[pledged]]/Table1[[#This Row],[goal]]</f>
        <v>1.7500000000000002E-2</v>
      </c>
      <c r="P2516" s="8">
        <f>IFERROR(+Table1[[#This Row],[pledged]]/Table1[[#This Row],[backers_count]],0)</f>
        <v>52.5</v>
      </c>
      <c r="Q2516" t="str">
        <f t="shared" si="156"/>
        <v>food</v>
      </c>
      <c r="R2516" t="str">
        <f t="shared" si="157"/>
        <v>restaurants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+Table1[[#This Row],[pledged]]/Table1[[#This Row],[goal]]</f>
        <v>0.186</v>
      </c>
      <c r="P2517" s="8">
        <f>IFERROR(+Table1[[#This Row],[pledged]]/Table1[[#This Row],[backers_count]],0)</f>
        <v>77.5</v>
      </c>
      <c r="Q2517" t="str">
        <f t="shared" si="156"/>
        <v>food</v>
      </c>
      <c r="R2517" t="str">
        <f t="shared" si="157"/>
        <v>restaurants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+Table1[[#This Row],[pledged]]/Table1[[#This Row],[goal]]</f>
        <v>0</v>
      </c>
      <c r="P2518" s="8">
        <f>IFERROR(+Table1[[#This Row],[pledged]]/Table1[[#This Row],[backers_count]],0)</f>
        <v>0</v>
      </c>
      <c r="Q2518" t="str">
        <f t="shared" si="156"/>
        <v>food</v>
      </c>
      <c r="R2518" t="str">
        <f t="shared" si="157"/>
        <v>restaurants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+Table1[[#This Row],[pledged]]/Table1[[#This Row],[goal]]</f>
        <v>9.8166666666666666E-2</v>
      </c>
      <c r="P2519" s="8">
        <f>IFERROR(+Table1[[#This Row],[pledged]]/Table1[[#This Row],[backers_count]],0)</f>
        <v>53.545454545454547</v>
      </c>
      <c r="Q2519" t="str">
        <f t="shared" si="156"/>
        <v>food</v>
      </c>
      <c r="R2519" t="str">
        <f t="shared" si="157"/>
        <v>restaurants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+Table1[[#This Row],[pledged]]/Table1[[#This Row],[goal]]</f>
        <v>0</v>
      </c>
      <c r="P2520" s="8">
        <f>IFERROR(+Table1[[#This Row],[pledged]]/Table1[[#This Row],[backers_count]],0)</f>
        <v>0</v>
      </c>
      <c r="Q2520" t="str">
        <f t="shared" si="156"/>
        <v>food</v>
      </c>
      <c r="R2520" t="str">
        <f t="shared" si="157"/>
        <v>restaurants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+Table1[[#This Row],[pledged]]/Table1[[#This Row],[goal]]</f>
        <v>4.3333333333333331E-4</v>
      </c>
      <c r="P2521" s="8">
        <f>IFERROR(+Table1[[#This Row],[pledged]]/Table1[[#This Row],[backers_count]],0)</f>
        <v>16.25</v>
      </c>
      <c r="Q2521" t="str">
        <f t="shared" si="156"/>
        <v>food</v>
      </c>
      <c r="R2521" t="str">
        <f t="shared" si="157"/>
        <v>restaurants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+Table1[[#This Row],[pledged]]/Table1[[#This Row],[goal]]</f>
        <v>0</v>
      </c>
      <c r="P2522" s="8">
        <f>IFERROR(+Table1[[#This Row],[pledged]]/Table1[[#This Row],[backers_count]],0)</f>
        <v>0</v>
      </c>
      <c r="Q2522" t="str">
        <f t="shared" si="156"/>
        <v>food</v>
      </c>
      <c r="R2522" t="str">
        <f t="shared" si="157"/>
        <v>restaurants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+Table1[[#This Row],[pledged]]/Table1[[#This Row],[goal]]</f>
        <v>1.0948792000000001</v>
      </c>
      <c r="P2523" s="8">
        <f>IFERROR(+Table1[[#This Row],[pledged]]/Table1[[#This Row],[backers_count]],0)</f>
        <v>103.68174242424243</v>
      </c>
      <c r="Q2523" t="str">
        <f t="shared" si="156"/>
        <v>music</v>
      </c>
      <c r="R2523" t="str">
        <f t="shared" si="157"/>
        <v>classical music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+Table1[[#This Row],[pledged]]/Table1[[#This Row],[goal]]</f>
        <v>1</v>
      </c>
      <c r="P2524" s="8">
        <f>IFERROR(+Table1[[#This Row],[pledged]]/Table1[[#This Row],[backers_count]],0)</f>
        <v>185.18518518518519</v>
      </c>
      <c r="Q2524" t="str">
        <f t="shared" si="156"/>
        <v>music</v>
      </c>
      <c r="R2524" t="str">
        <f t="shared" si="157"/>
        <v>classical music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+Table1[[#This Row],[pledged]]/Table1[[#This Row],[goal]]</f>
        <v>1.5644444444444445</v>
      </c>
      <c r="P2525" s="8">
        <f>IFERROR(+Table1[[#This Row],[pledged]]/Table1[[#This Row],[backers_count]],0)</f>
        <v>54.153846153846153</v>
      </c>
      <c r="Q2525" t="str">
        <f t="shared" si="156"/>
        <v>music</v>
      </c>
      <c r="R2525" t="str">
        <f t="shared" si="157"/>
        <v>classical music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+Table1[[#This Row],[pledged]]/Table1[[#This Row],[goal]]</f>
        <v>1.016</v>
      </c>
      <c r="P2526" s="8">
        <f>IFERROR(+Table1[[#This Row],[pledged]]/Table1[[#This Row],[backers_count]],0)</f>
        <v>177.2093023255814</v>
      </c>
      <c r="Q2526" t="str">
        <f t="shared" si="156"/>
        <v>music</v>
      </c>
      <c r="R2526" t="str">
        <f t="shared" si="157"/>
        <v>classical music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+Table1[[#This Row],[pledged]]/Table1[[#This Row],[goal]]</f>
        <v>1.00325</v>
      </c>
      <c r="P2527" s="8">
        <f>IFERROR(+Table1[[#This Row],[pledged]]/Table1[[#This Row],[backers_count]],0)</f>
        <v>100.325</v>
      </c>
      <c r="Q2527" t="str">
        <f t="shared" si="156"/>
        <v>music</v>
      </c>
      <c r="R2527" t="str">
        <f t="shared" si="157"/>
        <v>classical music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+Table1[[#This Row],[pledged]]/Table1[[#This Row],[goal]]</f>
        <v>1.1294999999999999</v>
      </c>
      <c r="P2528" s="8">
        <f>IFERROR(+Table1[[#This Row],[pledged]]/Table1[[#This Row],[backers_count]],0)</f>
        <v>136.90909090909091</v>
      </c>
      <c r="Q2528" t="str">
        <f t="shared" si="156"/>
        <v>music</v>
      </c>
      <c r="R2528" t="str">
        <f t="shared" si="157"/>
        <v>classical music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+Table1[[#This Row],[pledged]]/Table1[[#This Row],[goal]]</f>
        <v>1.02125</v>
      </c>
      <c r="P2529" s="8">
        <f>IFERROR(+Table1[[#This Row],[pledged]]/Table1[[#This Row],[backers_count]],0)</f>
        <v>57.535211267605632</v>
      </c>
      <c r="Q2529" t="str">
        <f t="shared" si="156"/>
        <v>music</v>
      </c>
      <c r="R2529" t="str">
        <f t="shared" si="157"/>
        <v>classical music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+Table1[[#This Row],[pledged]]/Table1[[#This Row],[goal]]</f>
        <v>1.0724974999999999</v>
      </c>
      <c r="P2530" s="8">
        <f>IFERROR(+Table1[[#This Row],[pledged]]/Table1[[#This Row],[backers_count]],0)</f>
        <v>52.962839506172834</v>
      </c>
      <c r="Q2530" t="str">
        <f t="shared" si="156"/>
        <v>music</v>
      </c>
      <c r="R2530" t="str">
        <f t="shared" si="157"/>
        <v>classical music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+Table1[[#This Row],[pledged]]/Table1[[#This Row],[goal]]</f>
        <v>1.0428333333333333</v>
      </c>
      <c r="P2531" s="8">
        <f>IFERROR(+Table1[[#This Row],[pledged]]/Table1[[#This Row],[backers_count]],0)</f>
        <v>82.328947368421055</v>
      </c>
      <c r="Q2531" t="str">
        <f t="shared" si="156"/>
        <v>music</v>
      </c>
      <c r="R2531" t="str">
        <f t="shared" si="157"/>
        <v>classical music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+Table1[[#This Row],[pledged]]/Table1[[#This Row],[goal]]</f>
        <v>1</v>
      </c>
      <c r="P2532" s="8">
        <f>IFERROR(+Table1[[#This Row],[pledged]]/Table1[[#This Row],[backers_count]],0)</f>
        <v>135.41666666666666</v>
      </c>
      <c r="Q2532" t="str">
        <f t="shared" si="156"/>
        <v>music</v>
      </c>
      <c r="R2532" t="str">
        <f t="shared" si="157"/>
        <v>classical music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+Table1[[#This Row],[pledged]]/Table1[[#This Row],[goal]]</f>
        <v>1.004</v>
      </c>
      <c r="P2533" s="8">
        <f>IFERROR(+Table1[[#This Row],[pledged]]/Table1[[#This Row],[backers_count]],0)</f>
        <v>74.06557377049181</v>
      </c>
      <c r="Q2533" t="str">
        <f t="shared" si="156"/>
        <v>music</v>
      </c>
      <c r="R2533" t="str">
        <f t="shared" si="157"/>
        <v>classical music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+Table1[[#This Row],[pledged]]/Table1[[#This Row],[goal]]</f>
        <v>1.26125</v>
      </c>
      <c r="P2534" s="8">
        <f>IFERROR(+Table1[[#This Row],[pledged]]/Table1[[#This Row],[backers_count]],0)</f>
        <v>84.083333333333329</v>
      </c>
      <c r="Q2534" t="str">
        <f t="shared" si="156"/>
        <v>music</v>
      </c>
      <c r="R2534" t="str">
        <f t="shared" si="157"/>
        <v>classical music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+Table1[[#This Row],[pledged]]/Table1[[#This Row],[goal]]</f>
        <v>1.1066666666666667</v>
      </c>
      <c r="P2535" s="8">
        <f>IFERROR(+Table1[[#This Row],[pledged]]/Table1[[#This Row],[backers_count]],0)</f>
        <v>61.029411764705884</v>
      </c>
      <c r="Q2535" t="str">
        <f t="shared" si="156"/>
        <v>music</v>
      </c>
      <c r="R2535" t="str">
        <f t="shared" si="157"/>
        <v>classical music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+Table1[[#This Row],[pledged]]/Table1[[#This Row],[goal]]</f>
        <v>1.05</v>
      </c>
      <c r="P2536" s="8">
        <f>IFERROR(+Table1[[#This Row],[pledged]]/Table1[[#This Row],[backers_count]],0)</f>
        <v>150</v>
      </c>
      <c r="Q2536" t="str">
        <f t="shared" si="156"/>
        <v>music</v>
      </c>
      <c r="R2536" t="str">
        <f t="shared" si="157"/>
        <v>classical music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+Table1[[#This Row],[pledged]]/Table1[[#This Row],[goal]]</f>
        <v>1.03775</v>
      </c>
      <c r="P2537" s="8">
        <f>IFERROR(+Table1[[#This Row],[pledged]]/Table1[[#This Row],[backers_count]],0)</f>
        <v>266.08974358974359</v>
      </c>
      <c r="Q2537" t="str">
        <f t="shared" si="156"/>
        <v>music</v>
      </c>
      <c r="R2537" t="str">
        <f t="shared" si="157"/>
        <v>classical music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+Table1[[#This Row],[pledged]]/Table1[[#This Row],[goal]]</f>
        <v>1.1599999999999999</v>
      </c>
      <c r="P2538" s="8">
        <f>IFERROR(+Table1[[#This Row],[pledged]]/Table1[[#This Row],[backers_count]],0)</f>
        <v>7.25</v>
      </c>
      <c r="Q2538" t="str">
        <f t="shared" si="156"/>
        <v>music</v>
      </c>
      <c r="R2538" t="str">
        <f t="shared" si="157"/>
        <v>classical music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+Table1[[#This Row],[pledged]]/Table1[[#This Row],[goal]]</f>
        <v>1.1000000000000001</v>
      </c>
      <c r="P2539" s="8">
        <f>IFERROR(+Table1[[#This Row],[pledged]]/Table1[[#This Row],[backers_count]],0)</f>
        <v>100</v>
      </c>
      <c r="Q2539" t="str">
        <f t="shared" si="156"/>
        <v>music</v>
      </c>
      <c r="R2539" t="str">
        <f t="shared" si="157"/>
        <v>classical music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+Table1[[#This Row],[pledged]]/Table1[[#This Row],[goal]]</f>
        <v>1.130176111111111</v>
      </c>
      <c r="P2540" s="8">
        <f>IFERROR(+Table1[[#This Row],[pledged]]/Table1[[#This Row],[backers_count]],0)</f>
        <v>109.96308108108107</v>
      </c>
      <c r="Q2540" t="str">
        <f t="shared" si="156"/>
        <v>music</v>
      </c>
      <c r="R2540" t="str">
        <f t="shared" si="157"/>
        <v>classical music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+Table1[[#This Row],[pledged]]/Table1[[#This Row],[goal]]</f>
        <v>1.0024999999999999</v>
      </c>
      <c r="P2541" s="8">
        <f>IFERROR(+Table1[[#This Row],[pledged]]/Table1[[#This Row],[backers_count]],0)</f>
        <v>169.91525423728814</v>
      </c>
      <c r="Q2541" t="str">
        <f t="shared" si="156"/>
        <v>music</v>
      </c>
      <c r="R2541" t="str">
        <f t="shared" si="157"/>
        <v>classical music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+Table1[[#This Row],[pledged]]/Table1[[#This Row],[goal]]</f>
        <v>1.034</v>
      </c>
      <c r="P2542" s="8">
        <f>IFERROR(+Table1[[#This Row],[pledged]]/Table1[[#This Row],[backers_count]],0)</f>
        <v>95.740740740740748</v>
      </c>
      <c r="Q2542" t="str">
        <f t="shared" si="156"/>
        <v>music</v>
      </c>
      <c r="R2542" t="str">
        <f t="shared" si="157"/>
        <v>classical music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+Table1[[#This Row],[pledged]]/Table1[[#This Row],[goal]]</f>
        <v>1.0702857142857143</v>
      </c>
      <c r="P2543" s="8">
        <f>IFERROR(+Table1[[#This Row],[pledged]]/Table1[[#This Row],[backers_count]],0)</f>
        <v>59.460317460317462</v>
      </c>
      <c r="Q2543" t="str">
        <f t="shared" si="156"/>
        <v>music</v>
      </c>
      <c r="R2543" t="str">
        <f t="shared" si="157"/>
        <v>classical music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+Table1[[#This Row],[pledged]]/Table1[[#This Row],[goal]]</f>
        <v>1.0357142857142858</v>
      </c>
      <c r="P2544" s="8">
        <f>IFERROR(+Table1[[#This Row],[pledged]]/Table1[[#This Row],[backers_count]],0)</f>
        <v>55.769230769230766</v>
      </c>
      <c r="Q2544" t="str">
        <f t="shared" si="156"/>
        <v>music</v>
      </c>
      <c r="R2544" t="str">
        <f t="shared" si="157"/>
        <v>classical music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+Table1[[#This Row],[pledged]]/Table1[[#This Row],[goal]]</f>
        <v>1.5640000000000001</v>
      </c>
      <c r="P2545" s="8">
        <f>IFERROR(+Table1[[#This Row],[pledged]]/Table1[[#This Row],[backers_count]],0)</f>
        <v>30.076923076923077</v>
      </c>
      <c r="Q2545" t="str">
        <f t="shared" si="156"/>
        <v>music</v>
      </c>
      <c r="R2545" t="str">
        <f t="shared" si="157"/>
        <v>classical music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+Table1[[#This Row],[pledged]]/Table1[[#This Row],[goal]]</f>
        <v>1.0082</v>
      </c>
      <c r="P2546" s="8">
        <f>IFERROR(+Table1[[#This Row],[pledged]]/Table1[[#This Row],[backers_count]],0)</f>
        <v>88.438596491228068</v>
      </c>
      <c r="Q2546" t="str">
        <f t="shared" si="156"/>
        <v>music</v>
      </c>
      <c r="R2546" t="str">
        <f t="shared" si="157"/>
        <v>classical music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+Table1[[#This Row],[pledged]]/Table1[[#This Row],[goal]]</f>
        <v>1.9530000000000001</v>
      </c>
      <c r="P2547" s="8">
        <f>IFERROR(+Table1[[#This Row],[pledged]]/Table1[[#This Row],[backers_count]],0)</f>
        <v>64.032786885245898</v>
      </c>
      <c r="Q2547" t="str">
        <f t="shared" si="156"/>
        <v>music</v>
      </c>
      <c r="R2547" t="str">
        <f t="shared" si="157"/>
        <v>classical music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+Table1[[#This Row],[pledged]]/Table1[[#This Row],[goal]]</f>
        <v>1.1171428571428572</v>
      </c>
      <c r="P2548" s="8">
        <f>IFERROR(+Table1[[#This Row],[pledged]]/Table1[[#This Row],[backers_count]],0)</f>
        <v>60.153846153846153</v>
      </c>
      <c r="Q2548" t="str">
        <f t="shared" si="156"/>
        <v>music</v>
      </c>
      <c r="R2548" t="str">
        <f t="shared" si="157"/>
        <v>classical music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+Table1[[#This Row],[pledged]]/Table1[[#This Row],[goal]]</f>
        <v>1.1985454545454546</v>
      </c>
      <c r="P2549" s="8">
        <f>IFERROR(+Table1[[#This Row],[pledged]]/Table1[[#This Row],[backers_count]],0)</f>
        <v>49.194029850746269</v>
      </c>
      <c r="Q2549" t="str">
        <f t="shared" si="156"/>
        <v>music</v>
      </c>
      <c r="R2549" t="str">
        <f t="shared" si="157"/>
        <v>classical music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+Table1[[#This Row],[pledged]]/Table1[[#This Row],[goal]]</f>
        <v>1.0185</v>
      </c>
      <c r="P2550" s="8">
        <f>IFERROR(+Table1[[#This Row],[pledged]]/Table1[[#This Row],[backers_count]],0)</f>
        <v>165.16216216216216</v>
      </c>
      <c r="Q2550" t="str">
        <f t="shared" si="156"/>
        <v>music</v>
      </c>
      <c r="R2550" t="str">
        <f t="shared" si="157"/>
        <v>classical music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+Table1[[#This Row],[pledged]]/Table1[[#This Row],[goal]]</f>
        <v>1.0280254777070064</v>
      </c>
      <c r="P2551" s="8">
        <f>IFERROR(+Table1[[#This Row],[pledged]]/Table1[[#This Row],[backers_count]],0)</f>
        <v>43.621621621621621</v>
      </c>
      <c r="Q2551" t="str">
        <f t="shared" si="156"/>
        <v>music</v>
      </c>
      <c r="R2551" t="str">
        <f t="shared" si="157"/>
        <v>classical music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+Table1[[#This Row],[pledged]]/Table1[[#This Row],[goal]]</f>
        <v>1.0084615384615385</v>
      </c>
      <c r="P2552" s="8">
        <f>IFERROR(+Table1[[#This Row],[pledged]]/Table1[[#This Row],[backers_count]],0)</f>
        <v>43.7</v>
      </c>
      <c r="Q2552" t="str">
        <f t="shared" si="156"/>
        <v>music</v>
      </c>
      <c r="R2552" t="str">
        <f t="shared" si="157"/>
        <v>classical music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+Table1[[#This Row],[pledged]]/Table1[[#This Row],[goal]]</f>
        <v>1.0273469387755103</v>
      </c>
      <c r="P2553" s="8">
        <f>IFERROR(+Table1[[#This Row],[pledged]]/Table1[[#This Row],[backers_count]],0)</f>
        <v>67.419642857142861</v>
      </c>
      <c r="Q2553" t="str">
        <f t="shared" si="156"/>
        <v>music</v>
      </c>
      <c r="R2553" t="str">
        <f t="shared" si="157"/>
        <v>classical music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+Table1[[#This Row],[pledged]]/Table1[[#This Row],[goal]]</f>
        <v>1.0649999999999999</v>
      </c>
      <c r="P2554" s="8">
        <f>IFERROR(+Table1[[#This Row],[pledged]]/Table1[[#This Row],[backers_count]],0)</f>
        <v>177.5</v>
      </c>
      <c r="Q2554" t="str">
        <f t="shared" si="156"/>
        <v>music</v>
      </c>
      <c r="R2554" t="str">
        <f t="shared" si="157"/>
        <v>classical music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+Table1[[#This Row],[pledged]]/Table1[[#This Row],[goal]]</f>
        <v>1.5553333333333332</v>
      </c>
      <c r="P2555" s="8">
        <f>IFERROR(+Table1[[#This Row],[pledged]]/Table1[[#This Row],[backers_count]],0)</f>
        <v>38.883333333333333</v>
      </c>
      <c r="Q2555" t="str">
        <f t="shared" si="156"/>
        <v>music</v>
      </c>
      <c r="R2555" t="str">
        <f t="shared" si="157"/>
        <v>classical music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+Table1[[#This Row],[pledged]]/Table1[[#This Row],[goal]]</f>
        <v>1.228</v>
      </c>
      <c r="P2556" s="8">
        <f>IFERROR(+Table1[[#This Row],[pledged]]/Table1[[#This Row],[backers_count]],0)</f>
        <v>54.985074626865675</v>
      </c>
      <c r="Q2556" t="str">
        <f t="shared" si="156"/>
        <v>music</v>
      </c>
      <c r="R2556" t="str">
        <f t="shared" si="157"/>
        <v>classical music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+Table1[[#This Row],[pledged]]/Table1[[#This Row],[goal]]</f>
        <v>1.0734999999999999</v>
      </c>
      <c r="P2557" s="8">
        <f>IFERROR(+Table1[[#This Row],[pledged]]/Table1[[#This Row],[backers_count]],0)</f>
        <v>61.342857142857142</v>
      </c>
      <c r="Q2557" t="str">
        <f t="shared" si="156"/>
        <v>music</v>
      </c>
      <c r="R2557" t="str">
        <f t="shared" si="157"/>
        <v>classical music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+Table1[[#This Row],[pledged]]/Table1[[#This Row],[goal]]</f>
        <v>1.0550335570469798</v>
      </c>
      <c r="P2558" s="8">
        <f>IFERROR(+Table1[[#This Row],[pledged]]/Table1[[#This Row],[backers_count]],0)</f>
        <v>23.117647058823529</v>
      </c>
      <c r="Q2558" t="str">
        <f t="shared" si="156"/>
        <v>music</v>
      </c>
      <c r="R2558" t="str">
        <f t="shared" si="157"/>
        <v>classical music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+Table1[[#This Row],[pledged]]/Table1[[#This Row],[goal]]</f>
        <v>1.1844444444444444</v>
      </c>
      <c r="P2559" s="8">
        <f>IFERROR(+Table1[[#This Row],[pledged]]/Table1[[#This Row],[backers_count]],0)</f>
        <v>29.611111111111111</v>
      </c>
      <c r="Q2559" t="str">
        <f t="shared" si="156"/>
        <v>music</v>
      </c>
      <c r="R2559" t="str">
        <f t="shared" si="157"/>
        <v>classical music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+Table1[[#This Row],[pledged]]/Table1[[#This Row],[goal]]</f>
        <v>1.0888</v>
      </c>
      <c r="P2560" s="8">
        <f>IFERROR(+Table1[[#This Row],[pledged]]/Table1[[#This Row],[backers_count]],0)</f>
        <v>75.611111111111114</v>
      </c>
      <c r="Q2560" t="str">
        <f t="shared" si="156"/>
        <v>music</v>
      </c>
      <c r="R2560" t="str">
        <f t="shared" si="157"/>
        <v>classical music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+Table1[[#This Row],[pledged]]/Table1[[#This Row],[goal]]</f>
        <v>1.1125</v>
      </c>
      <c r="P2561" s="8">
        <f>IFERROR(+Table1[[#This Row],[pledged]]/Table1[[#This Row],[backers_count]],0)</f>
        <v>35.6</v>
      </c>
      <c r="Q2561" t="str">
        <f t="shared" si="156"/>
        <v>music</v>
      </c>
      <c r="R2561" t="str">
        <f t="shared" si="157"/>
        <v>classical music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+Table1[[#This Row],[pledged]]/Table1[[#This Row],[goal]]</f>
        <v>1.0009999999999999</v>
      </c>
      <c r="P2562" s="8">
        <f>IFERROR(+Table1[[#This Row],[pledged]]/Table1[[#This Row],[backers_count]],0)</f>
        <v>143</v>
      </c>
      <c r="Q2562" t="str">
        <f t="shared" ref="Q2562:Q2625" si="160">LEFT(N2562,FIND("/",N2562)-1)</f>
        <v>music</v>
      </c>
      <c r="R2562" t="str">
        <f t="shared" ref="R2562:R2625" si="161">RIGHT($N2562,LEN(N2562)-FIND("/",N2562))</f>
        <v>classical music</v>
      </c>
      <c r="S2562" s="14">
        <f t="shared" ref="S2562:S2625" si="162">(((J2562/60)/60)/24)+DATE(1970,1,1)</f>
        <v>42039.951087962967</v>
      </c>
      <c r="T2562" s="14">
        <f t="shared" ref="T2562:T2625" si="163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+Table1[[#This Row],[pledged]]/Table1[[#This Row],[goal]]</f>
        <v>0</v>
      </c>
      <c r="P2563" s="8">
        <f>IFERROR(+Table1[[#This Row],[pledged]]/Table1[[#This Row],[backers_count]],0)</f>
        <v>0</v>
      </c>
      <c r="Q2563" t="str">
        <f t="shared" si="160"/>
        <v>food</v>
      </c>
      <c r="R2563" t="str">
        <f t="shared" si="161"/>
        <v>food trucks</v>
      </c>
      <c r="S2563" s="14">
        <f t="shared" si="162"/>
        <v>42260.528807870374</v>
      </c>
      <c r="T2563" s="14">
        <f t="shared" si="163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+Table1[[#This Row],[pledged]]/Table1[[#This Row],[goal]]</f>
        <v>7.4999999999999997E-3</v>
      </c>
      <c r="P2564" s="8">
        <f>IFERROR(+Table1[[#This Row],[pledged]]/Table1[[#This Row],[backers_count]],0)</f>
        <v>25</v>
      </c>
      <c r="Q2564" t="str">
        <f t="shared" si="160"/>
        <v>food</v>
      </c>
      <c r="R2564" t="str">
        <f t="shared" si="161"/>
        <v>food trucks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+Table1[[#This Row],[pledged]]/Table1[[#This Row],[goal]]</f>
        <v>0</v>
      </c>
      <c r="P2565" s="8">
        <f>IFERROR(+Table1[[#This Row],[pledged]]/Table1[[#This Row],[backers_count]],0)</f>
        <v>0</v>
      </c>
      <c r="Q2565" t="str">
        <f t="shared" si="160"/>
        <v>food</v>
      </c>
      <c r="R2565" t="str">
        <f t="shared" si="161"/>
        <v>food trucks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+Table1[[#This Row],[pledged]]/Table1[[#This Row],[goal]]</f>
        <v>0</v>
      </c>
      <c r="P2566" s="8">
        <f>IFERROR(+Table1[[#This Row],[pledged]]/Table1[[#This Row],[backers_count]],0)</f>
        <v>0</v>
      </c>
      <c r="Q2566" t="str">
        <f t="shared" si="160"/>
        <v>food</v>
      </c>
      <c r="R2566" t="str">
        <f t="shared" si="161"/>
        <v>food trucks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+Table1[[#This Row],[pledged]]/Table1[[#This Row],[goal]]</f>
        <v>0.01</v>
      </c>
      <c r="P2567" s="8">
        <f>IFERROR(+Table1[[#This Row],[pledged]]/Table1[[#This Row],[backers_count]],0)</f>
        <v>100</v>
      </c>
      <c r="Q2567" t="str">
        <f t="shared" si="160"/>
        <v>food</v>
      </c>
      <c r="R2567" t="str">
        <f t="shared" si="161"/>
        <v>food trucks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+Table1[[#This Row],[pledged]]/Table1[[#This Row],[goal]]</f>
        <v>0</v>
      </c>
      <c r="P2568" s="8">
        <f>IFERROR(+Table1[[#This Row],[pledged]]/Table1[[#This Row],[backers_count]],0)</f>
        <v>0</v>
      </c>
      <c r="Q2568" t="str">
        <f t="shared" si="160"/>
        <v>food</v>
      </c>
      <c r="R2568" t="str">
        <f t="shared" si="161"/>
        <v>food trucks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+Table1[[#This Row],[pledged]]/Table1[[#This Row],[goal]]</f>
        <v>2.6666666666666666E-3</v>
      </c>
      <c r="P2569" s="8">
        <f>IFERROR(+Table1[[#This Row],[pledged]]/Table1[[#This Row],[backers_count]],0)</f>
        <v>60</v>
      </c>
      <c r="Q2569" t="str">
        <f t="shared" si="160"/>
        <v>food</v>
      </c>
      <c r="R2569" t="str">
        <f t="shared" si="161"/>
        <v>food trucks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+Table1[[#This Row],[pledged]]/Table1[[#This Row],[goal]]</f>
        <v>5.0000000000000001E-3</v>
      </c>
      <c r="P2570" s="8">
        <f>IFERROR(+Table1[[#This Row],[pledged]]/Table1[[#This Row],[backers_count]],0)</f>
        <v>50</v>
      </c>
      <c r="Q2570" t="str">
        <f t="shared" si="160"/>
        <v>food</v>
      </c>
      <c r="R2570" t="str">
        <f t="shared" si="161"/>
        <v>food trucks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+Table1[[#This Row],[pledged]]/Table1[[#This Row],[goal]]</f>
        <v>2.2307692307692306E-2</v>
      </c>
      <c r="P2571" s="8">
        <f>IFERROR(+Table1[[#This Row],[pledged]]/Table1[[#This Row],[backers_count]],0)</f>
        <v>72.5</v>
      </c>
      <c r="Q2571" t="str">
        <f t="shared" si="160"/>
        <v>food</v>
      </c>
      <c r="R2571" t="str">
        <f t="shared" si="161"/>
        <v>food trucks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+Table1[[#This Row],[pledged]]/Table1[[#This Row],[goal]]</f>
        <v>8.4285714285714294E-3</v>
      </c>
      <c r="P2572" s="8">
        <f>IFERROR(+Table1[[#This Row],[pledged]]/Table1[[#This Row],[backers_count]],0)</f>
        <v>29.5</v>
      </c>
      <c r="Q2572" t="str">
        <f t="shared" si="160"/>
        <v>food</v>
      </c>
      <c r="R2572" t="str">
        <f t="shared" si="161"/>
        <v>food trucks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+Table1[[#This Row],[pledged]]/Table1[[#This Row],[goal]]</f>
        <v>2.5000000000000001E-3</v>
      </c>
      <c r="P2573" s="8">
        <f>IFERROR(+Table1[[#This Row],[pledged]]/Table1[[#This Row],[backers_count]],0)</f>
        <v>62.5</v>
      </c>
      <c r="Q2573" t="str">
        <f t="shared" si="160"/>
        <v>food</v>
      </c>
      <c r="R2573" t="str">
        <f t="shared" si="161"/>
        <v>food trucks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+Table1[[#This Row],[pledged]]/Table1[[#This Row],[goal]]</f>
        <v>0</v>
      </c>
      <c r="P2574" s="8">
        <f>IFERROR(+Table1[[#This Row],[pledged]]/Table1[[#This Row],[backers_count]],0)</f>
        <v>0</v>
      </c>
      <c r="Q2574" t="str">
        <f t="shared" si="160"/>
        <v>food</v>
      </c>
      <c r="R2574" t="str">
        <f t="shared" si="161"/>
        <v>food trucks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+Table1[[#This Row],[pledged]]/Table1[[#This Row],[goal]]</f>
        <v>0</v>
      </c>
      <c r="P2575" s="8">
        <f>IFERROR(+Table1[[#This Row],[pledged]]/Table1[[#This Row],[backers_count]],0)</f>
        <v>0</v>
      </c>
      <c r="Q2575" t="str">
        <f t="shared" si="160"/>
        <v>food</v>
      </c>
      <c r="R2575" t="str">
        <f t="shared" si="161"/>
        <v>food trucks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+Table1[[#This Row],[pledged]]/Table1[[#This Row],[goal]]</f>
        <v>0</v>
      </c>
      <c r="P2576" s="8">
        <f>IFERROR(+Table1[[#This Row],[pledged]]/Table1[[#This Row],[backers_count]],0)</f>
        <v>0</v>
      </c>
      <c r="Q2576" t="str">
        <f t="shared" si="160"/>
        <v>food</v>
      </c>
      <c r="R2576" t="str">
        <f t="shared" si="161"/>
        <v>food trucks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+Table1[[#This Row],[pledged]]/Table1[[#This Row],[goal]]</f>
        <v>0</v>
      </c>
      <c r="P2577" s="8">
        <f>IFERROR(+Table1[[#This Row],[pledged]]/Table1[[#This Row],[backers_count]],0)</f>
        <v>0</v>
      </c>
      <c r="Q2577" t="str">
        <f t="shared" si="160"/>
        <v>food</v>
      </c>
      <c r="R2577" t="str">
        <f t="shared" si="161"/>
        <v>food trucks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+Table1[[#This Row],[pledged]]/Table1[[#This Row],[goal]]</f>
        <v>0</v>
      </c>
      <c r="P2578" s="8">
        <f>IFERROR(+Table1[[#This Row],[pledged]]/Table1[[#This Row],[backers_count]],0)</f>
        <v>0</v>
      </c>
      <c r="Q2578" t="str">
        <f t="shared" si="160"/>
        <v>food</v>
      </c>
      <c r="R2578" t="str">
        <f t="shared" si="161"/>
        <v>food trucks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+Table1[[#This Row],[pledged]]/Table1[[#This Row],[goal]]</f>
        <v>0</v>
      </c>
      <c r="P2579" s="8">
        <f>IFERROR(+Table1[[#This Row],[pledged]]/Table1[[#This Row],[backers_count]],0)</f>
        <v>0</v>
      </c>
      <c r="Q2579" t="str">
        <f t="shared" si="160"/>
        <v>food</v>
      </c>
      <c r="R2579" t="str">
        <f t="shared" si="161"/>
        <v>food trucks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+Table1[[#This Row],[pledged]]/Table1[[#This Row],[goal]]</f>
        <v>0</v>
      </c>
      <c r="P2580" s="8">
        <f>IFERROR(+Table1[[#This Row],[pledged]]/Table1[[#This Row],[backers_count]],0)</f>
        <v>0</v>
      </c>
      <c r="Q2580" t="str">
        <f t="shared" si="160"/>
        <v>food</v>
      </c>
      <c r="R2580" t="str">
        <f t="shared" si="161"/>
        <v>food trucks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+Table1[[#This Row],[pledged]]/Table1[[#This Row],[goal]]</f>
        <v>1.3849999999999999E-3</v>
      </c>
      <c r="P2581" s="8">
        <f>IFERROR(+Table1[[#This Row],[pledged]]/Table1[[#This Row],[backers_count]],0)</f>
        <v>23.083333333333332</v>
      </c>
      <c r="Q2581" t="str">
        <f t="shared" si="160"/>
        <v>food</v>
      </c>
      <c r="R2581" t="str">
        <f t="shared" si="161"/>
        <v>food trucks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+Table1[[#This Row],[pledged]]/Table1[[#This Row],[goal]]</f>
        <v>6.0000000000000001E-3</v>
      </c>
      <c r="P2582" s="8">
        <f>IFERROR(+Table1[[#This Row],[pledged]]/Table1[[#This Row],[backers_count]],0)</f>
        <v>25.5</v>
      </c>
      <c r="Q2582" t="str">
        <f t="shared" si="160"/>
        <v>food</v>
      </c>
      <c r="R2582" t="str">
        <f t="shared" si="161"/>
        <v>food trucks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+Table1[[#This Row],[pledged]]/Table1[[#This Row],[goal]]</f>
        <v>0.106</v>
      </c>
      <c r="P2583" s="8">
        <f>IFERROR(+Table1[[#This Row],[pledged]]/Table1[[#This Row],[backers_count]],0)</f>
        <v>48.18181818181818</v>
      </c>
      <c r="Q2583" t="str">
        <f t="shared" si="160"/>
        <v>food</v>
      </c>
      <c r="R2583" t="str">
        <f t="shared" si="161"/>
        <v>food trucks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+Table1[[#This Row],[pledged]]/Table1[[#This Row],[goal]]</f>
        <v>1.1111111111111112E-5</v>
      </c>
      <c r="P2584" s="8">
        <f>IFERROR(+Table1[[#This Row],[pledged]]/Table1[[#This Row],[backers_count]],0)</f>
        <v>1</v>
      </c>
      <c r="Q2584" t="str">
        <f t="shared" si="160"/>
        <v>food</v>
      </c>
      <c r="R2584" t="str">
        <f t="shared" si="161"/>
        <v>food trucks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+Table1[[#This Row],[pledged]]/Table1[[#This Row],[goal]]</f>
        <v>5.0000000000000001E-3</v>
      </c>
      <c r="P2585" s="8">
        <f>IFERROR(+Table1[[#This Row],[pledged]]/Table1[[#This Row],[backers_count]],0)</f>
        <v>1</v>
      </c>
      <c r="Q2585" t="str">
        <f t="shared" si="160"/>
        <v>food</v>
      </c>
      <c r="R2585" t="str">
        <f t="shared" si="161"/>
        <v>food trucks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+Table1[[#This Row],[pledged]]/Table1[[#This Row],[goal]]</f>
        <v>0</v>
      </c>
      <c r="P2586" s="8">
        <f>IFERROR(+Table1[[#This Row],[pledged]]/Table1[[#This Row],[backers_count]],0)</f>
        <v>0</v>
      </c>
      <c r="Q2586" t="str">
        <f t="shared" si="160"/>
        <v>food</v>
      </c>
      <c r="R2586" t="str">
        <f t="shared" si="161"/>
        <v>food trucks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+Table1[[#This Row],[pledged]]/Table1[[#This Row],[goal]]</f>
        <v>1.6666666666666668E-3</v>
      </c>
      <c r="P2587" s="8">
        <f>IFERROR(+Table1[[#This Row],[pledged]]/Table1[[#This Row],[backers_count]],0)</f>
        <v>50</v>
      </c>
      <c r="Q2587" t="str">
        <f t="shared" si="160"/>
        <v>food</v>
      </c>
      <c r="R2587" t="str">
        <f t="shared" si="161"/>
        <v>food trucks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+Table1[[#This Row],[pledged]]/Table1[[#This Row],[goal]]</f>
        <v>1.6666666666666668E-3</v>
      </c>
      <c r="P2588" s="8">
        <f>IFERROR(+Table1[[#This Row],[pledged]]/Table1[[#This Row],[backers_count]],0)</f>
        <v>5</v>
      </c>
      <c r="Q2588" t="str">
        <f t="shared" si="160"/>
        <v>food</v>
      </c>
      <c r="R2588" t="str">
        <f t="shared" si="161"/>
        <v>food trucks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+Table1[[#This Row],[pledged]]/Table1[[#This Row],[goal]]</f>
        <v>2.4340000000000001E-2</v>
      </c>
      <c r="P2589" s="8">
        <f>IFERROR(+Table1[[#This Row],[pledged]]/Table1[[#This Row],[backers_count]],0)</f>
        <v>202.83333333333334</v>
      </c>
      <c r="Q2589" t="str">
        <f t="shared" si="160"/>
        <v>food</v>
      </c>
      <c r="R2589" t="str">
        <f t="shared" si="161"/>
        <v>food trucks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+Table1[[#This Row],[pledged]]/Table1[[#This Row],[goal]]</f>
        <v>3.8833333333333331E-2</v>
      </c>
      <c r="P2590" s="8">
        <f>IFERROR(+Table1[[#This Row],[pledged]]/Table1[[#This Row],[backers_count]],0)</f>
        <v>29.125</v>
      </c>
      <c r="Q2590" t="str">
        <f t="shared" si="160"/>
        <v>food</v>
      </c>
      <c r="R2590" t="str">
        <f t="shared" si="161"/>
        <v>food trucks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+Table1[[#This Row],[pledged]]/Table1[[#This Row],[goal]]</f>
        <v>1E-4</v>
      </c>
      <c r="P2591" s="8">
        <f>IFERROR(+Table1[[#This Row],[pledged]]/Table1[[#This Row],[backers_count]],0)</f>
        <v>5</v>
      </c>
      <c r="Q2591" t="str">
        <f t="shared" si="160"/>
        <v>food</v>
      </c>
      <c r="R2591" t="str">
        <f t="shared" si="161"/>
        <v>food trucks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+Table1[[#This Row],[pledged]]/Table1[[#This Row],[goal]]</f>
        <v>0</v>
      </c>
      <c r="P2592" s="8">
        <f>IFERROR(+Table1[[#This Row],[pledged]]/Table1[[#This Row],[backers_count]],0)</f>
        <v>0</v>
      </c>
      <c r="Q2592" t="str">
        <f t="shared" si="160"/>
        <v>food</v>
      </c>
      <c r="R2592" t="str">
        <f t="shared" si="161"/>
        <v>food trucks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+Table1[[#This Row],[pledged]]/Table1[[#This Row],[goal]]</f>
        <v>1.7333333333333333E-2</v>
      </c>
      <c r="P2593" s="8">
        <f>IFERROR(+Table1[[#This Row],[pledged]]/Table1[[#This Row],[backers_count]],0)</f>
        <v>13</v>
      </c>
      <c r="Q2593" t="str">
        <f t="shared" si="160"/>
        <v>food</v>
      </c>
      <c r="R2593" t="str">
        <f t="shared" si="161"/>
        <v>food trucks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+Table1[[#This Row],[pledged]]/Table1[[#This Row],[goal]]</f>
        <v>1.6666666666666668E-3</v>
      </c>
      <c r="P2594" s="8">
        <f>IFERROR(+Table1[[#This Row],[pledged]]/Table1[[#This Row],[backers_count]],0)</f>
        <v>50</v>
      </c>
      <c r="Q2594" t="str">
        <f t="shared" si="160"/>
        <v>food</v>
      </c>
      <c r="R2594" t="str">
        <f t="shared" si="161"/>
        <v>food trucks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+Table1[[#This Row],[pledged]]/Table1[[#This Row],[goal]]</f>
        <v>0</v>
      </c>
      <c r="P2595" s="8">
        <f>IFERROR(+Table1[[#This Row],[pledged]]/Table1[[#This Row],[backers_count]],0)</f>
        <v>0</v>
      </c>
      <c r="Q2595" t="str">
        <f t="shared" si="160"/>
        <v>food</v>
      </c>
      <c r="R2595" t="str">
        <f t="shared" si="161"/>
        <v>food trucks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+Table1[[#This Row],[pledged]]/Table1[[#This Row],[goal]]</f>
        <v>1.2500000000000001E-5</v>
      </c>
      <c r="P2596" s="8">
        <f>IFERROR(+Table1[[#This Row],[pledged]]/Table1[[#This Row],[backers_count]],0)</f>
        <v>1</v>
      </c>
      <c r="Q2596" t="str">
        <f t="shared" si="160"/>
        <v>food</v>
      </c>
      <c r="R2596" t="str">
        <f t="shared" si="161"/>
        <v>food trucks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+Table1[[#This Row],[pledged]]/Table1[[#This Row],[goal]]</f>
        <v>0.12166666666666667</v>
      </c>
      <c r="P2597" s="8">
        <f>IFERROR(+Table1[[#This Row],[pledged]]/Table1[[#This Row],[backers_count]],0)</f>
        <v>96.05263157894737</v>
      </c>
      <c r="Q2597" t="str">
        <f t="shared" si="160"/>
        <v>food</v>
      </c>
      <c r="R2597" t="str">
        <f t="shared" si="161"/>
        <v>food trucks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+Table1[[#This Row],[pledged]]/Table1[[#This Row],[goal]]</f>
        <v>0.23588571428571428</v>
      </c>
      <c r="P2598" s="8">
        <f>IFERROR(+Table1[[#This Row],[pledged]]/Table1[[#This Row],[backers_count]],0)</f>
        <v>305.77777777777777</v>
      </c>
      <c r="Q2598" t="str">
        <f t="shared" si="160"/>
        <v>food</v>
      </c>
      <c r="R2598" t="str">
        <f t="shared" si="161"/>
        <v>food trucks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+Table1[[#This Row],[pledged]]/Table1[[#This Row],[goal]]</f>
        <v>5.6666666666666664E-2</v>
      </c>
      <c r="P2599" s="8">
        <f>IFERROR(+Table1[[#This Row],[pledged]]/Table1[[#This Row],[backers_count]],0)</f>
        <v>12.142857142857142</v>
      </c>
      <c r="Q2599" t="str">
        <f t="shared" si="160"/>
        <v>food</v>
      </c>
      <c r="R2599" t="str">
        <f t="shared" si="161"/>
        <v>food trucks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+Table1[[#This Row],[pledged]]/Table1[[#This Row],[goal]]</f>
        <v>0.39</v>
      </c>
      <c r="P2600" s="8">
        <f>IFERROR(+Table1[[#This Row],[pledged]]/Table1[[#This Row],[backers_count]],0)</f>
        <v>83.571428571428569</v>
      </c>
      <c r="Q2600" t="str">
        <f t="shared" si="160"/>
        <v>food</v>
      </c>
      <c r="R2600" t="str">
        <f t="shared" si="161"/>
        <v>food trucks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+Table1[[#This Row],[pledged]]/Table1[[#This Row],[goal]]</f>
        <v>9.9546510341776348E-3</v>
      </c>
      <c r="P2601" s="8">
        <f>IFERROR(+Table1[[#This Row],[pledged]]/Table1[[#This Row],[backers_count]],0)</f>
        <v>18</v>
      </c>
      <c r="Q2601" t="str">
        <f t="shared" si="160"/>
        <v>food</v>
      </c>
      <c r="R2601" t="str">
        <f t="shared" si="161"/>
        <v>food trucks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+Table1[[#This Row],[pledged]]/Table1[[#This Row],[goal]]</f>
        <v>6.9320000000000007E-2</v>
      </c>
      <c r="P2602" s="8">
        <f>IFERROR(+Table1[[#This Row],[pledged]]/Table1[[#This Row],[backers_count]],0)</f>
        <v>115.53333333333333</v>
      </c>
      <c r="Q2602" t="str">
        <f t="shared" si="160"/>
        <v>food</v>
      </c>
      <c r="R2602" t="str">
        <f t="shared" si="161"/>
        <v>food trucks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+Table1[[#This Row],[pledged]]/Table1[[#This Row],[goal]]</f>
        <v>6.6139999999999999</v>
      </c>
      <c r="P2603" s="8">
        <f>IFERROR(+Table1[[#This Row],[pledged]]/Table1[[#This Row],[backers_count]],0)</f>
        <v>21.900662251655628</v>
      </c>
      <c r="Q2603" t="str">
        <f t="shared" si="160"/>
        <v>technology</v>
      </c>
      <c r="R2603" t="str">
        <f t="shared" si="161"/>
        <v>space exploration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+Table1[[#This Row],[pledged]]/Table1[[#This Row],[goal]]</f>
        <v>3.2609166666666667</v>
      </c>
      <c r="P2604" s="8">
        <f>IFERROR(+Table1[[#This Row],[pledged]]/Table1[[#This Row],[backers_count]],0)</f>
        <v>80.022494887525568</v>
      </c>
      <c r="Q2604" t="str">
        <f t="shared" si="160"/>
        <v>technology</v>
      </c>
      <c r="R2604" t="str">
        <f t="shared" si="161"/>
        <v>space exploration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+Table1[[#This Row],[pledged]]/Table1[[#This Row],[goal]]</f>
        <v>1.0148571428571429</v>
      </c>
      <c r="P2605" s="8">
        <f>IFERROR(+Table1[[#This Row],[pledged]]/Table1[[#This Row],[backers_count]],0)</f>
        <v>35.520000000000003</v>
      </c>
      <c r="Q2605" t="str">
        <f t="shared" si="160"/>
        <v>technology</v>
      </c>
      <c r="R2605" t="str">
        <f t="shared" si="161"/>
        <v>space exploration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+Table1[[#This Row],[pledged]]/Table1[[#This Row],[goal]]</f>
        <v>1.0421799999999999</v>
      </c>
      <c r="P2606" s="8">
        <f>IFERROR(+Table1[[#This Row],[pledged]]/Table1[[#This Row],[backers_count]],0)</f>
        <v>64.933333333333323</v>
      </c>
      <c r="Q2606" t="str">
        <f t="shared" si="160"/>
        <v>technology</v>
      </c>
      <c r="R2606" t="str">
        <f t="shared" si="161"/>
        <v>space exploration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+Table1[[#This Row],[pledged]]/Table1[[#This Row],[goal]]</f>
        <v>1.0742157000000001</v>
      </c>
      <c r="P2607" s="8">
        <f>IFERROR(+Table1[[#This Row],[pledged]]/Table1[[#This Row],[backers_count]],0)</f>
        <v>60.965703745743475</v>
      </c>
      <c r="Q2607" t="str">
        <f t="shared" si="160"/>
        <v>technology</v>
      </c>
      <c r="R2607" t="str">
        <f t="shared" si="161"/>
        <v>space exploration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+Table1[[#This Row],[pledged]]/Table1[[#This Row],[goal]]</f>
        <v>1.1005454545454545</v>
      </c>
      <c r="P2608" s="8">
        <f>IFERROR(+Table1[[#This Row],[pledged]]/Table1[[#This Row],[backers_count]],0)</f>
        <v>31.444155844155844</v>
      </c>
      <c r="Q2608" t="str">
        <f t="shared" si="160"/>
        <v>technology</v>
      </c>
      <c r="R2608" t="str">
        <f t="shared" si="161"/>
        <v>space exploration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+Table1[[#This Row],[pledged]]/Table1[[#This Row],[goal]]</f>
        <v>4.077</v>
      </c>
      <c r="P2609" s="8">
        <f>IFERROR(+Table1[[#This Row],[pledged]]/Table1[[#This Row],[backers_count]],0)</f>
        <v>81.949748743718587</v>
      </c>
      <c r="Q2609" t="str">
        <f t="shared" si="160"/>
        <v>technology</v>
      </c>
      <c r="R2609" t="str">
        <f t="shared" si="161"/>
        <v>space exploration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+Table1[[#This Row],[pledged]]/Table1[[#This Row],[goal]]</f>
        <v>2.2392500000000002</v>
      </c>
      <c r="P2610" s="8">
        <f>IFERROR(+Table1[[#This Row],[pledged]]/Table1[[#This Row],[backers_count]],0)</f>
        <v>58.92763157894737</v>
      </c>
      <c r="Q2610" t="str">
        <f t="shared" si="160"/>
        <v>technology</v>
      </c>
      <c r="R2610" t="str">
        <f t="shared" si="161"/>
        <v>space exploration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+Table1[[#This Row],[pledged]]/Table1[[#This Row],[goal]]</f>
        <v>3.038011142857143</v>
      </c>
      <c r="P2611" s="8">
        <f>IFERROR(+Table1[[#This Row],[pledged]]/Table1[[#This Row],[backers_count]],0)</f>
        <v>157.29347633136095</v>
      </c>
      <c r="Q2611" t="str">
        <f t="shared" si="160"/>
        <v>technology</v>
      </c>
      <c r="R2611" t="str">
        <f t="shared" si="161"/>
        <v>space exploration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+Table1[[#This Row],[pledged]]/Table1[[#This Row],[goal]]</f>
        <v>1.4132510432681749</v>
      </c>
      <c r="P2612" s="8">
        <f>IFERROR(+Table1[[#This Row],[pledged]]/Table1[[#This Row],[backers_count]],0)</f>
        <v>55.758509532062391</v>
      </c>
      <c r="Q2612" t="str">
        <f t="shared" si="160"/>
        <v>technology</v>
      </c>
      <c r="R2612" t="str">
        <f t="shared" si="161"/>
        <v>space exploration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+Table1[[#This Row],[pledged]]/Table1[[#This Row],[goal]]</f>
        <v>27.906363636363636</v>
      </c>
      <c r="P2613" s="8">
        <f>IFERROR(+Table1[[#This Row],[pledged]]/Table1[[#This Row],[backers_count]],0)</f>
        <v>83.802893802893806</v>
      </c>
      <c r="Q2613" t="str">
        <f t="shared" si="160"/>
        <v>technology</v>
      </c>
      <c r="R2613" t="str">
        <f t="shared" si="161"/>
        <v>space exploration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+Table1[[#This Row],[pledged]]/Table1[[#This Row],[goal]]</f>
        <v>1.7176130000000001</v>
      </c>
      <c r="P2614" s="8">
        <f>IFERROR(+Table1[[#This Row],[pledged]]/Table1[[#This Row],[backers_count]],0)</f>
        <v>58.422210884353746</v>
      </c>
      <c r="Q2614" t="str">
        <f t="shared" si="160"/>
        <v>technology</v>
      </c>
      <c r="R2614" t="str">
        <f t="shared" si="161"/>
        <v>space exploration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+Table1[[#This Row],[pledged]]/Table1[[#This Row],[goal]]</f>
        <v>1.0101333333333333</v>
      </c>
      <c r="P2615" s="8">
        <f>IFERROR(+Table1[[#This Row],[pledged]]/Table1[[#This Row],[backers_count]],0)</f>
        <v>270.57142857142856</v>
      </c>
      <c r="Q2615" t="str">
        <f t="shared" si="160"/>
        <v>technology</v>
      </c>
      <c r="R2615" t="str">
        <f t="shared" si="161"/>
        <v>space exploration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+Table1[[#This Row],[pledged]]/Table1[[#This Row],[goal]]</f>
        <v>1.02</v>
      </c>
      <c r="P2616" s="8">
        <f>IFERROR(+Table1[[#This Row],[pledged]]/Table1[[#This Row],[backers_count]],0)</f>
        <v>107.1</v>
      </c>
      <c r="Q2616" t="str">
        <f t="shared" si="160"/>
        <v>technology</v>
      </c>
      <c r="R2616" t="str">
        <f t="shared" si="161"/>
        <v>space exploration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+Table1[[#This Row],[pledged]]/Table1[[#This Row],[goal]]</f>
        <v>1.6976511744127936</v>
      </c>
      <c r="P2617" s="8">
        <f>IFERROR(+Table1[[#This Row],[pledged]]/Table1[[#This Row],[backers_count]],0)</f>
        <v>47.180555555555557</v>
      </c>
      <c r="Q2617" t="str">
        <f t="shared" si="160"/>
        <v>technology</v>
      </c>
      <c r="R2617" t="str">
        <f t="shared" si="161"/>
        <v>space exploration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+Table1[[#This Row],[pledged]]/Table1[[#This Row],[goal]]</f>
        <v>1.14534</v>
      </c>
      <c r="P2618" s="8">
        <f>IFERROR(+Table1[[#This Row],[pledged]]/Table1[[#This Row],[backers_count]],0)</f>
        <v>120.30882352941177</v>
      </c>
      <c r="Q2618" t="str">
        <f t="shared" si="160"/>
        <v>technology</v>
      </c>
      <c r="R2618" t="str">
        <f t="shared" si="161"/>
        <v>space exploration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+Table1[[#This Row],[pledged]]/Table1[[#This Row],[goal]]</f>
        <v>8.7759999999999998</v>
      </c>
      <c r="P2619" s="8">
        <f>IFERROR(+Table1[[#This Row],[pledged]]/Table1[[#This Row],[backers_count]],0)</f>
        <v>27.59748427672956</v>
      </c>
      <c r="Q2619" t="str">
        <f t="shared" si="160"/>
        <v>technology</v>
      </c>
      <c r="R2619" t="str">
        <f t="shared" si="161"/>
        <v>space exploration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+Table1[[#This Row],[pledged]]/Table1[[#This Row],[goal]]</f>
        <v>1.0538666666666667</v>
      </c>
      <c r="P2620" s="8">
        <f>IFERROR(+Table1[[#This Row],[pledged]]/Table1[[#This Row],[backers_count]],0)</f>
        <v>205.2987012987013</v>
      </c>
      <c r="Q2620" t="str">
        <f t="shared" si="160"/>
        <v>technology</v>
      </c>
      <c r="R2620" t="str">
        <f t="shared" si="161"/>
        <v>space exploration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+Table1[[#This Row],[pledged]]/Table1[[#This Row],[goal]]</f>
        <v>1.8839999999999999</v>
      </c>
      <c r="P2621" s="8">
        <f>IFERROR(+Table1[[#This Row],[pledged]]/Table1[[#This Row],[backers_count]],0)</f>
        <v>35.547169811320757</v>
      </c>
      <c r="Q2621" t="str">
        <f t="shared" si="160"/>
        <v>technology</v>
      </c>
      <c r="R2621" t="str">
        <f t="shared" si="161"/>
        <v>space exploration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+Table1[[#This Row],[pledged]]/Table1[[#This Row],[goal]]</f>
        <v>1.436523076923077</v>
      </c>
      <c r="P2622" s="8">
        <f>IFERROR(+Table1[[#This Row],[pledged]]/Table1[[#This Row],[backers_count]],0)</f>
        <v>74.639488409272587</v>
      </c>
      <c r="Q2622" t="str">
        <f t="shared" si="160"/>
        <v>technology</v>
      </c>
      <c r="R2622" t="str">
        <f t="shared" si="161"/>
        <v>space exploration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+Table1[[#This Row],[pledged]]/Table1[[#This Row],[goal]]</f>
        <v>1.4588000000000001</v>
      </c>
      <c r="P2623" s="8">
        <f>IFERROR(+Table1[[#This Row],[pledged]]/Table1[[#This Row],[backers_count]],0)</f>
        <v>47.058064516129029</v>
      </c>
      <c r="Q2623" t="str">
        <f t="shared" si="160"/>
        <v>technology</v>
      </c>
      <c r="R2623" t="str">
        <f t="shared" si="161"/>
        <v>space exploration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+Table1[[#This Row],[pledged]]/Table1[[#This Row],[goal]]</f>
        <v>1.3118399999999999</v>
      </c>
      <c r="P2624" s="8">
        <f>IFERROR(+Table1[[#This Row],[pledged]]/Table1[[#This Row],[backers_count]],0)</f>
        <v>26.591351351351353</v>
      </c>
      <c r="Q2624" t="str">
        <f t="shared" si="160"/>
        <v>technology</v>
      </c>
      <c r="R2624" t="str">
        <f t="shared" si="161"/>
        <v>space exploration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+Table1[[#This Row],[pledged]]/Table1[[#This Row],[goal]]</f>
        <v>1.1399999999999999</v>
      </c>
      <c r="P2625" s="8">
        <f>IFERROR(+Table1[[#This Row],[pledged]]/Table1[[#This Row],[backers_count]],0)</f>
        <v>36.774193548387096</v>
      </c>
      <c r="Q2625" t="str">
        <f t="shared" si="160"/>
        <v>technology</v>
      </c>
      <c r="R2625" t="str">
        <f t="shared" si="161"/>
        <v>space exploration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+Table1[[#This Row],[pledged]]/Table1[[#This Row],[goal]]</f>
        <v>13.794206249999998</v>
      </c>
      <c r="P2626" s="8">
        <f>IFERROR(+Table1[[#This Row],[pledged]]/Table1[[#This Row],[backers_count]],0)</f>
        <v>31.820544982698959</v>
      </c>
      <c r="Q2626" t="str">
        <f t="shared" ref="Q2626:Q2689" si="164">LEFT(N2626,FIND("/",N2626)-1)</f>
        <v>technology</v>
      </c>
      <c r="R2626" t="str">
        <f t="shared" ref="R2626:R2689" si="165">RIGHT($N2626,LEN(N2626)-FIND("/",N2626))</f>
        <v>space exploration</v>
      </c>
      <c r="S2626" s="14">
        <f t="shared" ref="S2626:S2689" si="166">(((J2626/60)/60)/24)+DATE(1970,1,1)</f>
        <v>41144.42155092593</v>
      </c>
      <c r="T2626" s="14">
        <f t="shared" ref="T2626:T2689" si="167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+Table1[[#This Row],[pledged]]/Table1[[#This Row],[goal]]</f>
        <v>9.56</v>
      </c>
      <c r="P2627" s="8">
        <f>IFERROR(+Table1[[#This Row],[pledged]]/Table1[[#This Row],[backers_count]],0)</f>
        <v>27.576923076923077</v>
      </c>
      <c r="Q2627" t="str">
        <f t="shared" si="164"/>
        <v>technology</v>
      </c>
      <c r="R2627" t="str">
        <f t="shared" si="165"/>
        <v>space exploration</v>
      </c>
      <c r="S2627" s="14">
        <f t="shared" si="166"/>
        <v>42658.810277777782</v>
      </c>
      <c r="T2627" s="14">
        <f t="shared" si="167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+Table1[[#This Row],[pledged]]/Table1[[#This Row],[goal]]</f>
        <v>1.1200000000000001</v>
      </c>
      <c r="P2628" s="8">
        <f>IFERROR(+Table1[[#This Row],[pledged]]/Table1[[#This Row],[backers_count]],0)</f>
        <v>56</v>
      </c>
      <c r="Q2628" t="str">
        <f t="shared" si="164"/>
        <v>technology</v>
      </c>
      <c r="R2628" t="str">
        <f t="shared" si="165"/>
        <v>space exploration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+Table1[[#This Row],[pledged]]/Table1[[#This Row],[goal]]</f>
        <v>6.4666666666666668</v>
      </c>
      <c r="P2629" s="8">
        <f>IFERROR(+Table1[[#This Row],[pledged]]/Table1[[#This Row],[backers_count]],0)</f>
        <v>21.555555555555557</v>
      </c>
      <c r="Q2629" t="str">
        <f t="shared" si="164"/>
        <v>technology</v>
      </c>
      <c r="R2629" t="str">
        <f t="shared" si="165"/>
        <v>space exploration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+Table1[[#This Row],[pledged]]/Table1[[#This Row],[goal]]</f>
        <v>1.1036948748510131</v>
      </c>
      <c r="P2630" s="8">
        <f>IFERROR(+Table1[[#This Row],[pledged]]/Table1[[#This Row],[backers_count]],0)</f>
        <v>44.095238095238095</v>
      </c>
      <c r="Q2630" t="str">
        <f t="shared" si="164"/>
        <v>technology</v>
      </c>
      <c r="R2630" t="str">
        <f t="shared" si="165"/>
        <v>space exploration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+Table1[[#This Row],[pledged]]/Table1[[#This Row],[goal]]</f>
        <v>1.2774000000000001</v>
      </c>
      <c r="P2631" s="8">
        <f>IFERROR(+Table1[[#This Row],[pledged]]/Table1[[#This Row],[backers_count]],0)</f>
        <v>63.87</v>
      </c>
      <c r="Q2631" t="str">
        <f t="shared" si="164"/>
        <v>technology</v>
      </c>
      <c r="R2631" t="str">
        <f t="shared" si="165"/>
        <v>space exploration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+Table1[[#This Row],[pledged]]/Table1[[#This Row],[goal]]</f>
        <v>1.579</v>
      </c>
      <c r="P2632" s="8">
        <f>IFERROR(+Table1[[#This Row],[pledged]]/Table1[[#This Row],[backers_count]],0)</f>
        <v>38.987654320987652</v>
      </c>
      <c r="Q2632" t="str">
        <f t="shared" si="164"/>
        <v>technology</v>
      </c>
      <c r="R2632" t="str">
        <f t="shared" si="165"/>
        <v>space exploration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+Table1[[#This Row],[pledged]]/Table1[[#This Row],[goal]]</f>
        <v>1.1466525000000001</v>
      </c>
      <c r="P2633" s="8">
        <f>IFERROR(+Table1[[#This Row],[pledged]]/Table1[[#This Row],[backers_count]],0)</f>
        <v>80.185489510489504</v>
      </c>
      <c r="Q2633" t="str">
        <f t="shared" si="164"/>
        <v>technology</v>
      </c>
      <c r="R2633" t="str">
        <f t="shared" si="165"/>
        <v>space exploration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+Table1[[#This Row],[pledged]]/Table1[[#This Row],[goal]]</f>
        <v>1.3700934579439252</v>
      </c>
      <c r="P2634" s="8">
        <f>IFERROR(+Table1[[#This Row],[pledged]]/Table1[[#This Row],[backers_count]],0)</f>
        <v>34.904761904761905</v>
      </c>
      <c r="Q2634" t="str">
        <f t="shared" si="164"/>
        <v>technology</v>
      </c>
      <c r="R2634" t="str">
        <f t="shared" si="165"/>
        <v>space exploration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+Table1[[#This Row],[pledged]]/Table1[[#This Row],[goal]]</f>
        <v>3.5461999999999998</v>
      </c>
      <c r="P2635" s="8">
        <f>IFERROR(+Table1[[#This Row],[pledged]]/Table1[[#This Row],[backers_count]],0)</f>
        <v>89.100502512562812</v>
      </c>
      <c r="Q2635" t="str">
        <f t="shared" si="164"/>
        <v>technology</v>
      </c>
      <c r="R2635" t="str">
        <f t="shared" si="165"/>
        <v>space exploration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+Table1[[#This Row],[pledged]]/Table1[[#This Row],[goal]]</f>
        <v>1.0602150537634409</v>
      </c>
      <c r="P2636" s="8">
        <f>IFERROR(+Table1[[#This Row],[pledged]]/Table1[[#This Row],[backers_count]],0)</f>
        <v>39.44</v>
      </c>
      <c r="Q2636" t="str">
        <f t="shared" si="164"/>
        <v>technology</v>
      </c>
      <c r="R2636" t="str">
        <f t="shared" si="165"/>
        <v>space exploration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+Table1[[#This Row],[pledged]]/Table1[[#This Row],[goal]]</f>
        <v>1</v>
      </c>
      <c r="P2637" s="8">
        <f>IFERROR(+Table1[[#This Row],[pledged]]/Table1[[#This Row],[backers_count]],0)</f>
        <v>136.9047619047619</v>
      </c>
      <c r="Q2637" t="str">
        <f t="shared" si="164"/>
        <v>technology</v>
      </c>
      <c r="R2637" t="str">
        <f t="shared" si="165"/>
        <v>space exploration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+Table1[[#This Row],[pledged]]/Table1[[#This Row],[goal]]</f>
        <v>1.873</v>
      </c>
      <c r="P2638" s="8">
        <f>IFERROR(+Table1[[#This Row],[pledged]]/Table1[[#This Row],[backers_count]],0)</f>
        <v>37.46</v>
      </c>
      <c r="Q2638" t="str">
        <f t="shared" si="164"/>
        <v>technology</v>
      </c>
      <c r="R2638" t="str">
        <f t="shared" si="165"/>
        <v>space exploration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+Table1[[#This Row],[pledged]]/Table1[[#This Row],[goal]]</f>
        <v>1.6619999999999999</v>
      </c>
      <c r="P2639" s="8">
        <f>IFERROR(+Table1[[#This Row],[pledged]]/Table1[[#This Row],[backers_count]],0)</f>
        <v>31.96153846153846</v>
      </c>
      <c r="Q2639" t="str">
        <f t="shared" si="164"/>
        <v>technology</v>
      </c>
      <c r="R2639" t="str">
        <f t="shared" si="165"/>
        <v>space exploration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+Table1[[#This Row],[pledged]]/Table1[[#This Row],[goal]]</f>
        <v>1.0172910662824208</v>
      </c>
      <c r="P2640" s="8">
        <f>IFERROR(+Table1[[#This Row],[pledged]]/Table1[[#This Row],[backers_count]],0)</f>
        <v>25.214285714285715</v>
      </c>
      <c r="Q2640" t="str">
        <f t="shared" si="164"/>
        <v>technology</v>
      </c>
      <c r="R2640" t="str">
        <f t="shared" si="165"/>
        <v>space exploration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+Table1[[#This Row],[pledged]]/Table1[[#This Row],[goal]]</f>
        <v>1.64</v>
      </c>
      <c r="P2641" s="8">
        <f>IFERROR(+Table1[[#This Row],[pledged]]/Table1[[#This Row],[backers_count]],0)</f>
        <v>10.040816326530612</v>
      </c>
      <c r="Q2641" t="str">
        <f t="shared" si="164"/>
        <v>technology</v>
      </c>
      <c r="R2641" t="str">
        <f t="shared" si="165"/>
        <v>space exploration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+Table1[[#This Row],[pledged]]/Table1[[#This Row],[goal]]</f>
        <v>1.0566666666666666</v>
      </c>
      <c r="P2642" s="8">
        <f>IFERROR(+Table1[[#This Row],[pledged]]/Table1[[#This Row],[backers_count]],0)</f>
        <v>45.94202898550725</v>
      </c>
      <c r="Q2642" t="str">
        <f t="shared" si="164"/>
        <v>technology</v>
      </c>
      <c r="R2642" t="str">
        <f t="shared" si="165"/>
        <v>space exploration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+Table1[[#This Row],[pledged]]/Table1[[#This Row],[goal]]</f>
        <v>0.01</v>
      </c>
      <c r="P2643" s="8">
        <f>IFERROR(+Table1[[#This Row],[pledged]]/Table1[[#This Row],[backers_count]],0)</f>
        <v>15</v>
      </c>
      <c r="Q2643" t="str">
        <f t="shared" si="164"/>
        <v>technology</v>
      </c>
      <c r="R2643" t="str">
        <f t="shared" si="165"/>
        <v>space exploration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+Table1[[#This Row],[pledged]]/Table1[[#This Row],[goal]]</f>
        <v>0</v>
      </c>
      <c r="P2644" s="8">
        <f>IFERROR(+Table1[[#This Row],[pledged]]/Table1[[#This Row],[backers_count]],0)</f>
        <v>0</v>
      </c>
      <c r="Q2644" t="str">
        <f t="shared" si="164"/>
        <v>technology</v>
      </c>
      <c r="R2644" t="str">
        <f t="shared" si="165"/>
        <v>space exploration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+Table1[[#This Row],[pledged]]/Table1[[#This Row],[goal]]</f>
        <v>0.33559730999999998</v>
      </c>
      <c r="P2645" s="8">
        <f>IFERROR(+Table1[[#This Row],[pledged]]/Table1[[#This Row],[backers_count]],0)</f>
        <v>223.58248500999335</v>
      </c>
      <c r="Q2645" t="str">
        <f t="shared" si="164"/>
        <v>technology</v>
      </c>
      <c r="R2645" t="str">
        <f t="shared" si="165"/>
        <v>space exploration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+Table1[[#This Row],[pledged]]/Table1[[#This Row],[goal]]</f>
        <v>2.053E-2</v>
      </c>
      <c r="P2646" s="8">
        <f>IFERROR(+Table1[[#This Row],[pledged]]/Table1[[#This Row],[backers_count]],0)</f>
        <v>39.480769230769234</v>
      </c>
      <c r="Q2646" t="str">
        <f t="shared" si="164"/>
        <v>technology</v>
      </c>
      <c r="R2646" t="str">
        <f t="shared" si="165"/>
        <v>space exploration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+Table1[[#This Row],[pledged]]/Table1[[#This Row],[goal]]</f>
        <v>0.105</v>
      </c>
      <c r="P2647" s="8">
        <f>IFERROR(+Table1[[#This Row],[pledged]]/Table1[[#This Row],[backers_count]],0)</f>
        <v>91.304347826086953</v>
      </c>
      <c r="Q2647" t="str">
        <f t="shared" si="164"/>
        <v>technology</v>
      </c>
      <c r="R2647" t="str">
        <f t="shared" si="165"/>
        <v>space exploration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+Table1[[#This Row],[pledged]]/Table1[[#This Row],[goal]]</f>
        <v>8.4172839999999999E-2</v>
      </c>
      <c r="P2648" s="8">
        <f>IFERROR(+Table1[[#This Row],[pledged]]/Table1[[#This Row],[backers_count]],0)</f>
        <v>78.666205607476627</v>
      </c>
      <c r="Q2648" t="str">
        <f t="shared" si="164"/>
        <v>technology</v>
      </c>
      <c r="R2648" t="str">
        <f t="shared" si="165"/>
        <v>space exploration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+Table1[[#This Row],[pledged]]/Table1[[#This Row],[goal]]</f>
        <v>1.44E-2</v>
      </c>
      <c r="P2649" s="8">
        <f>IFERROR(+Table1[[#This Row],[pledged]]/Table1[[#This Row],[backers_count]],0)</f>
        <v>12</v>
      </c>
      <c r="Q2649" t="str">
        <f t="shared" si="164"/>
        <v>technology</v>
      </c>
      <c r="R2649" t="str">
        <f t="shared" si="165"/>
        <v>space exploration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+Table1[[#This Row],[pledged]]/Table1[[#This Row],[goal]]</f>
        <v>8.8333333333333337E-3</v>
      </c>
      <c r="P2650" s="8">
        <f>IFERROR(+Table1[[#This Row],[pledged]]/Table1[[#This Row],[backers_count]],0)</f>
        <v>17.666666666666668</v>
      </c>
      <c r="Q2650" t="str">
        <f t="shared" si="164"/>
        <v>technology</v>
      </c>
      <c r="R2650" t="str">
        <f t="shared" si="165"/>
        <v>space exploration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+Table1[[#This Row],[pledged]]/Table1[[#This Row],[goal]]</f>
        <v>9.9200000000000004E-4</v>
      </c>
      <c r="P2651" s="8">
        <f>IFERROR(+Table1[[#This Row],[pledged]]/Table1[[#This Row],[backers_count]],0)</f>
        <v>41.333333333333336</v>
      </c>
      <c r="Q2651" t="str">
        <f t="shared" si="164"/>
        <v>technology</v>
      </c>
      <c r="R2651" t="str">
        <f t="shared" si="165"/>
        <v>space exploration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+Table1[[#This Row],[pledged]]/Table1[[#This Row],[goal]]</f>
        <v>5.966666666666667E-3</v>
      </c>
      <c r="P2652" s="8">
        <f>IFERROR(+Table1[[#This Row],[pledged]]/Table1[[#This Row],[backers_count]],0)</f>
        <v>71.599999999999994</v>
      </c>
      <c r="Q2652" t="str">
        <f t="shared" si="164"/>
        <v>technology</v>
      </c>
      <c r="R2652" t="str">
        <f t="shared" si="165"/>
        <v>space exploration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+Table1[[#This Row],[pledged]]/Table1[[#This Row],[goal]]</f>
        <v>1.8689285714285714E-2</v>
      </c>
      <c r="P2653" s="8">
        <f>IFERROR(+Table1[[#This Row],[pledged]]/Table1[[#This Row],[backers_count]],0)</f>
        <v>307.8235294117647</v>
      </c>
      <c r="Q2653" t="str">
        <f t="shared" si="164"/>
        <v>technology</v>
      </c>
      <c r="R2653" t="str">
        <f t="shared" si="165"/>
        <v>space exploration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+Table1[[#This Row],[pledged]]/Table1[[#This Row],[goal]]</f>
        <v>8.8500000000000002E-3</v>
      </c>
      <c r="P2654" s="8">
        <f>IFERROR(+Table1[[#This Row],[pledged]]/Table1[[#This Row],[backers_count]],0)</f>
        <v>80.454545454545453</v>
      </c>
      <c r="Q2654" t="str">
        <f t="shared" si="164"/>
        <v>technology</v>
      </c>
      <c r="R2654" t="str">
        <f t="shared" si="165"/>
        <v>space exploration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+Table1[[#This Row],[pledged]]/Table1[[#This Row],[goal]]</f>
        <v>0.1152156862745098</v>
      </c>
      <c r="P2655" s="8">
        <f>IFERROR(+Table1[[#This Row],[pledged]]/Table1[[#This Row],[backers_count]],0)</f>
        <v>83.942857142857136</v>
      </c>
      <c r="Q2655" t="str">
        <f t="shared" si="164"/>
        <v>technology</v>
      </c>
      <c r="R2655" t="str">
        <f t="shared" si="165"/>
        <v>space exploration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+Table1[[#This Row],[pledged]]/Table1[[#This Row],[goal]]</f>
        <v>5.1000000000000004E-4</v>
      </c>
      <c r="P2656" s="8">
        <f>IFERROR(+Table1[[#This Row],[pledged]]/Table1[[#This Row],[backers_count]],0)</f>
        <v>8.5</v>
      </c>
      <c r="Q2656" t="str">
        <f t="shared" si="164"/>
        <v>technology</v>
      </c>
      <c r="R2656" t="str">
        <f t="shared" si="165"/>
        <v>space exploration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+Table1[[#This Row],[pledged]]/Table1[[#This Row],[goal]]</f>
        <v>0.21033333333333334</v>
      </c>
      <c r="P2657" s="8">
        <f>IFERROR(+Table1[[#This Row],[pledged]]/Table1[[#This Row],[backers_count]],0)</f>
        <v>73.372093023255815</v>
      </c>
      <c r="Q2657" t="str">
        <f t="shared" si="164"/>
        <v>technology</v>
      </c>
      <c r="R2657" t="str">
        <f t="shared" si="165"/>
        <v>space exploration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+Table1[[#This Row],[pledged]]/Table1[[#This Row],[goal]]</f>
        <v>0.11436666666666667</v>
      </c>
      <c r="P2658" s="8">
        <f>IFERROR(+Table1[[#This Row],[pledged]]/Table1[[#This Row],[backers_count]],0)</f>
        <v>112.86184210526316</v>
      </c>
      <c r="Q2658" t="str">
        <f t="shared" si="164"/>
        <v>technology</v>
      </c>
      <c r="R2658" t="str">
        <f t="shared" si="165"/>
        <v>space exploration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+Table1[[#This Row],[pledged]]/Table1[[#This Row],[goal]]</f>
        <v>0.18737933333333334</v>
      </c>
      <c r="P2659" s="8">
        <f>IFERROR(+Table1[[#This Row],[pledged]]/Table1[[#This Row],[backers_count]],0)</f>
        <v>95.277627118644077</v>
      </c>
      <c r="Q2659" t="str">
        <f t="shared" si="164"/>
        <v>technology</v>
      </c>
      <c r="R2659" t="str">
        <f t="shared" si="165"/>
        <v>space exploration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+Table1[[#This Row],[pledged]]/Table1[[#This Row],[goal]]</f>
        <v>9.2857142857142856E-4</v>
      </c>
      <c r="P2660" s="8">
        <f>IFERROR(+Table1[[#This Row],[pledged]]/Table1[[#This Row],[backers_count]],0)</f>
        <v>22.75</v>
      </c>
      <c r="Q2660" t="str">
        <f t="shared" si="164"/>
        <v>technology</v>
      </c>
      <c r="R2660" t="str">
        <f t="shared" si="165"/>
        <v>space exploration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+Table1[[#This Row],[pledged]]/Table1[[#This Row],[goal]]</f>
        <v>2.720408163265306E-2</v>
      </c>
      <c r="P2661" s="8">
        <f>IFERROR(+Table1[[#This Row],[pledged]]/Table1[[#This Row],[backers_count]],0)</f>
        <v>133.30000000000001</v>
      </c>
      <c r="Q2661" t="str">
        <f t="shared" si="164"/>
        <v>technology</v>
      </c>
      <c r="R2661" t="str">
        <f t="shared" si="165"/>
        <v>space exploration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+Table1[[#This Row],[pledged]]/Table1[[#This Row],[goal]]</f>
        <v>9.5E-4</v>
      </c>
      <c r="P2662" s="8">
        <f>IFERROR(+Table1[[#This Row],[pledged]]/Table1[[#This Row],[backers_count]],0)</f>
        <v>3.8</v>
      </c>
      <c r="Q2662" t="str">
        <f t="shared" si="164"/>
        <v>technology</v>
      </c>
      <c r="R2662" t="str">
        <f t="shared" si="165"/>
        <v>space exploration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+Table1[[#This Row],[pledged]]/Table1[[#This Row],[goal]]</f>
        <v>1.0289999999999999</v>
      </c>
      <c r="P2663" s="8">
        <f>IFERROR(+Table1[[#This Row],[pledged]]/Table1[[#This Row],[backers_count]],0)</f>
        <v>85.75</v>
      </c>
      <c r="Q2663" t="str">
        <f t="shared" si="164"/>
        <v>technology</v>
      </c>
      <c r="R2663" t="str">
        <f t="shared" si="165"/>
        <v>makerspaces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+Table1[[#This Row],[pledged]]/Table1[[#This Row],[goal]]</f>
        <v>1.0680000000000001</v>
      </c>
      <c r="P2664" s="8">
        <f>IFERROR(+Table1[[#This Row],[pledged]]/Table1[[#This Row],[backers_count]],0)</f>
        <v>267</v>
      </c>
      <c r="Q2664" t="str">
        <f t="shared" si="164"/>
        <v>technology</v>
      </c>
      <c r="R2664" t="str">
        <f t="shared" si="165"/>
        <v>makerspaces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+Table1[[#This Row],[pledged]]/Table1[[#This Row],[goal]]</f>
        <v>1.0459624999999999</v>
      </c>
      <c r="P2665" s="8">
        <f>IFERROR(+Table1[[#This Row],[pledged]]/Table1[[#This Row],[backers_count]],0)</f>
        <v>373.55803571428572</v>
      </c>
      <c r="Q2665" t="str">
        <f t="shared" si="164"/>
        <v>technology</v>
      </c>
      <c r="R2665" t="str">
        <f t="shared" si="165"/>
        <v>makerspaces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+Table1[[#This Row],[pledged]]/Table1[[#This Row],[goal]]</f>
        <v>1.0342857142857143</v>
      </c>
      <c r="P2666" s="8">
        <f>IFERROR(+Table1[[#This Row],[pledged]]/Table1[[#This Row],[backers_count]],0)</f>
        <v>174.03846153846155</v>
      </c>
      <c r="Q2666" t="str">
        <f t="shared" si="164"/>
        <v>technology</v>
      </c>
      <c r="R2666" t="str">
        <f t="shared" si="165"/>
        <v>makerspaces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+Table1[[#This Row],[pledged]]/Table1[[#This Row],[goal]]</f>
        <v>1.2314285714285715</v>
      </c>
      <c r="P2667" s="8">
        <f>IFERROR(+Table1[[#This Row],[pledged]]/Table1[[#This Row],[backers_count]],0)</f>
        <v>93.695652173913047</v>
      </c>
      <c r="Q2667" t="str">
        <f t="shared" si="164"/>
        <v>technology</v>
      </c>
      <c r="R2667" t="str">
        <f t="shared" si="165"/>
        <v>makerspaces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+Table1[[#This Row],[pledged]]/Table1[[#This Row],[goal]]</f>
        <v>1.592951</v>
      </c>
      <c r="P2668" s="8">
        <f>IFERROR(+Table1[[#This Row],[pledged]]/Table1[[#This Row],[backers_count]],0)</f>
        <v>77.327718446601949</v>
      </c>
      <c r="Q2668" t="str">
        <f t="shared" si="164"/>
        <v>technology</v>
      </c>
      <c r="R2668" t="str">
        <f t="shared" si="165"/>
        <v>makerspaces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+Table1[[#This Row],[pledged]]/Table1[[#This Row],[goal]]</f>
        <v>1.1066666666666667</v>
      </c>
      <c r="P2669" s="8">
        <f>IFERROR(+Table1[[#This Row],[pledged]]/Table1[[#This Row],[backers_count]],0)</f>
        <v>92.222222222222229</v>
      </c>
      <c r="Q2669" t="str">
        <f t="shared" si="164"/>
        <v>technology</v>
      </c>
      <c r="R2669" t="str">
        <f t="shared" si="165"/>
        <v>makerspaces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+Table1[[#This Row],[pledged]]/Table1[[#This Row],[goal]]</f>
        <v>1.7070000000000001</v>
      </c>
      <c r="P2670" s="8">
        <f>IFERROR(+Table1[[#This Row],[pledged]]/Table1[[#This Row],[backers_count]],0)</f>
        <v>60.964285714285715</v>
      </c>
      <c r="Q2670" t="str">
        <f t="shared" si="164"/>
        <v>technology</v>
      </c>
      <c r="R2670" t="str">
        <f t="shared" si="165"/>
        <v>makerspaces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+Table1[[#This Row],[pledged]]/Table1[[#This Row],[goal]]</f>
        <v>1.25125</v>
      </c>
      <c r="P2671" s="8">
        <f>IFERROR(+Table1[[#This Row],[pledged]]/Table1[[#This Row],[backers_count]],0)</f>
        <v>91</v>
      </c>
      <c r="Q2671" t="str">
        <f t="shared" si="164"/>
        <v>technology</v>
      </c>
      <c r="R2671" t="str">
        <f t="shared" si="165"/>
        <v>makerspaces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+Table1[[#This Row],[pledged]]/Table1[[#This Row],[goal]]</f>
        <v>6.4158609339642042E-2</v>
      </c>
      <c r="P2672" s="8">
        <f>IFERROR(+Table1[[#This Row],[pledged]]/Table1[[#This Row],[backers_count]],0)</f>
        <v>41.583333333333336</v>
      </c>
      <c r="Q2672" t="str">
        <f t="shared" si="164"/>
        <v>technology</v>
      </c>
      <c r="R2672" t="str">
        <f t="shared" si="165"/>
        <v>makerspaces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+Table1[[#This Row],[pledged]]/Table1[[#This Row],[goal]]</f>
        <v>0.11344</v>
      </c>
      <c r="P2673" s="8">
        <f>IFERROR(+Table1[[#This Row],[pledged]]/Table1[[#This Row],[backers_count]],0)</f>
        <v>33.761904761904759</v>
      </c>
      <c r="Q2673" t="str">
        <f t="shared" si="164"/>
        <v>technology</v>
      </c>
      <c r="R2673" t="str">
        <f t="shared" si="165"/>
        <v>makerspaces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+Table1[[#This Row],[pledged]]/Table1[[#This Row],[goal]]</f>
        <v>0.33189999999999997</v>
      </c>
      <c r="P2674" s="8">
        <f>IFERROR(+Table1[[#This Row],[pledged]]/Table1[[#This Row],[backers_count]],0)</f>
        <v>70.61702127659575</v>
      </c>
      <c r="Q2674" t="str">
        <f t="shared" si="164"/>
        <v>technology</v>
      </c>
      <c r="R2674" t="str">
        <f t="shared" si="165"/>
        <v>makerspaces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+Table1[[#This Row],[pledged]]/Table1[[#This Row],[goal]]</f>
        <v>0.27579999999999999</v>
      </c>
      <c r="P2675" s="8">
        <f>IFERROR(+Table1[[#This Row],[pledged]]/Table1[[#This Row],[backers_count]],0)</f>
        <v>167.15151515151516</v>
      </c>
      <c r="Q2675" t="str">
        <f t="shared" si="164"/>
        <v>technology</v>
      </c>
      <c r="R2675" t="str">
        <f t="shared" si="165"/>
        <v>makerspaces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+Table1[[#This Row],[pledged]]/Table1[[#This Row],[goal]]</f>
        <v>0.62839999999999996</v>
      </c>
      <c r="P2676" s="8">
        <f>IFERROR(+Table1[[#This Row],[pledged]]/Table1[[#This Row],[backers_count]],0)</f>
        <v>128.61988304093566</v>
      </c>
      <c r="Q2676" t="str">
        <f t="shared" si="164"/>
        <v>technology</v>
      </c>
      <c r="R2676" t="str">
        <f t="shared" si="165"/>
        <v>makerspaces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+Table1[[#This Row],[pledged]]/Table1[[#This Row],[goal]]</f>
        <v>7.5880000000000003E-2</v>
      </c>
      <c r="P2677" s="8">
        <f>IFERROR(+Table1[[#This Row],[pledged]]/Table1[[#This Row],[backers_count]],0)</f>
        <v>65.41379310344827</v>
      </c>
      <c r="Q2677" t="str">
        <f t="shared" si="164"/>
        <v>technology</v>
      </c>
      <c r="R2677" t="str">
        <f t="shared" si="165"/>
        <v>makerspaces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+Table1[[#This Row],[pledged]]/Table1[[#This Row],[goal]]</f>
        <v>0.50380952380952382</v>
      </c>
      <c r="P2678" s="8">
        <f>IFERROR(+Table1[[#This Row],[pledged]]/Table1[[#This Row],[backers_count]],0)</f>
        <v>117.55555555555556</v>
      </c>
      <c r="Q2678" t="str">
        <f t="shared" si="164"/>
        <v>technology</v>
      </c>
      <c r="R2678" t="str">
        <f t="shared" si="165"/>
        <v>makerspaces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+Table1[[#This Row],[pledged]]/Table1[[#This Row],[goal]]</f>
        <v>0.17512820512820512</v>
      </c>
      <c r="P2679" s="8">
        <f>IFERROR(+Table1[[#This Row],[pledged]]/Table1[[#This Row],[backers_count]],0)</f>
        <v>126.48148148148148</v>
      </c>
      <c r="Q2679" t="str">
        <f t="shared" si="164"/>
        <v>technology</v>
      </c>
      <c r="R2679" t="str">
        <f t="shared" si="165"/>
        <v>makerspaces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+Table1[[#This Row],[pledged]]/Table1[[#This Row],[goal]]</f>
        <v>1.3750000000000001E-4</v>
      </c>
      <c r="P2680" s="8">
        <f>IFERROR(+Table1[[#This Row],[pledged]]/Table1[[#This Row],[backers_count]],0)</f>
        <v>550</v>
      </c>
      <c r="Q2680" t="str">
        <f t="shared" si="164"/>
        <v>technology</v>
      </c>
      <c r="R2680" t="str">
        <f t="shared" si="165"/>
        <v>makerspaces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+Table1[[#This Row],[pledged]]/Table1[[#This Row],[goal]]</f>
        <v>3.3E-3</v>
      </c>
      <c r="P2681" s="8">
        <f>IFERROR(+Table1[[#This Row],[pledged]]/Table1[[#This Row],[backers_count]],0)</f>
        <v>44</v>
      </c>
      <c r="Q2681" t="str">
        <f t="shared" si="164"/>
        <v>technology</v>
      </c>
      <c r="R2681" t="str">
        <f t="shared" si="165"/>
        <v>makerspaces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+Table1[[#This Row],[pledged]]/Table1[[#This Row],[goal]]</f>
        <v>8.6250000000000007E-3</v>
      </c>
      <c r="P2682" s="8">
        <f>IFERROR(+Table1[[#This Row],[pledged]]/Table1[[#This Row],[backers_count]],0)</f>
        <v>69</v>
      </c>
      <c r="Q2682" t="str">
        <f t="shared" si="164"/>
        <v>technology</v>
      </c>
      <c r="R2682" t="str">
        <f t="shared" si="165"/>
        <v>makerspaces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+Table1[[#This Row],[pledged]]/Table1[[#This Row],[goal]]</f>
        <v>6.875E-3</v>
      </c>
      <c r="P2683" s="8">
        <f>IFERROR(+Table1[[#This Row],[pledged]]/Table1[[#This Row],[backers_count]],0)</f>
        <v>27.5</v>
      </c>
      <c r="Q2683" t="str">
        <f t="shared" si="164"/>
        <v>food</v>
      </c>
      <c r="R2683" t="str">
        <f t="shared" si="165"/>
        <v>food trucks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+Table1[[#This Row],[pledged]]/Table1[[#This Row],[goal]]</f>
        <v>0.28299999999999997</v>
      </c>
      <c r="P2684" s="8">
        <f>IFERROR(+Table1[[#This Row],[pledged]]/Table1[[#This Row],[backers_count]],0)</f>
        <v>84.9</v>
      </c>
      <c r="Q2684" t="str">
        <f t="shared" si="164"/>
        <v>food</v>
      </c>
      <c r="R2684" t="str">
        <f t="shared" si="165"/>
        <v>food trucks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+Table1[[#This Row],[pledged]]/Table1[[#This Row],[goal]]</f>
        <v>2.3999999999999998E-3</v>
      </c>
      <c r="P2685" s="8">
        <f>IFERROR(+Table1[[#This Row],[pledged]]/Table1[[#This Row],[backers_count]],0)</f>
        <v>12</v>
      </c>
      <c r="Q2685" t="str">
        <f t="shared" si="164"/>
        <v>food</v>
      </c>
      <c r="R2685" t="str">
        <f t="shared" si="165"/>
        <v>food trucks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+Table1[[#This Row],[pledged]]/Table1[[#This Row],[goal]]</f>
        <v>1.1428571428571429E-2</v>
      </c>
      <c r="P2686" s="8">
        <f>IFERROR(+Table1[[#This Row],[pledged]]/Table1[[#This Row],[backers_count]],0)</f>
        <v>200</v>
      </c>
      <c r="Q2686" t="str">
        <f t="shared" si="164"/>
        <v>food</v>
      </c>
      <c r="R2686" t="str">
        <f t="shared" si="165"/>
        <v>food trucks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+Table1[[#This Row],[pledged]]/Table1[[#This Row],[goal]]</f>
        <v>2.0000000000000001E-4</v>
      </c>
      <c r="P2687" s="8">
        <f>IFERROR(+Table1[[#This Row],[pledged]]/Table1[[#This Row],[backers_count]],0)</f>
        <v>10</v>
      </c>
      <c r="Q2687" t="str">
        <f t="shared" si="164"/>
        <v>food</v>
      </c>
      <c r="R2687" t="str">
        <f t="shared" si="165"/>
        <v>food trucks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+Table1[[#This Row],[pledged]]/Table1[[#This Row],[goal]]</f>
        <v>0</v>
      </c>
      <c r="P2688" s="8">
        <f>IFERROR(+Table1[[#This Row],[pledged]]/Table1[[#This Row],[backers_count]],0)</f>
        <v>0</v>
      </c>
      <c r="Q2688" t="str">
        <f t="shared" si="164"/>
        <v>food</v>
      </c>
      <c r="R2688" t="str">
        <f t="shared" si="165"/>
        <v>food trucks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+Table1[[#This Row],[pledged]]/Table1[[#This Row],[goal]]</f>
        <v>0</v>
      </c>
      <c r="P2689" s="8">
        <f>IFERROR(+Table1[[#This Row],[pledged]]/Table1[[#This Row],[backers_count]],0)</f>
        <v>0</v>
      </c>
      <c r="Q2689" t="str">
        <f t="shared" si="164"/>
        <v>food</v>
      </c>
      <c r="R2689" t="str">
        <f t="shared" si="165"/>
        <v>food trucks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+Table1[[#This Row],[pledged]]/Table1[[#This Row],[goal]]</f>
        <v>1.48E-3</v>
      </c>
      <c r="P2690" s="8">
        <f>IFERROR(+Table1[[#This Row],[pledged]]/Table1[[#This Row],[backers_count]],0)</f>
        <v>5.2857142857142856</v>
      </c>
      <c r="Q2690" t="str">
        <f t="shared" ref="Q2690:Q2753" si="168">LEFT(N2690,FIND("/",N2690)-1)</f>
        <v>food</v>
      </c>
      <c r="R2690" t="str">
        <f t="shared" ref="R2690:R2753" si="169">RIGHT($N2690,LEN(N2690)-FIND("/",N2690))</f>
        <v>food trucks</v>
      </c>
      <c r="S2690" s="14">
        <f t="shared" ref="S2690:S2753" si="170">(((J2690/60)/60)/24)+DATE(1970,1,1)</f>
        <v>42028.118865740747</v>
      </c>
      <c r="T2690" s="14">
        <f t="shared" ref="T2690:T2753" si="171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+Table1[[#This Row],[pledged]]/Table1[[#This Row],[goal]]</f>
        <v>2.8571428571428571E-5</v>
      </c>
      <c r="P2691" s="8">
        <f>IFERROR(+Table1[[#This Row],[pledged]]/Table1[[#This Row],[backers_count]],0)</f>
        <v>1</v>
      </c>
      <c r="Q2691" t="str">
        <f t="shared" si="168"/>
        <v>food</v>
      </c>
      <c r="R2691" t="str">
        <f t="shared" si="169"/>
        <v>food trucks</v>
      </c>
      <c r="S2691" s="14">
        <f t="shared" si="170"/>
        <v>42551.961689814809</v>
      </c>
      <c r="T2691" s="14">
        <f t="shared" si="171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+Table1[[#This Row],[pledged]]/Table1[[#This Row],[goal]]</f>
        <v>0.107325</v>
      </c>
      <c r="P2692" s="8">
        <f>IFERROR(+Table1[[#This Row],[pledged]]/Table1[[#This Row],[backers_count]],0)</f>
        <v>72.762711864406782</v>
      </c>
      <c r="Q2692" t="str">
        <f t="shared" si="168"/>
        <v>food</v>
      </c>
      <c r="R2692" t="str">
        <f t="shared" si="169"/>
        <v>food trucks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+Table1[[#This Row],[pledged]]/Table1[[#This Row],[goal]]</f>
        <v>5.3846153846153844E-4</v>
      </c>
      <c r="P2693" s="8">
        <f>IFERROR(+Table1[[#This Row],[pledged]]/Table1[[#This Row],[backers_count]],0)</f>
        <v>17.5</v>
      </c>
      <c r="Q2693" t="str">
        <f t="shared" si="168"/>
        <v>food</v>
      </c>
      <c r="R2693" t="str">
        <f t="shared" si="169"/>
        <v>food trucks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+Table1[[#This Row],[pledged]]/Table1[[#This Row],[goal]]</f>
        <v>7.1428571428571426E-3</v>
      </c>
      <c r="P2694" s="8">
        <f>IFERROR(+Table1[[#This Row],[pledged]]/Table1[[#This Row],[backers_count]],0)</f>
        <v>25</v>
      </c>
      <c r="Q2694" t="str">
        <f t="shared" si="168"/>
        <v>food</v>
      </c>
      <c r="R2694" t="str">
        <f t="shared" si="169"/>
        <v>food trucks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+Table1[[#This Row],[pledged]]/Table1[[#This Row],[goal]]</f>
        <v>8.0000000000000002E-3</v>
      </c>
      <c r="P2695" s="8">
        <f>IFERROR(+Table1[[#This Row],[pledged]]/Table1[[#This Row],[backers_count]],0)</f>
        <v>13.333333333333334</v>
      </c>
      <c r="Q2695" t="str">
        <f t="shared" si="168"/>
        <v>food</v>
      </c>
      <c r="R2695" t="str">
        <f t="shared" si="169"/>
        <v>food trucks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+Table1[[#This Row],[pledged]]/Table1[[#This Row],[goal]]</f>
        <v>3.3333333333333335E-5</v>
      </c>
      <c r="P2696" s="8">
        <f>IFERROR(+Table1[[#This Row],[pledged]]/Table1[[#This Row],[backers_count]],0)</f>
        <v>1</v>
      </c>
      <c r="Q2696" t="str">
        <f t="shared" si="168"/>
        <v>food</v>
      </c>
      <c r="R2696" t="str">
        <f t="shared" si="169"/>
        <v>food trucks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+Table1[[#This Row],[pledged]]/Table1[[#This Row],[goal]]</f>
        <v>4.7333333333333333E-3</v>
      </c>
      <c r="P2697" s="8">
        <f>IFERROR(+Table1[[#This Row],[pledged]]/Table1[[#This Row],[backers_count]],0)</f>
        <v>23.666666666666668</v>
      </c>
      <c r="Q2697" t="str">
        <f t="shared" si="168"/>
        <v>food</v>
      </c>
      <c r="R2697" t="str">
        <f t="shared" si="169"/>
        <v>food trucks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+Table1[[#This Row],[pledged]]/Table1[[#This Row],[goal]]</f>
        <v>5.6500000000000002E-2</v>
      </c>
      <c r="P2698" s="8">
        <f>IFERROR(+Table1[[#This Row],[pledged]]/Table1[[#This Row],[backers_count]],0)</f>
        <v>89.21052631578948</v>
      </c>
      <c r="Q2698" t="str">
        <f t="shared" si="168"/>
        <v>food</v>
      </c>
      <c r="R2698" t="str">
        <f t="shared" si="169"/>
        <v>food trucks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+Table1[[#This Row],[pledged]]/Table1[[#This Row],[goal]]</f>
        <v>0.26352173913043481</v>
      </c>
      <c r="P2699" s="8">
        <f>IFERROR(+Table1[[#This Row],[pledged]]/Table1[[#This Row],[backers_count]],0)</f>
        <v>116.55769230769231</v>
      </c>
      <c r="Q2699" t="str">
        <f t="shared" si="168"/>
        <v>food</v>
      </c>
      <c r="R2699" t="str">
        <f t="shared" si="169"/>
        <v>food trucks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+Table1[[#This Row],[pledged]]/Table1[[#This Row],[goal]]</f>
        <v>3.2512500000000002E-3</v>
      </c>
      <c r="P2700" s="8">
        <f>IFERROR(+Table1[[#This Row],[pledged]]/Table1[[#This Row],[backers_count]],0)</f>
        <v>13.005000000000001</v>
      </c>
      <c r="Q2700" t="str">
        <f t="shared" si="168"/>
        <v>food</v>
      </c>
      <c r="R2700" t="str">
        <f t="shared" si="169"/>
        <v>food trucks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+Table1[[#This Row],[pledged]]/Table1[[#This Row],[goal]]</f>
        <v>0</v>
      </c>
      <c r="P2701" s="8">
        <f>IFERROR(+Table1[[#This Row],[pledged]]/Table1[[#This Row],[backers_count]],0)</f>
        <v>0</v>
      </c>
      <c r="Q2701" t="str">
        <f t="shared" si="168"/>
        <v>food</v>
      </c>
      <c r="R2701" t="str">
        <f t="shared" si="169"/>
        <v>food trucks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+Table1[[#This Row],[pledged]]/Table1[[#This Row],[goal]]</f>
        <v>7.0007000700070005E-3</v>
      </c>
      <c r="P2702" s="8">
        <f>IFERROR(+Table1[[#This Row],[pledged]]/Table1[[#This Row],[backers_count]],0)</f>
        <v>17.5</v>
      </c>
      <c r="Q2702" t="str">
        <f t="shared" si="168"/>
        <v>food</v>
      </c>
      <c r="R2702" t="str">
        <f t="shared" si="169"/>
        <v>food trucks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+Table1[[#This Row],[pledged]]/Table1[[#This Row],[goal]]</f>
        <v>0.46176470588235297</v>
      </c>
      <c r="P2703" s="8">
        <f>IFERROR(+Table1[[#This Row],[pledged]]/Table1[[#This Row],[backers_count]],0)</f>
        <v>34.130434782608695</v>
      </c>
      <c r="Q2703" t="str">
        <f t="shared" si="168"/>
        <v>theater</v>
      </c>
      <c r="R2703" t="str">
        <f t="shared" si="169"/>
        <v>spaces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+Table1[[#This Row],[pledged]]/Table1[[#This Row],[goal]]</f>
        <v>0.34410000000000002</v>
      </c>
      <c r="P2704" s="8">
        <f>IFERROR(+Table1[[#This Row],[pledged]]/Table1[[#This Row],[backers_count]],0)</f>
        <v>132.34615384615384</v>
      </c>
      <c r="Q2704" t="str">
        <f t="shared" si="168"/>
        <v>theater</v>
      </c>
      <c r="R2704" t="str">
        <f t="shared" si="169"/>
        <v>spaces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+Table1[[#This Row],[pledged]]/Table1[[#This Row],[goal]]</f>
        <v>1.0375000000000001</v>
      </c>
      <c r="P2705" s="8">
        <f>IFERROR(+Table1[[#This Row],[pledged]]/Table1[[#This Row],[backers_count]],0)</f>
        <v>922.22222222222217</v>
      </c>
      <c r="Q2705" t="str">
        <f t="shared" si="168"/>
        <v>theater</v>
      </c>
      <c r="R2705" t="str">
        <f t="shared" si="169"/>
        <v>spaces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+Table1[[#This Row],[pledged]]/Table1[[#This Row],[goal]]</f>
        <v>6.0263157894736845E-2</v>
      </c>
      <c r="P2706" s="8">
        <f>IFERROR(+Table1[[#This Row],[pledged]]/Table1[[#This Row],[backers_count]],0)</f>
        <v>163.57142857142858</v>
      </c>
      <c r="Q2706" t="str">
        <f t="shared" si="168"/>
        <v>theater</v>
      </c>
      <c r="R2706" t="str">
        <f t="shared" si="169"/>
        <v>spaces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+Table1[[#This Row],[pledged]]/Table1[[#This Row],[goal]]</f>
        <v>0.10539393939393939</v>
      </c>
      <c r="P2707" s="8">
        <f>IFERROR(+Table1[[#This Row],[pledged]]/Table1[[#This Row],[backers_count]],0)</f>
        <v>217.375</v>
      </c>
      <c r="Q2707" t="str">
        <f t="shared" si="168"/>
        <v>theater</v>
      </c>
      <c r="R2707" t="str">
        <f t="shared" si="169"/>
        <v>spaces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+Table1[[#This Row],[pledged]]/Table1[[#This Row],[goal]]</f>
        <v>1.1229714285714285</v>
      </c>
      <c r="P2708" s="8">
        <f>IFERROR(+Table1[[#This Row],[pledged]]/Table1[[#This Row],[backers_count]],0)</f>
        <v>149.44486692015209</v>
      </c>
      <c r="Q2708" t="str">
        <f t="shared" si="168"/>
        <v>theater</v>
      </c>
      <c r="R2708" t="str">
        <f t="shared" si="169"/>
        <v>spaces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+Table1[[#This Row],[pledged]]/Table1[[#This Row],[goal]]</f>
        <v>3.50844625</v>
      </c>
      <c r="P2709" s="8">
        <f>IFERROR(+Table1[[#This Row],[pledged]]/Table1[[#This Row],[backers_count]],0)</f>
        <v>71.237487309644663</v>
      </c>
      <c r="Q2709" t="str">
        <f t="shared" si="168"/>
        <v>theater</v>
      </c>
      <c r="R2709" t="str">
        <f t="shared" si="169"/>
        <v>spaces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+Table1[[#This Row],[pledged]]/Table1[[#This Row],[goal]]</f>
        <v>2.3321535</v>
      </c>
      <c r="P2710" s="8">
        <f>IFERROR(+Table1[[#This Row],[pledged]]/Table1[[#This Row],[backers_count]],0)</f>
        <v>44.464318398474738</v>
      </c>
      <c r="Q2710" t="str">
        <f t="shared" si="168"/>
        <v>theater</v>
      </c>
      <c r="R2710" t="str">
        <f t="shared" si="169"/>
        <v>spaces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+Table1[[#This Row],[pledged]]/Table1[[#This Row],[goal]]</f>
        <v>1.01606</v>
      </c>
      <c r="P2711" s="8">
        <f>IFERROR(+Table1[[#This Row],[pledged]]/Table1[[#This Row],[backers_count]],0)</f>
        <v>164.94480519480518</v>
      </c>
      <c r="Q2711" t="str">
        <f t="shared" si="168"/>
        <v>theater</v>
      </c>
      <c r="R2711" t="str">
        <f t="shared" si="169"/>
        <v>spaces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+Table1[[#This Row],[pledged]]/Table1[[#This Row],[goal]]</f>
        <v>1.5390035000000002</v>
      </c>
      <c r="P2712" s="8">
        <f>IFERROR(+Table1[[#This Row],[pledged]]/Table1[[#This Row],[backers_count]],0)</f>
        <v>84.871516544117654</v>
      </c>
      <c r="Q2712" t="str">
        <f t="shared" si="168"/>
        <v>theater</v>
      </c>
      <c r="R2712" t="str">
        <f t="shared" si="169"/>
        <v>spaces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+Table1[[#This Row],[pledged]]/Table1[[#This Row],[goal]]</f>
        <v>1.007161125319693</v>
      </c>
      <c r="P2713" s="8">
        <f>IFERROR(+Table1[[#This Row],[pledged]]/Table1[[#This Row],[backers_count]],0)</f>
        <v>53.945205479452056</v>
      </c>
      <c r="Q2713" t="str">
        <f t="shared" si="168"/>
        <v>theater</v>
      </c>
      <c r="R2713" t="str">
        <f t="shared" si="169"/>
        <v>spaces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+Table1[[#This Row],[pledged]]/Table1[[#This Row],[goal]]</f>
        <v>1.3138181818181818</v>
      </c>
      <c r="P2714" s="8">
        <f>IFERROR(+Table1[[#This Row],[pledged]]/Table1[[#This Row],[backers_count]],0)</f>
        <v>50.531468531468533</v>
      </c>
      <c r="Q2714" t="str">
        <f t="shared" si="168"/>
        <v>theater</v>
      </c>
      <c r="R2714" t="str">
        <f t="shared" si="169"/>
        <v>spaces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+Table1[[#This Row],[pledged]]/Table1[[#This Row],[goal]]</f>
        <v>1.0224133333333334</v>
      </c>
      <c r="P2715" s="8">
        <f>IFERROR(+Table1[[#This Row],[pledged]]/Table1[[#This Row],[backers_count]],0)</f>
        <v>108.00140845070422</v>
      </c>
      <c r="Q2715" t="str">
        <f t="shared" si="168"/>
        <v>theater</v>
      </c>
      <c r="R2715" t="str">
        <f t="shared" si="169"/>
        <v>spaces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+Table1[[#This Row],[pledged]]/Table1[[#This Row],[goal]]</f>
        <v>1.1635599999999999</v>
      </c>
      <c r="P2716" s="8">
        <f>IFERROR(+Table1[[#This Row],[pledged]]/Table1[[#This Row],[backers_count]],0)</f>
        <v>95.373770491803285</v>
      </c>
      <c r="Q2716" t="str">
        <f t="shared" si="168"/>
        <v>theater</v>
      </c>
      <c r="R2716" t="str">
        <f t="shared" si="169"/>
        <v>spaces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+Table1[[#This Row],[pledged]]/Table1[[#This Row],[goal]]</f>
        <v>2.6462241666666664</v>
      </c>
      <c r="P2717" s="8">
        <f>IFERROR(+Table1[[#This Row],[pledged]]/Table1[[#This Row],[backers_count]],0)</f>
        <v>57.631016333938291</v>
      </c>
      <c r="Q2717" t="str">
        <f t="shared" si="168"/>
        <v>theater</v>
      </c>
      <c r="R2717" t="str">
        <f t="shared" si="169"/>
        <v>spaces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+Table1[[#This Row],[pledged]]/Table1[[#This Row],[goal]]</f>
        <v>1.1998010000000001</v>
      </c>
      <c r="P2718" s="8">
        <f>IFERROR(+Table1[[#This Row],[pledged]]/Table1[[#This Row],[backers_count]],0)</f>
        <v>64.160481283422456</v>
      </c>
      <c r="Q2718" t="str">
        <f t="shared" si="168"/>
        <v>theater</v>
      </c>
      <c r="R2718" t="str">
        <f t="shared" si="169"/>
        <v>spaces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+Table1[[#This Row],[pledged]]/Table1[[#This Row],[goal]]</f>
        <v>1.2010400000000001</v>
      </c>
      <c r="P2719" s="8">
        <f>IFERROR(+Table1[[#This Row],[pledged]]/Table1[[#This Row],[backers_count]],0)</f>
        <v>92.387692307692305</v>
      </c>
      <c r="Q2719" t="str">
        <f t="shared" si="168"/>
        <v>theater</v>
      </c>
      <c r="R2719" t="str">
        <f t="shared" si="169"/>
        <v>spaces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+Table1[[#This Row],[pledged]]/Table1[[#This Row],[goal]]</f>
        <v>1.0358333333333334</v>
      </c>
      <c r="P2720" s="8">
        <f>IFERROR(+Table1[[#This Row],[pledged]]/Table1[[#This Row],[backers_count]],0)</f>
        <v>125.97972972972973</v>
      </c>
      <c r="Q2720" t="str">
        <f t="shared" si="168"/>
        <v>theater</v>
      </c>
      <c r="R2720" t="str">
        <f t="shared" si="169"/>
        <v>spaces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+Table1[[#This Row],[pledged]]/Table1[[#This Row],[goal]]</f>
        <v>1.0883333333333334</v>
      </c>
      <c r="P2721" s="8">
        <f>IFERROR(+Table1[[#This Row],[pledged]]/Table1[[#This Row],[backers_count]],0)</f>
        <v>94.637681159420296</v>
      </c>
      <c r="Q2721" t="str">
        <f t="shared" si="168"/>
        <v>theater</v>
      </c>
      <c r="R2721" t="str">
        <f t="shared" si="169"/>
        <v>spaces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+Table1[[#This Row],[pledged]]/Table1[[#This Row],[goal]]</f>
        <v>1.1812400000000001</v>
      </c>
      <c r="P2722" s="8">
        <f>IFERROR(+Table1[[#This Row],[pledged]]/Table1[[#This Row],[backers_count]],0)</f>
        <v>170.69942196531792</v>
      </c>
      <c r="Q2722" t="str">
        <f t="shared" si="168"/>
        <v>theater</v>
      </c>
      <c r="R2722" t="str">
        <f t="shared" si="169"/>
        <v>spaces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+Table1[[#This Row],[pledged]]/Table1[[#This Row],[goal]]</f>
        <v>14.62</v>
      </c>
      <c r="P2723" s="8">
        <f>IFERROR(+Table1[[#This Row],[pledged]]/Table1[[#This Row],[backers_count]],0)</f>
        <v>40.762081784386616</v>
      </c>
      <c r="Q2723" t="str">
        <f t="shared" si="168"/>
        <v>technology</v>
      </c>
      <c r="R2723" t="str">
        <f t="shared" si="169"/>
        <v>hardware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+Table1[[#This Row],[pledged]]/Table1[[#This Row],[goal]]</f>
        <v>2.5253999999999999</v>
      </c>
      <c r="P2724" s="8">
        <f>IFERROR(+Table1[[#This Row],[pledged]]/Table1[[#This Row],[backers_count]],0)</f>
        <v>68.254054054054052</v>
      </c>
      <c r="Q2724" t="str">
        <f t="shared" si="168"/>
        <v>technology</v>
      </c>
      <c r="R2724" t="str">
        <f t="shared" si="169"/>
        <v>hardware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+Table1[[#This Row],[pledged]]/Table1[[#This Row],[goal]]</f>
        <v>1.4005000000000001</v>
      </c>
      <c r="P2725" s="8">
        <f>IFERROR(+Table1[[#This Row],[pledged]]/Table1[[#This Row],[backers_count]],0)</f>
        <v>95.48863636363636</v>
      </c>
      <c r="Q2725" t="str">
        <f t="shared" si="168"/>
        <v>technology</v>
      </c>
      <c r="R2725" t="str">
        <f t="shared" si="169"/>
        <v>hardware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+Table1[[#This Row],[pledged]]/Table1[[#This Row],[goal]]</f>
        <v>2.9687520259319289</v>
      </c>
      <c r="P2726" s="8">
        <f>IFERROR(+Table1[[#This Row],[pledged]]/Table1[[#This Row],[backers_count]],0)</f>
        <v>7.1902649656526005</v>
      </c>
      <c r="Q2726" t="str">
        <f t="shared" si="168"/>
        <v>technology</v>
      </c>
      <c r="R2726" t="str">
        <f t="shared" si="169"/>
        <v>hardware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+Table1[[#This Row],[pledged]]/Table1[[#This Row],[goal]]</f>
        <v>1.445425</v>
      </c>
      <c r="P2727" s="8">
        <f>IFERROR(+Table1[[#This Row],[pledged]]/Table1[[#This Row],[backers_count]],0)</f>
        <v>511.65486725663715</v>
      </c>
      <c r="Q2727" t="str">
        <f t="shared" si="168"/>
        <v>technology</v>
      </c>
      <c r="R2727" t="str">
        <f t="shared" si="169"/>
        <v>hardware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+Table1[[#This Row],[pledged]]/Table1[[#This Row],[goal]]</f>
        <v>1.05745</v>
      </c>
      <c r="P2728" s="8">
        <f>IFERROR(+Table1[[#This Row],[pledged]]/Table1[[#This Row],[backers_count]],0)</f>
        <v>261.74504950495049</v>
      </c>
      <c r="Q2728" t="str">
        <f t="shared" si="168"/>
        <v>technology</v>
      </c>
      <c r="R2728" t="str">
        <f t="shared" si="169"/>
        <v>hardware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+Table1[[#This Row],[pledged]]/Table1[[#This Row],[goal]]</f>
        <v>4.9321000000000002</v>
      </c>
      <c r="P2729" s="8">
        <f>IFERROR(+Table1[[#This Row],[pledged]]/Table1[[#This Row],[backers_count]],0)</f>
        <v>69.760961810466767</v>
      </c>
      <c r="Q2729" t="str">
        <f t="shared" si="168"/>
        <v>technology</v>
      </c>
      <c r="R2729" t="str">
        <f t="shared" si="169"/>
        <v>hardware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+Table1[[#This Row],[pledged]]/Table1[[#This Row],[goal]]</f>
        <v>2.0182666666666669</v>
      </c>
      <c r="P2730" s="8">
        <f>IFERROR(+Table1[[#This Row],[pledged]]/Table1[[#This Row],[backers_count]],0)</f>
        <v>77.229591836734699</v>
      </c>
      <c r="Q2730" t="str">
        <f t="shared" si="168"/>
        <v>technology</v>
      </c>
      <c r="R2730" t="str">
        <f t="shared" si="169"/>
        <v>hardware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+Table1[[#This Row],[pledged]]/Table1[[#This Row],[goal]]</f>
        <v>1.0444</v>
      </c>
      <c r="P2731" s="8">
        <f>IFERROR(+Table1[[#This Row],[pledged]]/Table1[[#This Row],[backers_count]],0)</f>
        <v>340.56521739130437</v>
      </c>
      <c r="Q2731" t="str">
        <f t="shared" si="168"/>
        <v>technology</v>
      </c>
      <c r="R2731" t="str">
        <f t="shared" si="169"/>
        <v>hardware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+Table1[[#This Row],[pledged]]/Table1[[#This Row],[goal]]</f>
        <v>1.7029262962962963</v>
      </c>
      <c r="P2732" s="8">
        <f>IFERROR(+Table1[[#This Row],[pledged]]/Table1[[#This Row],[backers_count]],0)</f>
        <v>67.417903225806455</v>
      </c>
      <c r="Q2732" t="str">
        <f t="shared" si="168"/>
        <v>technology</v>
      </c>
      <c r="R2732" t="str">
        <f t="shared" si="169"/>
        <v>hardware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+Table1[[#This Row],[pledged]]/Table1[[#This Row],[goal]]</f>
        <v>1.0430333333333333</v>
      </c>
      <c r="P2733" s="8">
        <f>IFERROR(+Table1[[#This Row],[pledged]]/Table1[[#This Row],[backers_count]],0)</f>
        <v>845.70270270270271</v>
      </c>
      <c r="Q2733" t="str">
        <f t="shared" si="168"/>
        <v>technology</v>
      </c>
      <c r="R2733" t="str">
        <f t="shared" si="169"/>
        <v>hardware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+Table1[[#This Row],[pledged]]/Table1[[#This Row],[goal]]</f>
        <v>1.1825000000000001</v>
      </c>
      <c r="P2734" s="8">
        <f>IFERROR(+Table1[[#This Row],[pledged]]/Table1[[#This Row],[backers_count]],0)</f>
        <v>97.191780821917803</v>
      </c>
      <c r="Q2734" t="str">
        <f t="shared" si="168"/>
        <v>technology</v>
      </c>
      <c r="R2734" t="str">
        <f t="shared" si="169"/>
        <v>hardware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+Table1[[#This Row],[pledged]]/Table1[[#This Row],[goal]]</f>
        <v>1.07538</v>
      </c>
      <c r="P2735" s="8">
        <f>IFERROR(+Table1[[#This Row],[pledged]]/Table1[[#This Row],[backers_count]],0)</f>
        <v>451.84033613445376</v>
      </c>
      <c r="Q2735" t="str">
        <f t="shared" si="168"/>
        <v>technology</v>
      </c>
      <c r="R2735" t="str">
        <f t="shared" si="169"/>
        <v>hardware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+Table1[[#This Row],[pledged]]/Table1[[#This Row],[goal]]</f>
        <v>22603</v>
      </c>
      <c r="P2736" s="8">
        <f>IFERROR(+Table1[[#This Row],[pledged]]/Table1[[#This Row],[backers_count]],0)</f>
        <v>138.66871165644173</v>
      </c>
      <c r="Q2736" t="str">
        <f t="shared" si="168"/>
        <v>technology</v>
      </c>
      <c r="R2736" t="str">
        <f t="shared" si="169"/>
        <v>hardware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+Table1[[#This Row],[pledged]]/Table1[[#This Row],[goal]]</f>
        <v>9.7813466666666677</v>
      </c>
      <c r="P2737" s="8">
        <f>IFERROR(+Table1[[#This Row],[pledged]]/Table1[[#This Row],[backers_count]],0)</f>
        <v>21.640147492625371</v>
      </c>
      <c r="Q2737" t="str">
        <f t="shared" si="168"/>
        <v>technology</v>
      </c>
      <c r="R2737" t="str">
        <f t="shared" si="169"/>
        <v>hardware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+Table1[[#This Row],[pledged]]/Table1[[#This Row],[goal]]</f>
        <v>1.2290000000000001</v>
      </c>
      <c r="P2738" s="8">
        <f>IFERROR(+Table1[[#This Row],[pledged]]/Table1[[#This Row],[backers_count]],0)</f>
        <v>169.51724137931035</v>
      </c>
      <c r="Q2738" t="str">
        <f t="shared" si="168"/>
        <v>technology</v>
      </c>
      <c r="R2738" t="str">
        <f t="shared" si="169"/>
        <v>hardware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+Table1[[#This Row],[pledged]]/Table1[[#This Row],[goal]]</f>
        <v>2.4606080000000001</v>
      </c>
      <c r="P2739" s="8">
        <f>IFERROR(+Table1[[#This Row],[pledged]]/Table1[[#This Row],[backers_count]],0)</f>
        <v>161.88210526315791</v>
      </c>
      <c r="Q2739" t="str">
        <f t="shared" si="168"/>
        <v>technology</v>
      </c>
      <c r="R2739" t="str">
        <f t="shared" si="169"/>
        <v>hardware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+Table1[[#This Row],[pledged]]/Table1[[#This Row],[goal]]</f>
        <v>1.4794</v>
      </c>
      <c r="P2740" s="8">
        <f>IFERROR(+Table1[[#This Row],[pledged]]/Table1[[#This Row],[backers_count]],0)</f>
        <v>493.13333333333333</v>
      </c>
      <c r="Q2740" t="str">
        <f t="shared" si="168"/>
        <v>technology</v>
      </c>
      <c r="R2740" t="str">
        <f t="shared" si="169"/>
        <v>hardware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+Table1[[#This Row],[pledged]]/Table1[[#This Row],[goal]]</f>
        <v>3.8409090909090908</v>
      </c>
      <c r="P2741" s="8">
        <f>IFERROR(+Table1[[#This Row],[pledged]]/Table1[[#This Row],[backers_count]],0)</f>
        <v>22.120418848167539</v>
      </c>
      <c r="Q2741" t="str">
        <f t="shared" si="168"/>
        <v>technology</v>
      </c>
      <c r="R2741" t="str">
        <f t="shared" si="169"/>
        <v>hardware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+Table1[[#This Row],[pledged]]/Table1[[#This Row],[goal]]</f>
        <v>1.0333333333333334</v>
      </c>
      <c r="P2742" s="8">
        <f>IFERROR(+Table1[[#This Row],[pledged]]/Table1[[#This Row],[backers_count]],0)</f>
        <v>18.235294117647058</v>
      </c>
      <c r="Q2742" t="str">
        <f t="shared" si="168"/>
        <v>technology</v>
      </c>
      <c r="R2742" t="str">
        <f t="shared" si="169"/>
        <v>hardware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+Table1[[#This Row],[pledged]]/Table1[[#This Row],[goal]]</f>
        <v>4.3750000000000004E-3</v>
      </c>
      <c r="P2743" s="8">
        <f>IFERROR(+Table1[[#This Row],[pledged]]/Table1[[#This Row],[backers_count]],0)</f>
        <v>8.75</v>
      </c>
      <c r="Q2743" t="str">
        <f t="shared" si="168"/>
        <v>publishing</v>
      </c>
      <c r="R2743" t="str">
        <f t="shared" si="169"/>
        <v>children's books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+Table1[[#This Row],[pledged]]/Table1[[#This Row],[goal]]</f>
        <v>0.29239999999999999</v>
      </c>
      <c r="P2744" s="8">
        <f>IFERROR(+Table1[[#This Row],[pledged]]/Table1[[#This Row],[backers_count]],0)</f>
        <v>40.611111111111114</v>
      </c>
      <c r="Q2744" t="str">
        <f t="shared" si="168"/>
        <v>publishing</v>
      </c>
      <c r="R2744" t="str">
        <f t="shared" si="169"/>
        <v>children's books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+Table1[[#This Row],[pledged]]/Table1[[#This Row],[goal]]</f>
        <v>0</v>
      </c>
      <c r="P2745" s="8">
        <f>IFERROR(+Table1[[#This Row],[pledged]]/Table1[[#This Row],[backers_count]],0)</f>
        <v>0</v>
      </c>
      <c r="Q2745" t="str">
        <f t="shared" si="168"/>
        <v>publishing</v>
      </c>
      <c r="R2745" t="str">
        <f t="shared" si="169"/>
        <v>children's books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+Table1[[#This Row],[pledged]]/Table1[[#This Row],[goal]]</f>
        <v>5.2187499999999998E-2</v>
      </c>
      <c r="P2746" s="8">
        <f>IFERROR(+Table1[[#This Row],[pledged]]/Table1[[#This Row],[backers_count]],0)</f>
        <v>37.954545454545453</v>
      </c>
      <c r="Q2746" t="str">
        <f t="shared" si="168"/>
        <v>publishing</v>
      </c>
      <c r="R2746" t="str">
        <f t="shared" si="169"/>
        <v>children's books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+Table1[[#This Row],[pledged]]/Table1[[#This Row],[goal]]</f>
        <v>0.21887499999999999</v>
      </c>
      <c r="P2747" s="8">
        <f>IFERROR(+Table1[[#This Row],[pledged]]/Table1[[#This Row],[backers_count]],0)</f>
        <v>35.734693877551024</v>
      </c>
      <c r="Q2747" t="str">
        <f t="shared" si="168"/>
        <v>publishing</v>
      </c>
      <c r="R2747" t="str">
        <f t="shared" si="169"/>
        <v>children's books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+Table1[[#This Row],[pledged]]/Table1[[#This Row],[goal]]</f>
        <v>0.26700000000000002</v>
      </c>
      <c r="P2748" s="8">
        <f>IFERROR(+Table1[[#This Row],[pledged]]/Table1[[#This Row],[backers_count]],0)</f>
        <v>42.157894736842103</v>
      </c>
      <c r="Q2748" t="str">
        <f t="shared" si="168"/>
        <v>publishing</v>
      </c>
      <c r="R2748" t="str">
        <f t="shared" si="169"/>
        <v>children's books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+Table1[[#This Row],[pledged]]/Table1[[#This Row],[goal]]</f>
        <v>0.28000000000000003</v>
      </c>
      <c r="P2749" s="8">
        <f>IFERROR(+Table1[[#This Row],[pledged]]/Table1[[#This Row],[backers_count]],0)</f>
        <v>35</v>
      </c>
      <c r="Q2749" t="str">
        <f t="shared" si="168"/>
        <v>publishing</v>
      </c>
      <c r="R2749" t="str">
        <f t="shared" si="169"/>
        <v>children's books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+Table1[[#This Row],[pledged]]/Table1[[#This Row],[goal]]</f>
        <v>1.06E-2</v>
      </c>
      <c r="P2750" s="8">
        <f>IFERROR(+Table1[[#This Row],[pledged]]/Table1[[#This Row],[backers_count]],0)</f>
        <v>13.25</v>
      </c>
      <c r="Q2750" t="str">
        <f t="shared" si="168"/>
        <v>publishing</v>
      </c>
      <c r="R2750" t="str">
        <f t="shared" si="169"/>
        <v>children's books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+Table1[[#This Row],[pledged]]/Table1[[#This Row],[goal]]</f>
        <v>1.0999999999999999E-2</v>
      </c>
      <c r="P2751" s="8">
        <f>IFERROR(+Table1[[#This Row],[pledged]]/Table1[[#This Row],[backers_count]],0)</f>
        <v>55</v>
      </c>
      <c r="Q2751" t="str">
        <f t="shared" si="168"/>
        <v>publishing</v>
      </c>
      <c r="R2751" t="str">
        <f t="shared" si="169"/>
        <v>children's books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+Table1[[#This Row],[pledged]]/Table1[[#This Row],[goal]]</f>
        <v>0</v>
      </c>
      <c r="P2752" s="8">
        <f>IFERROR(+Table1[[#This Row],[pledged]]/Table1[[#This Row],[backers_count]],0)</f>
        <v>0</v>
      </c>
      <c r="Q2752" t="str">
        <f t="shared" si="168"/>
        <v>publishing</v>
      </c>
      <c r="R2752" t="str">
        <f t="shared" si="169"/>
        <v>children's books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+Table1[[#This Row],[pledged]]/Table1[[#This Row],[goal]]</f>
        <v>0</v>
      </c>
      <c r="P2753" s="8">
        <f>IFERROR(+Table1[[#This Row],[pledged]]/Table1[[#This Row],[backers_count]],0)</f>
        <v>0</v>
      </c>
      <c r="Q2753" t="str">
        <f t="shared" si="168"/>
        <v>publishing</v>
      </c>
      <c r="R2753" t="str">
        <f t="shared" si="169"/>
        <v>children's books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+Table1[[#This Row],[pledged]]/Table1[[#This Row],[goal]]</f>
        <v>0.11458333333333333</v>
      </c>
      <c r="P2754" s="8">
        <f>IFERROR(+Table1[[#This Row],[pledged]]/Table1[[#This Row],[backers_count]],0)</f>
        <v>39.285714285714285</v>
      </c>
      <c r="Q2754" t="str">
        <f t="shared" ref="Q2754:Q2817" si="172">LEFT(N2754,FIND("/",N2754)-1)</f>
        <v>publishing</v>
      </c>
      <c r="R2754" t="str">
        <f t="shared" ref="R2754:R2817" si="173">RIGHT($N2754,LEN(N2754)-FIND("/",N2754))</f>
        <v>children's books</v>
      </c>
      <c r="S2754" s="14">
        <f t="shared" ref="S2754:S2817" si="174">(((J2754/60)/60)/24)+DATE(1970,1,1)</f>
        <v>40855.765092592592</v>
      </c>
      <c r="T2754" s="14">
        <f t="shared" ref="T2754:T2817" si="175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+Table1[[#This Row],[pledged]]/Table1[[#This Row],[goal]]</f>
        <v>0.19</v>
      </c>
      <c r="P2755" s="8">
        <f>IFERROR(+Table1[[#This Row],[pledged]]/Table1[[#This Row],[backers_count]],0)</f>
        <v>47.5</v>
      </c>
      <c r="Q2755" t="str">
        <f t="shared" si="172"/>
        <v>publishing</v>
      </c>
      <c r="R2755" t="str">
        <f t="shared" si="173"/>
        <v>children's books</v>
      </c>
      <c r="S2755" s="14">
        <f t="shared" si="174"/>
        <v>41117.900729166664</v>
      </c>
      <c r="T2755" s="14">
        <f t="shared" si="175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+Table1[[#This Row],[pledged]]/Table1[[#This Row],[goal]]</f>
        <v>0</v>
      </c>
      <c r="P2756" s="8">
        <f>IFERROR(+Table1[[#This Row],[pledged]]/Table1[[#This Row],[backers_count]],0)</f>
        <v>0</v>
      </c>
      <c r="Q2756" t="str">
        <f t="shared" si="172"/>
        <v>publishing</v>
      </c>
      <c r="R2756" t="str">
        <f t="shared" si="173"/>
        <v>children's books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+Table1[[#This Row],[pledged]]/Table1[[#This Row],[goal]]</f>
        <v>0.52</v>
      </c>
      <c r="P2757" s="8">
        <f>IFERROR(+Table1[[#This Row],[pledged]]/Table1[[#This Row],[backers_count]],0)</f>
        <v>17.333333333333332</v>
      </c>
      <c r="Q2757" t="str">
        <f t="shared" si="172"/>
        <v>publishing</v>
      </c>
      <c r="R2757" t="str">
        <f t="shared" si="173"/>
        <v>children's books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+Table1[[#This Row],[pledged]]/Table1[[#This Row],[goal]]</f>
        <v>0.1048</v>
      </c>
      <c r="P2758" s="8">
        <f>IFERROR(+Table1[[#This Row],[pledged]]/Table1[[#This Row],[backers_count]],0)</f>
        <v>31.757575757575758</v>
      </c>
      <c r="Q2758" t="str">
        <f t="shared" si="172"/>
        <v>publishing</v>
      </c>
      <c r="R2758" t="str">
        <f t="shared" si="173"/>
        <v>children's books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+Table1[[#This Row],[pledged]]/Table1[[#This Row],[goal]]</f>
        <v>6.6666666666666671E-3</v>
      </c>
      <c r="P2759" s="8">
        <f>IFERROR(+Table1[[#This Row],[pledged]]/Table1[[#This Row],[backers_count]],0)</f>
        <v>5</v>
      </c>
      <c r="Q2759" t="str">
        <f t="shared" si="172"/>
        <v>publishing</v>
      </c>
      <c r="R2759" t="str">
        <f t="shared" si="173"/>
        <v>children's books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+Table1[[#This Row],[pledged]]/Table1[[#This Row],[goal]]</f>
        <v>0.11700000000000001</v>
      </c>
      <c r="P2760" s="8">
        <f>IFERROR(+Table1[[#This Row],[pledged]]/Table1[[#This Row],[backers_count]],0)</f>
        <v>39</v>
      </c>
      <c r="Q2760" t="str">
        <f t="shared" si="172"/>
        <v>publishing</v>
      </c>
      <c r="R2760" t="str">
        <f t="shared" si="173"/>
        <v>children's books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+Table1[[#This Row],[pledged]]/Table1[[#This Row],[goal]]</f>
        <v>0.105</v>
      </c>
      <c r="P2761" s="8">
        <f>IFERROR(+Table1[[#This Row],[pledged]]/Table1[[#This Row],[backers_count]],0)</f>
        <v>52.5</v>
      </c>
      <c r="Q2761" t="str">
        <f t="shared" si="172"/>
        <v>publishing</v>
      </c>
      <c r="R2761" t="str">
        <f t="shared" si="173"/>
        <v>children's books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+Table1[[#This Row],[pledged]]/Table1[[#This Row],[goal]]</f>
        <v>0</v>
      </c>
      <c r="P2762" s="8">
        <f>IFERROR(+Table1[[#This Row],[pledged]]/Table1[[#This Row],[backers_count]],0)</f>
        <v>0</v>
      </c>
      <c r="Q2762" t="str">
        <f t="shared" si="172"/>
        <v>publishing</v>
      </c>
      <c r="R2762" t="str">
        <f t="shared" si="173"/>
        <v>children's books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+Table1[[#This Row],[pledged]]/Table1[[#This Row],[goal]]</f>
        <v>7.1999999999999998E-3</v>
      </c>
      <c r="P2763" s="8">
        <f>IFERROR(+Table1[[#This Row],[pledged]]/Table1[[#This Row],[backers_count]],0)</f>
        <v>9</v>
      </c>
      <c r="Q2763" t="str">
        <f t="shared" si="172"/>
        <v>publishing</v>
      </c>
      <c r="R2763" t="str">
        <f t="shared" si="173"/>
        <v>children's books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+Table1[[#This Row],[pledged]]/Table1[[#This Row],[goal]]</f>
        <v>7.6923076923076927E-3</v>
      </c>
      <c r="P2764" s="8">
        <f>IFERROR(+Table1[[#This Row],[pledged]]/Table1[[#This Row],[backers_count]],0)</f>
        <v>25</v>
      </c>
      <c r="Q2764" t="str">
        <f t="shared" si="172"/>
        <v>publishing</v>
      </c>
      <c r="R2764" t="str">
        <f t="shared" si="173"/>
        <v>children's books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+Table1[[#This Row],[pledged]]/Table1[[#This Row],[goal]]</f>
        <v>2.2842639593908631E-3</v>
      </c>
      <c r="P2765" s="8">
        <f>IFERROR(+Table1[[#This Row],[pledged]]/Table1[[#This Row],[backers_count]],0)</f>
        <v>30</v>
      </c>
      <c r="Q2765" t="str">
        <f t="shared" si="172"/>
        <v>publishing</v>
      </c>
      <c r="R2765" t="str">
        <f t="shared" si="173"/>
        <v>children's books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+Table1[[#This Row],[pledged]]/Table1[[#This Row],[goal]]</f>
        <v>1.125E-2</v>
      </c>
      <c r="P2766" s="8">
        <f>IFERROR(+Table1[[#This Row],[pledged]]/Table1[[#This Row],[backers_count]],0)</f>
        <v>11.25</v>
      </c>
      <c r="Q2766" t="str">
        <f t="shared" si="172"/>
        <v>publishing</v>
      </c>
      <c r="R2766" t="str">
        <f t="shared" si="173"/>
        <v>children's books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+Table1[[#This Row],[pledged]]/Table1[[#This Row],[goal]]</f>
        <v>0</v>
      </c>
      <c r="P2767" s="8">
        <f>IFERROR(+Table1[[#This Row],[pledged]]/Table1[[#This Row],[backers_count]],0)</f>
        <v>0</v>
      </c>
      <c r="Q2767" t="str">
        <f t="shared" si="172"/>
        <v>publishing</v>
      </c>
      <c r="R2767" t="str">
        <f t="shared" si="173"/>
        <v>children's books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+Table1[[#This Row],[pledged]]/Table1[[#This Row],[goal]]</f>
        <v>0.02</v>
      </c>
      <c r="P2768" s="8">
        <f>IFERROR(+Table1[[#This Row],[pledged]]/Table1[[#This Row],[backers_count]],0)</f>
        <v>25</v>
      </c>
      <c r="Q2768" t="str">
        <f t="shared" si="172"/>
        <v>publishing</v>
      </c>
      <c r="R2768" t="str">
        <f t="shared" si="173"/>
        <v>children's books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+Table1[[#This Row],[pledged]]/Table1[[#This Row],[goal]]</f>
        <v>8.5000000000000006E-3</v>
      </c>
      <c r="P2769" s="8">
        <f>IFERROR(+Table1[[#This Row],[pledged]]/Table1[[#This Row],[backers_count]],0)</f>
        <v>11.333333333333334</v>
      </c>
      <c r="Q2769" t="str">
        <f t="shared" si="172"/>
        <v>publishing</v>
      </c>
      <c r="R2769" t="str">
        <f t="shared" si="173"/>
        <v>children's books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+Table1[[#This Row],[pledged]]/Table1[[#This Row],[goal]]</f>
        <v>0.14314285714285716</v>
      </c>
      <c r="P2770" s="8">
        <f>IFERROR(+Table1[[#This Row],[pledged]]/Table1[[#This Row],[backers_count]],0)</f>
        <v>29.470588235294116</v>
      </c>
      <c r="Q2770" t="str">
        <f t="shared" si="172"/>
        <v>publishing</v>
      </c>
      <c r="R2770" t="str">
        <f t="shared" si="173"/>
        <v>children's books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+Table1[[#This Row],[pledged]]/Table1[[#This Row],[goal]]</f>
        <v>2.5000000000000001E-3</v>
      </c>
      <c r="P2771" s="8">
        <f>IFERROR(+Table1[[#This Row],[pledged]]/Table1[[#This Row],[backers_count]],0)</f>
        <v>1</v>
      </c>
      <c r="Q2771" t="str">
        <f t="shared" si="172"/>
        <v>publishing</v>
      </c>
      <c r="R2771" t="str">
        <f t="shared" si="173"/>
        <v>children's books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+Table1[[#This Row],[pledged]]/Table1[[#This Row],[goal]]</f>
        <v>0.1041125</v>
      </c>
      <c r="P2772" s="8">
        <f>IFERROR(+Table1[[#This Row],[pledged]]/Table1[[#This Row],[backers_count]],0)</f>
        <v>63.098484848484851</v>
      </c>
      <c r="Q2772" t="str">
        <f t="shared" si="172"/>
        <v>publishing</v>
      </c>
      <c r="R2772" t="str">
        <f t="shared" si="173"/>
        <v>children's books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+Table1[[#This Row],[pledged]]/Table1[[#This Row],[goal]]</f>
        <v>0</v>
      </c>
      <c r="P2773" s="8">
        <f>IFERROR(+Table1[[#This Row],[pledged]]/Table1[[#This Row],[backers_count]],0)</f>
        <v>0</v>
      </c>
      <c r="Q2773" t="str">
        <f t="shared" si="172"/>
        <v>publishing</v>
      </c>
      <c r="R2773" t="str">
        <f t="shared" si="173"/>
        <v>children's books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+Table1[[#This Row],[pledged]]/Table1[[#This Row],[goal]]</f>
        <v>0</v>
      </c>
      <c r="P2774" s="8">
        <f>IFERROR(+Table1[[#This Row],[pledged]]/Table1[[#This Row],[backers_count]],0)</f>
        <v>0</v>
      </c>
      <c r="Q2774" t="str">
        <f t="shared" si="172"/>
        <v>publishing</v>
      </c>
      <c r="R2774" t="str">
        <f t="shared" si="173"/>
        <v>children's books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+Table1[[#This Row],[pledged]]/Table1[[#This Row],[goal]]</f>
        <v>1.8867924528301887E-3</v>
      </c>
      <c r="P2775" s="8">
        <f>IFERROR(+Table1[[#This Row],[pledged]]/Table1[[#This Row],[backers_count]],0)</f>
        <v>1</v>
      </c>
      <c r="Q2775" t="str">
        <f t="shared" si="172"/>
        <v>publishing</v>
      </c>
      <c r="R2775" t="str">
        <f t="shared" si="173"/>
        <v>children's books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+Table1[[#This Row],[pledged]]/Table1[[#This Row],[goal]]</f>
        <v>0.14249999999999999</v>
      </c>
      <c r="P2776" s="8">
        <f>IFERROR(+Table1[[#This Row],[pledged]]/Table1[[#This Row],[backers_count]],0)</f>
        <v>43.846153846153847</v>
      </c>
      <c r="Q2776" t="str">
        <f t="shared" si="172"/>
        <v>publishing</v>
      </c>
      <c r="R2776" t="str">
        <f t="shared" si="173"/>
        <v>children's books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+Table1[[#This Row],[pledged]]/Table1[[#This Row],[goal]]</f>
        <v>0.03</v>
      </c>
      <c r="P2777" s="8">
        <f>IFERROR(+Table1[[#This Row],[pledged]]/Table1[[#This Row],[backers_count]],0)</f>
        <v>75</v>
      </c>
      <c r="Q2777" t="str">
        <f t="shared" si="172"/>
        <v>publishing</v>
      </c>
      <c r="R2777" t="str">
        <f t="shared" si="173"/>
        <v>children's books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+Table1[[#This Row],[pledged]]/Table1[[#This Row],[goal]]</f>
        <v>7.8809523809523815E-2</v>
      </c>
      <c r="P2778" s="8">
        <f>IFERROR(+Table1[[#This Row],[pledged]]/Table1[[#This Row],[backers_count]],0)</f>
        <v>45.972222222222221</v>
      </c>
      <c r="Q2778" t="str">
        <f t="shared" si="172"/>
        <v>publishing</v>
      </c>
      <c r="R2778" t="str">
        <f t="shared" si="173"/>
        <v>children's books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+Table1[[#This Row],[pledged]]/Table1[[#This Row],[goal]]</f>
        <v>3.3333333333333335E-3</v>
      </c>
      <c r="P2779" s="8">
        <f>IFERROR(+Table1[[#This Row],[pledged]]/Table1[[#This Row],[backers_count]],0)</f>
        <v>10</v>
      </c>
      <c r="Q2779" t="str">
        <f t="shared" si="172"/>
        <v>publishing</v>
      </c>
      <c r="R2779" t="str">
        <f t="shared" si="173"/>
        <v>children's books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+Table1[[#This Row],[pledged]]/Table1[[#This Row],[goal]]</f>
        <v>0.25545454545454543</v>
      </c>
      <c r="P2780" s="8">
        <f>IFERROR(+Table1[[#This Row],[pledged]]/Table1[[#This Row],[backers_count]],0)</f>
        <v>93.666666666666671</v>
      </c>
      <c r="Q2780" t="str">
        <f t="shared" si="172"/>
        <v>publishing</v>
      </c>
      <c r="R2780" t="str">
        <f t="shared" si="173"/>
        <v>children's books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+Table1[[#This Row],[pledged]]/Table1[[#This Row],[goal]]</f>
        <v>2.12E-2</v>
      </c>
      <c r="P2781" s="8">
        <f>IFERROR(+Table1[[#This Row],[pledged]]/Table1[[#This Row],[backers_count]],0)</f>
        <v>53</v>
      </c>
      <c r="Q2781" t="str">
        <f t="shared" si="172"/>
        <v>publishing</v>
      </c>
      <c r="R2781" t="str">
        <f t="shared" si="173"/>
        <v>children's books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+Table1[[#This Row],[pledged]]/Table1[[#This Row],[goal]]</f>
        <v>0</v>
      </c>
      <c r="P2782" s="8">
        <f>IFERROR(+Table1[[#This Row],[pledged]]/Table1[[#This Row],[backers_count]],0)</f>
        <v>0</v>
      </c>
      <c r="Q2782" t="str">
        <f t="shared" si="172"/>
        <v>publishing</v>
      </c>
      <c r="R2782" t="str">
        <f t="shared" si="173"/>
        <v>children's books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+Table1[[#This Row],[pledged]]/Table1[[#This Row],[goal]]</f>
        <v>1.0528</v>
      </c>
      <c r="P2783" s="8">
        <f>IFERROR(+Table1[[#This Row],[pledged]]/Table1[[#This Row],[backers_count]],0)</f>
        <v>47</v>
      </c>
      <c r="Q2783" t="str">
        <f t="shared" si="172"/>
        <v>theater</v>
      </c>
      <c r="R2783" t="str">
        <f t="shared" si="173"/>
        <v>plays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+Table1[[#This Row],[pledged]]/Table1[[#This Row],[goal]]</f>
        <v>1.2</v>
      </c>
      <c r="P2784" s="8">
        <f>IFERROR(+Table1[[#This Row],[pledged]]/Table1[[#This Row],[backers_count]],0)</f>
        <v>66.666666666666671</v>
      </c>
      <c r="Q2784" t="str">
        <f t="shared" si="172"/>
        <v>theater</v>
      </c>
      <c r="R2784" t="str">
        <f t="shared" si="173"/>
        <v>plays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+Table1[[#This Row],[pledged]]/Table1[[#This Row],[goal]]</f>
        <v>1.145</v>
      </c>
      <c r="P2785" s="8">
        <f>IFERROR(+Table1[[#This Row],[pledged]]/Table1[[#This Row],[backers_count]],0)</f>
        <v>18.770491803278688</v>
      </c>
      <c r="Q2785" t="str">
        <f t="shared" si="172"/>
        <v>theater</v>
      </c>
      <c r="R2785" t="str">
        <f t="shared" si="173"/>
        <v>plays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+Table1[[#This Row],[pledged]]/Table1[[#This Row],[goal]]</f>
        <v>1.19</v>
      </c>
      <c r="P2786" s="8">
        <f>IFERROR(+Table1[[#This Row],[pledged]]/Table1[[#This Row],[backers_count]],0)</f>
        <v>66.111111111111114</v>
      </c>
      <c r="Q2786" t="str">
        <f t="shared" si="172"/>
        <v>theater</v>
      </c>
      <c r="R2786" t="str">
        <f t="shared" si="173"/>
        <v>plays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+Table1[[#This Row],[pledged]]/Table1[[#This Row],[goal]]</f>
        <v>1.0468</v>
      </c>
      <c r="P2787" s="8">
        <f>IFERROR(+Table1[[#This Row],[pledged]]/Table1[[#This Row],[backers_count]],0)</f>
        <v>36.859154929577464</v>
      </c>
      <c r="Q2787" t="str">
        <f t="shared" si="172"/>
        <v>theater</v>
      </c>
      <c r="R2787" t="str">
        <f t="shared" si="173"/>
        <v>plays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+Table1[[#This Row],[pledged]]/Table1[[#This Row],[goal]]</f>
        <v>1.1783999999999999</v>
      </c>
      <c r="P2788" s="8">
        <f>IFERROR(+Table1[[#This Row],[pledged]]/Table1[[#This Row],[backers_count]],0)</f>
        <v>39.810810810810814</v>
      </c>
      <c r="Q2788" t="str">
        <f t="shared" si="172"/>
        <v>theater</v>
      </c>
      <c r="R2788" t="str">
        <f t="shared" si="173"/>
        <v>plays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+Table1[[#This Row],[pledged]]/Table1[[#This Row],[goal]]</f>
        <v>1.1970000000000001</v>
      </c>
      <c r="P2789" s="8">
        <f>IFERROR(+Table1[[#This Row],[pledged]]/Table1[[#This Row],[backers_count]],0)</f>
        <v>31.5</v>
      </c>
      <c r="Q2789" t="str">
        <f t="shared" si="172"/>
        <v>theater</v>
      </c>
      <c r="R2789" t="str">
        <f t="shared" si="173"/>
        <v>plays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+Table1[[#This Row],[pledged]]/Table1[[#This Row],[goal]]</f>
        <v>1.0249999999999999</v>
      </c>
      <c r="P2790" s="8">
        <f>IFERROR(+Table1[[#This Row],[pledged]]/Table1[[#This Row],[backers_count]],0)</f>
        <v>102.5</v>
      </c>
      <c r="Q2790" t="str">
        <f t="shared" si="172"/>
        <v>theater</v>
      </c>
      <c r="R2790" t="str">
        <f t="shared" si="173"/>
        <v>plays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+Table1[[#This Row],[pledged]]/Table1[[#This Row],[goal]]</f>
        <v>1.0116666666666667</v>
      </c>
      <c r="P2791" s="8">
        <f>IFERROR(+Table1[[#This Row],[pledged]]/Table1[[#This Row],[backers_count]],0)</f>
        <v>126.45833333333333</v>
      </c>
      <c r="Q2791" t="str">
        <f t="shared" si="172"/>
        <v>theater</v>
      </c>
      <c r="R2791" t="str">
        <f t="shared" si="173"/>
        <v>plays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+Table1[[#This Row],[pledged]]/Table1[[#This Row],[goal]]</f>
        <v>1.0533333333333332</v>
      </c>
      <c r="P2792" s="8">
        <f>IFERROR(+Table1[[#This Row],[pledged]]/Table1[[#This Row],[backers_count]],0)</f>
        <v>47.878787878787875</v>
      </c>
      <c r="Q2792" t="str">
        <f t="shared" si="172"/>
        <v>theater</v>
      </c>
      <c r="R2792" t="str">
        <f t="shared" si="173"/>
        <v>plays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+Table1[[#This Row],[pledged]]/Table1[[#This Row],[goal]]</f>
        <v>1.0249999999999999</v>
      </c>
      <c r="P2793" s="8">
        <f>IFERROR(+Table1[[#This Row],[pledged]]/Table1[[#This Row],[backers_count]],0)</f>
        <v>73.214285714285708</v>
      </c>
      <c r="Q2793" t="str">
        <f t="shared" si="172"/>
        <v>theater</v>
      </c>
      <c r="R2793" t="str">
        <f t="shared" si="173"/>
        <v>plays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+Table1[[#This Row],[pledged]]/Table1[[#This Row],[goal]]</f>
        <v>1.0760000000000001</v>
      </c>
      <c r="P2794" s="8">
        <f>IFERROR(+Table1[[#This Row],[pledged]]/Table1[[#This Row],[backers_count]],0)</f>
        <v>89.666666666666671</v>
      </c>
      <c r="Q2794" t="str">
        <f t="shared" si="172"/>
        <v>theater</v>
      </c>
      <c r="R2794" t="str">
        <f t="shared" si="173"/>
        <v>plays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+Table1[[#This Row],[pledged]]/Table1[[#This Row],[goal]]</f>
        <v>1.105675</v>
      </c>
      <c r="P2795" s="8">
        <f>IFERROR(+Table1[[#This Row],[pledged]]/Table1[[#This Row],[backers_count]],0)</f>
        <v>151.4623287671233</v>
      </c>
      <c r="Q2795" t="str">
        <f t="shared" si="172"/>
        <v>theater</v>
      </c>
      <c r="R2795" t="str">
        <f t="shared" si="173"/>
        <v>plays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+Table1[[#This Row],[pledged]]/Table1[[#This Row],[goal]]</f>
        <v>1.5</v>
      </c>
      <c r="P2796" s="8">
        <f>IFERROR(+Table1[[#This Row],[pledged]]/Table1[[#This Row],[backers_count]],0)</f>
        <v>25</v>
      </c>
      <c r="Q2796" t="str">
        <f t="shared" si="172"/>
        <v>theater</v>
      </c>
      <c r="R2796" t="str">
        <f t="shared" si="173"/>
        <v>plays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+Table1[[#This Row],[pledged]]/Table1[[#This Row],[goal]]</f>
        <v>1.0428571428571429</v>
      </c>
      <c r="P2797" s="8">
        <f>IFERROR(+Table1[[#This Row],[pledged]]/Table1[[#This Row],[backers_count]],0)</f>
        <v>36.5</v>
      </c>
      <c r="Q2797" t="str">
        <f t="shared" si="172"/>
        <v>theater</v>
      </c>
      <c r="R2797" t="str">
        <f t="shared" si="173"/>
        <v>plays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+Table1[[#This Row],[pledged]]/Table1[[#This Row],[goal]]</f>
        <v>1.155</v>
      </c>
      <c r="P2798" s="8">
        <f>IFERROR(+Table1[[#This Row],[pledged]]/Table1[[#This Row],[backers_count]],0)</f>
        <v>44</v>
      </c>
      <c r="Q2798" t="str">
        <f t="shared" si="172"/>
        <v>theater</v>
      </c>
      <c r="R2798" t="str">
        <f t="shared" si="173"/>
        <v>plays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+Table1[[#This Row],[pledged]]/Table1[[#This Row],[goal]]</f>
        <v>1.02645125</v>
      </c>
      <c r="P2799" s="8">
        <f>IFERROR(+Table1[[#This Row],[pledged]]/Table1[[#This Row],[backers_count]],0)</f>
        <v>87.357553191489373</v>
      </c>
      <c r="Q2799" t="str">
        <f t="shared" si="172"/>
        <v>theater</v>
      </c>
      <c r="R2799" t="str">
        <f t="shared" si="173"/>
        <v>plays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+Table1[[#This Row],[pledged]]/Table1[[#This Row],[goal]]</f>
        <v>1.014</v>
      </c>
      <c r="P2800" s="8">
        <f>IFERROR(+Table1[[#This Row],[pledged]]/Table1[[#This Row],[backers_count]],0)</f>
        <v>36.474820143884891</v>
      </c>
      <c r="Q2800" t="str">
        <f t="shared" si="172"/>
        <v>theater</v>
      </c>
      <c r="R2800" t="str">
        <f t="shared" si="173"/>
        <v>plays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+Table1[[#This Row],[pledged]]/Table1[[#This Row],[goal]]</f>
        <v>1.1663479999999999</v>
      </c>
      <c r="P2801" s="8">
        <f>IFERROR(+Table1[[#This Row],[pledged]]/Table1[[#This Row],[backers_count]],0)</f>
        <v>44.859538461538463</v>
      </c>
      <c r="Q2801" t="str">
        <f t="shared" si="172"/>
        <v>theater</v>
      </c>
      <c r="R2801" t="str">
        <f t="shared" si="173"/>
        <v>plays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+Table1[[#This Row],[pledged]]/Table1[[#This Row],[goal]]</f>
        <v>1.33</v>
      </c>
      <c r="P2802" s="8">
        <f>IFERROR(+Table1[[#This Row],[pledged]]/Table1[[#This Row],[backers_count]],0)</f>
        <v>42.903225806451616</v>
      </c>
      <c r="Q2802" t="str">
        <f t="shared" si="172"/>
        <v>theater</v>
      </c>
      <c r="R2802" t="str">
        <f t="shared" si="173"/>
        <v>plays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+Table1[[#This Row],[pledged]]/Table1[[#This Row],[goal]]</f>
        <v>1.3320000000000001</v>
      </c>
      <c r="P2803" s="8">
        <f>IFERROR(+Table1[[#This Row],[pledged]]/Table1[[#This Row],[backers_count]],0)</f>
        <v>51.230769230769234</v>
      </c>
      <c r="Q2803" t="str">
        <f t="shared" si="172"/>
        <v>theater</v>
      </c>
      <c r="R2803" t="str">
        <f t="shared" si="173"/>
        <v>plays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+Table1[[#This Row],[pledged]]/Table1[[#This Row],[goal]]</f>
        <v>1.0183333333333333</v>
      </c>
      <c r="P2804" s="8">
        <f>IFERROR(+Table1[[#This Row],[pledged]]/Table1[[#This Row],[backers_count]],0)</f>
        <v>33.944444444444443</v>
      </c>
      <c r="Q2804" t="str">
        <f t="shared" si="172"/>
        <v>theater</v>
      </c>
      <c r="R2804" t="str">
        <f t="shared" si="173"/>
        <v>plays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+Table1[[#This Row],[pledged]]/Table1[[#This Row],[goal]]</f>
        <v>1.2795000000000001</v>
      </c>
      <c r="P2805" s="8">
        <f>IFERROR(+Table1[[#This Row],[pledged]]/Table1[[#This Row],[backers_count]],0)</f>
        <v>90.744680851063833</v>
      </c>
      <c r="Q2805" t="str">
        <f t="shared" si="172"/>
        <v>theater</v>
      </c>
      <c r="R2805" t="str">
        <f t="shared" si="173"/>
        <v>plays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+Table1[[#This Row],[pledged]]/Table1[[#This Row],[goal]]</f>
        <v>1.1499999999999999</v>
      </c>
      <c r="P2806" s="8">
        <f>IFERROR(+Table1[[#This Row],[pledged]]/Table1[[#This Row],[backers_count]],0)</f>
        <v>50</v>
      </c>
      <c r="Q2806" t="str">
        <f t="shared" si="172"/>
        <v>theater</v>
      </c>
      <c r="R2806" t="str">
        <f t="shared" si="173"/>
        <v>plays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+Table1[[#This Row],[pledged]]/Table1[[#This Row],[goal]]</f>
        <v>1.1000000000000001</v>
      </c>
      <c r="P2807" s="8">
        <f>IFERROR(+Table1[[#This Row],[pledged]]/Table1[[#This Row],[backers_count]],0)</f>
        <v>24.444444444444443</v>
      </c>
      <c r="Q2807" t="str">
        <f t="shared" si="172"/>
        <v>theater</v>
      </c>
      <c r="R2807" t="str">
        <f t="shared" si="173"/>
        <v>plays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+Table1[[#This Row],[pledged]]/Table1[[#This Row],[goal]]</f>
        <v>1.121</v>
      </c>
      <c r="P2808" s="8">
        <f>IFERROR(+Table1[[#This Row],[pledged]]/Table1[[#This Row],[backers_count]],0)</f>
        <v>44.25</v>
      </c>
      <c r="Q2808" t="str">
        <f t="shared" si="172"/>
        <v>theater</v>
      </c>
      <c r="R2808" t="str">
        <f t="shared" si="173"/>
        <v>plays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+Table1[[#This Row],[pledged]]/Table1[[#This Row],[goal]]</f>
        <v>1.26</v>
      </c>
      <c r="P2809" s="8">
        <f>IFERROR(+Table1[[#This Row],[pledged]]/Table1[[#This Row],[backers_count]],0)</f>
        <v>67.741935483870961</v>
      </c>
      <c r="Q2809" t="str">
        <f t="shared" si="172"/>
        <v>theater</v>
      </c>
      <c r="R2809" t="str">
        <f t="shared" si="173"/>
        <v>plays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+Table1[[#This Row],[pledged]]/Table1[[#This Row],[goal]]</f>
        <v>1.0024444444444445</v>
      </c>
      <c r="P2810" s="8">
        <f>IFERROR(+Table1[[#This Row],[pledged]]/Table1[[#This Row],[backers_count]],0)</f>
        <v>65.376811594202906</v>
      </c>
      <c r="Q2810" t="str">
        <f t="shared" si="172"/>
        <v>theater</v>
      </c>
      <c r="R2810" t="str">
        <f t="shared" si="173"/>
        <v>plays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+Table1[[#This Row],[pledged]]/Table1[[#This Row],[goal]]</f>
        <v>1.024</v>
      </c>
      <c r="P2811" s="8">
        <f>IFERROR(+Table1[[#This Row],[pledged]]/Table1[[#This Row],[backers_count]],0)</f>
        <v>121.9047619047619</v>
      </c>
      <c r="Q2811" t="str">
        <f t="shared" si="172"/>
        <v>theater</v>
      </c>
      <c r="R2811" t="str">
        <f t="shared" si="173"/>
        <v>plays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+Table1[[#This Row],[pledged]]/Table1[[#This Row],[goal]]</f>
        <v>1.0820000000000001</v>
      </c>
      <c r="P2812" s="8">
        <f>IFERROR(+Table1[[#This Row],[pledged]]/Table1[[#This Row],[backers_count]],0)</f>
        <v>47.456140350877192</v>
      </c>
      <c r="Q2812" t="str">
        <f t="shared" si="172"/>
        <v>theater</v>
      </c>
      <c r="R2812" t="str">
        <f t="shared" si="173"/>
        <v>plays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+Table1[[#This Row],[pledged]]/Table1[[#This Row],[goal]]</f>
        <v>1.0026999999999999</v>
      </c>
      <c r="P2813" s="8">
        <f>IFERROR(+Table1[[#This Row],[pledged]]/Table1[[#This Row],[backers_count]],0)</f>
        <v>92.842592592592595</v>
      </c>
      <c r="Q2813" t="str">
        <f t="shared" si="172"/>
        <v>theater</v>
      </c>
      <c r="R2813" t="str">
        <f t="shared" si="173"/>
        <v>plays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+Table1[[#This Row],[pledged]]/Table1[[#This Row],[goal]]</f>
        <v>1.133</v>
      </c>
      <c r="P2814" s="8">
        <f>IFERROR(+Table1[[#This Row],[pledged]]/Table1[[#This Row],[backers_count]],0)</f>
        <v>68.253012048192772</v>
      </c>
      <c r="Q2814" t="str">
        <f t="shared" si="172"/>
        <v>theater</v>
      </c>
      <c r="R2814" t="str">
        <f t="shared" si="173"/>
        <v>plays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+Table1[[#This Row],[pledged]]/Table1[[#This Row],[goal]]</f>
        <v>1.2757571428571428</v>
      </c>
      <c r="P2815" s="8">
        <f>IFERROR(+Table1[[#This Row],[pledged]]/Table1[[#This Row],[backers_count]],0)</f>
        <v>37.209583333333335</v>
      </c>
      <c r="Q2815" t="str">
        <f t="shared" si="172"/>
        <v>theater</v>
      </c>
      <c r="R2815" t="str">
        <f t="shared" si="173"/>
        <v>plays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+Table1[[#This Row],[pledged]]/Table1[[#This Row],[goal]]</f>
        <v>1.0773333333333333</v>
      </c>
      <c r="P2816" s="8">
        <f>IFERROR(+Table1[[#This Row],[pledged]]/Table1[[#This Row],[backers_count]],0)</f>
        <v>25.25</v>
      </c>
      <c r="Q2816" t="str">
        <f t="shared" si="172"/>
        <v>theater</v>
      </c>
      <c r="R2816" t="str">
        <f t="shared" si="173"/>
        <v>plays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+Table1[[#This Row],[pledged]]/Table1[[#This Row],[goal]]</f>
        <v>2.42</v>
      </c>
      <c r="P2817" s="8">
        <f>IFERROR(+Table1[[#This Row],[pledged]]/Table1[[#This Row],[backers_count]],0)</f>
        <v>43.214285714285715</v>
      </c>
      <c r="Q2817" t="str">
        <f t="shared" si="172"/>
        <v>theater</v>
      </c>
      <c r="R2817" t="str">
        <f t="shared" si="173"/>
        <v>plays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+Table1[[#This Row],[pledged]]/Table1[[#This Row],[goal]]</f>
        <v>1.4156666666666666</v>
      </c>
      <c r="P2818" s="8">
        <f>IFERROR(+Table1[[#This Row],[pledged]]/Table1[[#This Row],[backers_count]],0)</f>
        <v>25.130177514792898</v>
      </c>
      <c r="Q2818" t="str">
        <f t="shared" ref="Q2818:Q2881" si="176">LEFT(N2818,FIND("/",N2818)-1)</f>
        <v>theater</v>
      </c>
      <c r="R2818" t="str">
        <f t="shared" ref="R2818:R2881" si="177">RIGHT($N2818,LEN(N2818)-FIND("/",N2818))</f>
        <v>plays</v>
      </c>
      <c r="S2818" s="14">
        <f t="shared" ref="S2818:S2881" si="178">(((J2818/60)/60)/24)+DATE(1970,1,1)</f>
        <v>42188.467499999999</v>
      </c>
      <c r="T2818" s="14">
        <f t="shared" ref="T2818:T2881" si="179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+Table1[[#This Row],[pledged]]/Table1[[#This Row],[goal]]</f>
        <v>1.3</v>
      </c>
      <c r="P2819" s="8">
        <f>IFERROR(+Table1[[#This Row],[pledged]]/Table1[[#This Row],[backers_count]],0)</f>
        <v>23.636363636363637</v>
      </c>
      <c r="Q2819" t="str">
        <f t="shared" si="176"/>
        <v>theater</v>
      </c>
      <c r="R2819" t="str">
        <f t="shared" si="177"/>
        <v>plays</v>
      </c>
      <c r="S2819" s="14">
        <f t="shared" si="178"/>
        <v>42023.634976851856</v>
      </c>
      <c r="T2819" s="14">
        <f t="shared" si="17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+Table1[[#This Row],[pledged]]/Table1[[#This Row],[goal]]</f>
        <v>1.0603</v>
      </c>
      <c r="P2820" s="8">
        <f>IFERROR(+Table1[[#This Row],[pledged]]/Table1[[#This Row],[backers_count]],0)</f>
        <v>103.95098039215686</v>
      </c>
      <c r="Q2820" t="str">
        <f t="shared" si="176"/>
        <v>theater</v>
      </c>
      <c r="R2820" t="str">
        <f t="shared" si="177"/>
        <v>plays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+Table1[[#This Row],[pledged]]/Table1[[#This Row],[goal]]</f>
        <v>1.048</v>
      </c>
      <c r="P2821" s="8">
        <f>IFERROR(+Table1[[#This Row],[pledged]]/Table1[[#This Row],[backers_count]],0)</f>
        <v>50.384615384615387</v>
      </c>
      <c r="Q2821" t="str">
        <f t="shared" si="176"/>
        <v>theater</v>
      </c>
      <c r="R2821" t="str">
        <f t="shared" si="177"/>
        <v>plays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+Table1[[#This Row],[pledged]]/Table1[[#This Row],[goal]]</f>
        <v>1.36</v>
      </c>
      <c r="P2822" s="8">
        <f>IFERROR(+Table1[[#This Row],[pledged]]/Table1[[#This Row],[backers_count]],0)</f>
        <v>13.6</v>
      </c>
      <c r="Q2822" t="str">
        <f t="shared" si="176"/>
        <v>theater</v>
      </c>
      <c r="R2822" t="str">
        <f t="shared" si="177"/>
        <v>plays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+Table1[[#This Row],[pledged]]/Table1[[#This Row],[goal]]</f>
        <v>1</v>
      </c>
      <c r="P2823" s="8">
        <f>IFERROR(+Table1[[#This Row],[pledged]]/Table1[[#This Row],[backers_count]],0)</f>
        <v>28.571428571428573</v>
      </c>
      <c r="Q2823" t="str">
        <f t="shared" si="176"/>
        <v>theater</v>
      </c>
      <c r="R2823" t="str">
        <f t="shared" si="177"/>
        <v>plays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+Table1[[#This Row],[pledged]]/Table1[[#This Row],[goal]]</f>
        <v>1</v>
      </c>
      <c r="P2824" s="8">
        <f>IFERROR(+Table1[[#This Row],[pledged]]/Table1[[#This Row],[backers_count]],0)</f>
        <v>63.829787234042556</v>
      </c>
      <c r="Q2824" t="str">
        <f t="shared" si="176"/>
        <v>theater</v>
      </c>
      <c r="R2824" t="str">
        <f t="shared" si="177"/>
        <v>plays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+Table1[[#This Row],[pledged]]/Table1[[#This Row],[goal]]</f>
        <v>1.24</v>
      </c>
      <c r="P2825" s="8">
        <f>IFERROR(+Table1[[#This Row],[pledged]]/Table1[[#This Row],[backers_count]],0)</f>
        <v>8.8571428571428577</v>
      </c>
      <c r="Q2825" t="str">
        <f t="shared" si="176"/>
        <v>theater</v>
      </c>
      <c r="R2825" t="str">
        <f t="shared" si="177"/>
        <v>plays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+Table1[[#This Row],[pledged]]/Table1[[#This Row],[goal]]</f>
        <v>1.1692307692307693</v>
      </c>
      <c r="P2826" s="8">
        <f>IFERROR(+Table1[[#This Row],[pledged]]/Table1[[#This Row],[backers_count]],0)</f>
        <v>50.666666666666664</v>
      </c>
      <c r="Q2826" t="str">
        <f t="shared" si="176"/>
        <v>theater</v>
      </c>
      <c r="R2826" t="str">
        <f t="shared" si="177"/>
        <v>plays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+Table1[[#This Row],[pledged]]/Table1[[#This Row],[goal]]</f>
        <v>1.0333333333333334</v>
      </c>
      <c r="P2827" s="8">
        <f>IFERROR(+Table1[[#This Row],[pledged]]/Table1[[#This Row],[backers_count]],0)</f>
        <v>60.784313725490193</v>
      </c>
      <c r="Q2827" t="str">
        <f t="shared" si="176"/>
        <v>theater</v>
      </c>
      <c r="R2827" t="str">
        <f t="shared" si="177"/>
        <v>plays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+Table1[[#This Row],[pledged]]/Table1[[#This Row],[goal]]</f>
        <v>1.0774999999999999</v>
      </c>
      <c r="P2828" s="8">
        <f>IFERROR(+Table1[[#This Row],[pledged]]/Table1[[#This Row],[backers_count]],0)</f>
        <v>113.42105263157895</v>
      </c>
      <c r="Q2828" t="str">
        <f t="shared" si="176"/>
        <v>theater</v>
      </c>
      <c r="R2828" t="str">
        <f t="shared" si="177"/>
        <v>plays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+Table1[[#This Row],[pledged]]/Table1[[#This Row],[goal]]</f>
        <v>1.2024999999999999</v>
      </c>
      <c r="P2829" s="8">
        <f>IFERROR(+Table1[[#This Row],[pledged]]/Table1[[#This Row],[backers_count]],0)</f>
        <v>104.56521739130434</v>
      </c>
      <c r="Q2829" t="str">
        <f t="shared" si="176"/>
        <v>theater</v>
      </c>
      <c r="R2829" t="str">
        <f t="shared" si="177"/>
        <v>plays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+Table1[[#This Row],[pledged]]/Table1[[#This Row],[goal]]</f>
        <v>1.0037894736842106</v>
      </c>
      <c r="P2830" s="8">
        <f>IFERROR(+Table1[[#This Row],[pledged]]/Table1[[#This Row],[backers_count]],0)</f>
        <v>98.30927835051547</v>
      </c>
      <c r="Q2830" t="str">
        <f t="shared" si="176"/>
        <v>theater</v>
      </c>
      <c r="R2830" t="str">
        <f t="shared" si="177"/>
        <v>plays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+Table1[[#This Row],[pledged]]/Table1[[#This Row],[goal]]</f>
        <v>1.0651999999999999</v>
      </c>
      <c r="P2831" s="8">
        <f>IFERROR(+Table1[[#This Row],[pledged]]/Table1[[#This Row],[backers_count]],0)</f>
        <v>35.039473684210527</v>
      </c>
      <c r="Q2831" t="str">
        <f t="shared" si="176"/>
        <v>theater</v>
      </c>
      <c r="R2831" t="str">
        <f t="shared" si="177"/>
        <v>plays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+Table1[[#This Row],[pledged]]/Table1[[#This Row],[goal]]</f>
        <v>1</v>
      </c>
      <c r="P2832" s="8">
        <f>IFERROR(+Table1[[#This Row],[pledged]]/Table1[[#This Row],[backers_count]],0)</f>
        <v>272.72727272727275</v>
      </c>
      <c r="Q2832" t="str">
        <f t="shared" si="176"/>
        <v>theater</v>
      </c>
      <c r="R2832" t="str">
        <f t="shared" si="177"/>
        <v>plays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+Table1[[#This Row],[pledged]]/Table1[[#This Row],[goal]]</f>
        <v>1.1066666666666667</v>
      </c>
      <c r="P2833" s="8">
        <f>IFERROR(+Table1[[#This Row],[pledged]]/Table1[[#This Row],[backers_count]],0)</f>
        <v>63.846153846153847</v>
      </c>
      <c r="Q2833" t="str">
        <f t="shared" si="176"/>
        <v>theater</v>
      </c>
      <c r="R2833" t="str">
        <f t="shared" si="177"/>
        <v>plays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+Table1[[#This Row],[pledged]]/Table1[[#This Row],[goal]]</f>
        <v>1.1471959999999999</v>
      </c>
      <c r="P2834" s="8">
        <f>IFERROR(+Table1[[#This Row],[pledged]]/Table1[[#This Row],[backers_count]],0)</f>
        <v>30.189368421052631</v>
      </c>
      <c r="Q2834" t="str">
        <f t="shared" si="176"/>
        <v>theater</v>
      </c>
      <c r="R2834" t="str">
        <f t="shared" si="177"/>
        <v>plays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+Table1[[#This Row],[pledged]]/Table1[[#This Row],[goal]]</f>
        <v>1.0825925925925926</v>
      </c>
      <c r="P2835" s="8">
        <f>IFERROR(+Table1[[#This Row],[pledged]]/Table1[[#This Row],[backers_count]],0)</f>
        <v>83.51428571428572</v>
      </c>
      <c r="Q2835" t="str">
        <f t="shared" si="176"/>
        <v>theater</v>
      </c>
      <c r="R2835" t="str">
        <f t="shared" si="177"/>
        <v>plays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+Table1[[#This Row],[pledged]]/Table1[[#This Row],[goal]]</f>
        <v>1.7</v>
      </c>
      <c r="P2836" s="8">
        <f>IFERROR(+Table1[[#This Row],[pledged]]/Table1[[#This Row],[backers_count]],0)</f>
        <v>64.761904761904759</v>
      </c>
      <c r="Q2836" t="str">
        <f t="shared" si="176"/>
        <v>theater</v>
      </c>
      <c r="R2836" t="str">
        <f t="shared" si="177"/>
        <v>plays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+Table1[[#This Row],[pledged]]/Table1[[#This Row],[goal]]</f>
        <v>1.8709899999999999</v>
      </c>
      <c r="P2837" s="8">
        <f>IFERROR(+Table1[[#This Row],[pledged]]/Table1[[#This Row],[backers_count]],0)</f>
        <v>20.118172043010752</v>
      </c>
      <c r="Q2837" t="str">
        <f t="shared" si="176"/>
        <v>theater</v>
      </c>
      <c r="R2837" t="str">
        <f t="shared" si="177"/>
        <v>plays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+Table1[[#This Row],[pledged]]/Table1[[#This Row],[goal]]</f>
        <v>1.0777777777777777</v>
      </c>
      <c r="P2838" s="8">
        <f>IFERROR(+Table1[[#This Row],[pledged]]/Table1[[#This Row],[backers_count]],0)</f>
        <v>44.090909090909093</v>
      </c>
      <c r="Q2838" t="str">
        <f t="shared" si="176"/>
        <v>theater</v>
      </c>
      <c r="R2838" t="str">
        <f t="shared" si="177"/>
        <v>plays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+Table1[[#This Row],[pledged]]/Table1[[#This Row],[goal]]</f>
        <v>1</v>
      </c>
      <c r="P2839" s="8">
        <f>IFERROR(+Table1[[#This Row],[pledged]]/Table1[[#This Row],[backers_count]],0)</f>
        <v>40.476190476190474</v>
      </c>
      <c r="Q2839" t="str">
        <f t="shared" si="176"/>
        <v>theater</v>
      </c>
      <c r="R2839" t="str">
        <f t="shared" si="177"/>
        <v>plays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+Table1[[#This Row],[pledged]]/Table1[[#This Row],[goal]]</f>
        <v>1.2024999999999999</v>
      </c>
      <c r="P2840" s="8">
        <f>IFERROR(+Table1[[#This Row],[pledged]]/Table1[[#This Row],[backers_count]],0)</f>
        <v>44.537037037037038</v>
      </c>
      <c r="Q2840" t="str">
        <f t="shared" si="176"/>
        <v>theater</v>
      </c>
      <c r="R2840" t="str">
        <f t="shared" si="177"/>
        <v>plays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+Table1[[#This Row],[pledged]]/Table1[[#This Row],[goal]]</f>
        <v>1.1142857142857143</v>
      </c>
      <c r="P2841" s="8">
        <f>IFERROR(+Table1[[#This Row],[pledged]]/Table1[[#This Row],[backers_count]],0)</f>
        <v>125.80645161290323</v>
      </c>
      <c r="Q2841" t="str">
        <f t="shared" si="176"/>
        <v>theater</v>
      </c>
      <c r="R2841" t="str">
        <f t="shared" si="177"/>
        <v>plays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+Table1[[#This Row],[pledged]]/Table1[[#This Row],[goal]]</f>
        <v>1.04</v>
      </c>
      <c r="P2842" s="8">
        <f>IFERROR(+Table1[[#This Row],[pledged]]/Table1[[#This Row],[backers_count]],0)</f>
        <v>19.696969696969695</v>
      </c>
      <c r="Q2842" t="str">
        <f t="shared" si="176"/>
        <v>theater</v>
      </c>
      <c r="R2842" t="str">
        <f t="shared" si="177"/>
        <v>plays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+Table1[[#This Row],[pledged]]/Table1[[#This Row],[goal]]</f>
        <v>0.01</v>
      </c>
      <c r="P2843" s="8">
        <f>IFERROR(+Table1[[#This Row],[pledged]]/Table1[[#This Row],[backers_count]],0)</f>
        <v>10</v>
      </c>
      <c r="Q2843" t="str">
        <f t="shared" si="176"/>
        <v>theater</v>
      </c>
      <c r="R2843" t="str">
        <f t="shared" si="177"/>
        <v>plays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+Table1[[#This Row],[pledged]]/Table1[[#This Row],[goal]]</f>
        <v>0</v>
      </c>
      <c r="P2844" s="8">
        <f>IFERROR(+Table1[[#This Row],[pledged]]/Table1[[#This Row],[backers_count]],0)</f>
        <v>0</v>
      </c>
      <c r="Q2844" t="str">
        <f t="shared" si="176"/>
        <v>theater</v>
      </c>
      <c r="R2844" t="str">
        <f t="shared" si="177"/>
        <v>plays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+Table1[[#This Row],[pledged]]/Table1[[#This Row],[goal]]</f>
        <v>0</v>
      </c>
      <c r="P2845" s="8">
        <f>IFERROR(+Table1[[#This Row],[pledged]]/Table1[[#This Row],[backers_count]],0)</f>
        <v>0</v>
      </c>
      <c r="Q2845" t="str">
        <f t="shared" si="176"/>
        <v>theater</v>
      </c>
      <c r="R2845" t="str">
        <f t="shared" si="177"/>
        <v>plays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+Table1[[#This Row],[pledged]]/Table1[[#This Row],[goal]]</f>
        <v>5.4545454545454543E-2</v>
      </c>
      <c r="P2846" s="8">
        <f>IFERROR(+Table1[[#This Row],[pledged]]/Table1[[#This Row],[backers_count]],0)</f>
        <v>30</v>
      </c>
      <c r="Q2846" t="str">
        <f t="shared" si="176"/>
        <v>theater</v>
      </c>
      <c r="R2846" t="str">
        <f t="shared" si="177"/>
        <v>plays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+Table1[[#This Row],[pledged]]/Table1[[#This Row],[goal]]</f>
        <v>0.31546666666666667</v>
      </c>
      <c r="P2847" s="8">
        <f>IFERROR(+Table1[[#This Row],[pledged]]/Table1[[#This Row],[backers_count]],0)</f>
        <v>60.666666666666664</v>
      </c>
      <c r="Q2847" t="str">
        <f t="shared" si="176"/>
        <v>theater</v>
      </c>
      <c r="R2847" t="str">
        <f t="shared" si="177"/>
        <v>plays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+Table1[[#This Row],[pledged]]/Table1[[#This Row],[goal]]</f>
        <v>0</v>
      </c>
      <c r="P2848" s="8">
        <f>IFERROR(+Table1[[#This Row],[pledged]]/Table1[[#This Row],[backers_count]],0)</f>
        <v>0</v>
      </c>
      <c r="Q2848" t="str">
        <f t="shared" si="176"/>
        <v>theater</v>
      </c>
      <c r="R2848" t="str">
        <f t="shared" si="177"/>
        <v>plays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+Table1[[#This Row],[pledged]]/Table1[[#This Row],[goal]]</f>
        <v>0</v>
      </c>
      <c r="P2849" s="8">
        <f>IFERROR(+Table1[[#This Row],[pledged]]/Table1[[#This Row],[backers_count]],0)</f>
        <v>0</v>
      </c>
      <c r="Q2849" t="str">
        <f t="shared" si="176"/>
        <v>theater</v>
      </c>
      <c r="R2849" t="str">
        <f t="shared" si="177"/>
        <v>plays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+Table1[[#This Row],[pledged]]/Table1[[#This Row],[goal]]</f>
        <v>2E-3</v>
      </c>
      <c r="P2850" s="8">
        <f>IFERROR(+Table1[[#This Row],[pledged]]/Table1[[#This Row],[backers_count]],0)</f>
        <v>23.333333333333332</v>
      </c>
      <c r="Q2850" t="str">
        <f t="shared" si="176"/>
        <v>theater</v>
      </c>
      <c r="R2850" t="str">
        <f t="shared" si="177"/>
        <v>plays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+Table1[[#This Row],[pledged]]/Table1[[#This Row],[goal]]</f>
        <v>0.01</v>
      </c>
      <c r="P2851" s="8">
        <f>IFERROR(+Table1[[#This Row],[pledged]]/Table1[[#This Row],[backers_count]],0)</f>
        <v>5</v>
      </c>
      <c r="Q2851" t="str">
        <f t="shared" si="176"/>
        <v>theater</v>
      </c>
      <c r="R2851" t="str">
        <f t="shared" si="177"/>
        <v>plays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+Table1[[#This Row],[pledged]]/Table1[[#This Row],[goal]]</f>
        <v>3.8875E-2</v>
      </c>
      <c r="P2852" s="8">
        <f>IFERROR(+Table1[[#This Row],[pledged]]/Table1[[#This Row],[backers_count]],0)</f>
        <v>23.923076923076923</v>
      </c>
      <c r="Q2852" t="str">
        <f t="shared" si="176"/>
        <v>theater</v>
      </c>
      <c r="R2852" t="str">
        <f t="shared" si="177"/>
        <v>plays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+Table1[[#This Row],[pledged]]/Table1[[#This Row],[goal]]</f>
        <v>0</v>
      </c>
      <c r="P2853" s="8">
        <f>IFERROR(+Table1[[#This Row],[pledged]]/Table1[[#This Row],[backers_count]],0)</f>
        <v>0</v>
      </c>
      <c r="Q2853" t="str">
        <f t="shared" si="176"/>
        <v>theater</v>
      </c>
      <c r="R2853" t="str">
        <f t="shared" si="177"/>
        <v>plays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+Table1[[#This Row],[pledged]]/Table1[[#This Row],[goal]]</f>
        <v>1.9E-2</v>
      </c>
      <c r="P2854" s="8">
        <f>IFERROR(+Table1[[#This Row],[pledged]]/Table1[[#This Row],[backers_count]],0)</f>
        <v>15.833333333333334</v>
      </c>
      <c r="Q2854" t="str">
        <f t="shared" si="176"/>
        <v>theater</v>
      </c>
      <c r="R2854" t="str">
        <f t="shared" si="177"/>
        <v>plays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+Table1[[#This Row],[pledged]]/Table1[[#This Row],[goal]]</f>
        <v>0</v>
      </c>
      <c r="P2855" s="8">
        <f>IFERROR(+Table1[[#This Row],[pledged]]/Table1[[#This Row],[backers_count]],0)</f>
        <v>0</v>
      </c>
      <c r="Q2855" t="str">
        <f t="shared" si="176"/>
        <v>theater</v>
      </c>
      <c r="R2855" t="str">
        <f t="shared" si="177"/>
        <v>plays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+Table1[[#This Row],[pledged]]/Table1[[#This Row],[goal]]</f>
        <v>0.41699999999999998</v>
      </c>
      <c r="P2856" s="8">
        <f>IFERROR(+Table1[[#This Row],[pledged]]/Table1[[#This Row],[backers_count]],0)</f>
        <v>29.785714285714285</v>
      </c>
      <c r="Q2856" t="str">
        <f t="shared" si="176"/>
        <v>theater</v>
      </c>
      <c r="R2856" t="str">
        <f t="shared" si="177"/>
        <v>plays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+Table1[[#This Row],[pledged]]/Table1[[#This Row],[goal]]</f>
        <v>0.5</v>
      </c>
      <c r="P2857" s="8">
        <f>IFERROR(+Table1[[#This Row],[pledged]]/Table1[[#This Row],[backers_count]],0)</f>
        <v>60</v>
      </c>
      <c r="Q2857" t="str">
        <f t="shared" si="176"/>
        <v>theater</v>
      </c>
      <c r="R2857" t="str">
        <f t="shared" si="177"/>
        <v>plays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+Table1[[#This Row],[pledged]]/Table1[[#This Row],[goal]]</f>
        <v>4.8666666666666664E-2</v>
      </c>
      <c r="P2858" s="8">
        <f>IFERROR(+Table1[[#This Row],[pledged]]/Table1[[#This Row],[backers_count]],0)</f>
        <v>24.333333333333332</v>
      </c>
      <c r="Q2858" t="str">
        <f t="shared" si="176"/>
        <v>theater</v>
      </c>
      <c r="R2858" t="str">
        <f t="shared" si="177"/>
        <v>plays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+Table1[[#This Row],[pledged]]/Table1[[#This Row],[goal]]</f>
        <v>0.19736842105263158</v>
      </c>
      <c r="P2859" s="8">
        <f>IFERROR(+Table1[[#This Row],[pledged]]/Table1[[#This Row],[backers_count]],0)</f>
        <v>500</v>
      </c>
      <c r="Q2859" t="str">
        <f t="shared" si="176"/>
        <v>theater</v>
      </c>
      <c r="R2859" t="str">
        <f t="shared" si="177"/>
        <v>plays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+Table1[[#This Row],[pledged]]/Table1[[#This Row],[goal]]</f>
        <v>0</v>
      </c>
      <c r="P2860" s="8">
        <f>IFERROR(+Table1[[#This Row],[pledged]]/Table1[[#This Row],[backers_count]],0)</f>
        <v>0</v>
      </c>
      <c r="Q2860" t="str">
        <f t="shared" si="176"/>
        <v>theater</v>
      </c>
      <c r="R2860" t="str">
        <f t="shared" si="177"/>
        <v>plays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+Table1[[#This Row],[pledged]]/Table1[[#This Row],[goal]]</f>
        <v>1.7500000000000002E-2</v>
      </c>
      <c r="P2861" s="8">
        <f>IFERROR(+Table1[[#This Row],[pledged]]/Table1[[#This Row],[backers_count]],0)</f>
        <v>35</v>
      </c>
      <c r="Q2861" t="str">
        <f t="shared" si="176"/>
        <v>theater</v>
      </c>
      <c r="R2861" t="str">
        <f t="shared" si="177"/>
        <v>plays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+Table1[[#This Row],[pledged]]/Table1[[#This Row],[goal]]</f>
        <v>6.6500000000000004E-2</v>
      </c>
      <c r="P2862" s="8">
        <f>IFERROR(+Table1[[#This Row],[pledged]]/Table1[[#This Row],[backers_count]],0)</f>
        <v>29.555555555555557</v>
      </c>
      <c r="Q2862" t="str">
        <f t="shared" si="176"/>
        <v>theater</v>
      </c>
      <c r="R2862" t="str">
        <f t="shared" si="177"/>
        <v>plays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+Table1[[#This Row],[pledged]]/Table1[[#This Row],[goal]]</f>
        <v>0.32</v>
      </c>
      <c r="P2863" s="8">
        <f>IFERROR(+Table1[[#This Row],[pledged]]/Table1[[#This Row],[backers_count]],0)</f>
        <v>26.666666666666668</v>
      </c>
      <c r="Q2863" t="str">
        <f t="shared" si="176"/>
        <v>theater</v>
      </c>
      <c r="R2863" t="str">
        <f t="shared" si="177"/>
        <v>plays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+Table1[[#This Row],[pledged]]/Table1[[#This Row],[goal]]</f>
        <v>4.3307086614173228E-3</v>
      </c>
      <c r="P2864" s="8">
        <f>IFERROR(+Table1[[#This Row],[pledged]]/Table1[[#This Row],[backers_count]],0)</f>
        <v>18.333333333333332</v>
      </c>
      <c r="Q2864" t="str">
        <f t="shared" si="176"/>
        <v>theater</v>
      </c>
      <c r="R2864" t="str">
        <f t="shared" si="177"/>
        <v>plays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+Table1[[#This Row],[pledged]]/Table1[[#This Row],[goal]]</f>
        <v>4.0000000000000002E-4</v>
      </c>
      <c r="P2865" s="8">
        <f>IFERROR(+Table1[[#This Row],[pledged]]/Table1[[#This Row],[backers_count]],0)</f>
        <v>20</v>
      </c>
      <c r="Q2865" t="str">
        <f t="shared" si="176"/>
        <v>theater</v>
      </c>
      <c r="R2865" t="str">
        <f t="shared" si="177"/>
        <v>plays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+Table1[[#This Row],[pledged]]/Table1[[#This Row],[goal]]</f>
        <v>1.6E-2</v>
      </c>
      <c r="P2866" s="8">
        <f>IFERROR(+Table1[[#This Row],[pledged]]/Table1[[#This Row],[backers_count]],0)</f>
        <v>13.333333333333334</v>
      </c>
      <c r="Q2866" t="str">
        <f t="shared" si="176"/>
        <v>theater</v>
      </c>
      <c r="R2866" t="str">
        <f t="shared" si="177"/>
        <v>plays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+Table1[[#This Row],[pledged]]/Table1[[#This Row],[goal]]</f>
        <v>0</v>
      </c>
      <c r="P2867" s="8">
        <f>IFERROR(+Table1[[#This Row],[pledged]]/Table1[[#This Row],[backers_count]],0)</f>
        <v>0</v>
      </c>
      <c r="Q2867" t="str">
        <f t="shared" si="176"/>
        <v>theater</v>
      </c>
      <c r="R2867" t="str">
        <f t="shared" si="177"/>
        <v>plays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+Table1[[#This Row],[pledged]]/Table1[[#This Row],[goal]]</f>
        <v>8.9999999999999993E-3</v>
      </c>
      <c r="P2868" s="8">
        <f>IFERROR(+Table1[[#This Row],[pledged]]/Table1[[#This Row],[backers_count]],0)</f>
        <v>22.5</v>
      </c>
      <c r="Q2868" t="str">
        <f t="shared" si="176"/>
        <v>theater</v>
      </c>
      <c r="R2868" t="str">
        <f t="shared" si="177"/>
        <v>plays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+Table1[[#This Row],[pledged]]/Table1[[#This Row],[goal]]</f>
        <v>0.2016</v>
      </c>
      <c r="P2869" s="8">
        <f>IFERROR(+Table1[[#This Row],[pledged]]/Table1[[#This Row],[backers_count]],0)</f>
        <v>50.4</v>
      </c>
      <c r="Q2869" t="str">
        <f t="shared" si="176"/>
        <v>theater</v>
      </c>
      <c r="R2869" t="str">
        <f t="shared" si="177"/>
        <v>plays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+Table1[[#This Row],[pledged]]/Table1[[#This Row],[goal]]</f>
        <v>0.42011733333333334</v>
      </c>
      <c r="P2870" s="8">
        <f>IFERROR(+Table1[[#This Row],[pledged]]/Table1[[#This Row],[backers_count]],0)</f>
        <v>105.02933333333334</v>
      </c>
      <c r="Q2870" t="str">
        <f t="shared" si="176"/>
        <v>theater</v>
      </c>
      <c r="R2870" t="str">
        <f t="shared" si="177"/>
        <v>plays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+Table1[[#This Row],[pledged]]/Table1[[#This Row],[goal]]</f>
        <v>8.8500000000000002E-3</v>
      </c>
      <c r="P2871" s="8">
        <f>IFERROR(+Table1[[#This Row],[pledged]]/Table1[[#This Row],[backers_count]],0)</f>
        <v>35.4</v>
      </c>
      <c r="Q2871" t="str">
        <f t="shared" si="176"/>
        <v>theater</v>
      </c>
      <c r="R2871" t="str">
        <f t="shared" si="177"/>
        <v>plays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+Table1[[#This Row],[pledged]]/Table1[[#This Row],[goal]]</f>
        <v>0.15</v>
      </c>
      <c r="P2872" s="8">
        <f>IFERROR(+Table1[[#This Row],[pledged]]/Table1[[#This Row],[backers_count]],0)</f>
        <v>83.333333333333329</v>
      </c>
      <c r="Q2872" t="str">
        <f t="shared" si="176"/>
        <v>theater</v>
      </c>
      <c r="R2872" t="str">
        <f t="shared" si="177"/>
        <v>plays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+Table1[[#This Row],[pledged]]/Table1[[#This Row],[goal]]</f>
        <v>4.6699999999999998E-2</v>
      </c>
      <c r="P2873" s="8">
        <f>IFERROR(+Table1[[#This Row],[pledged]]/Table1[[#This Row],[backers_count]],0)</f>
        <v>35.92307692307692</v>
      </c>
      <c r="Q2873" t="str">
        <f t="shared" si="176"/>
        <v>theater</v>
      </c>
      <c r="R2873" t="str">
        <f t="shared" si="177"/>
        <v>plays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+Table1[[#This Row],[pledged]]/Table1[[#This Row],[goal]]</f>
        <v>0</v>
      </c>
      <c r="P2874" s="8">
        <f>IFERROR(+Table1[[#This Row],[pledged]]/Table1[[#This Row],[backers_count]],0)</f>
        <v>0</v>
      </c>
      <c r="Q2874" t="str">
        <f t="shared" si="176"/>
        <v>theater</v>
      </c>
      <c r="R2874" t="str">
        <f t="shared" si="177"/>
        <v>plays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+Table1[[#This Row],[pledged]]/Table1[[#This Row],[goal]]</f>
        <v>0.38119999999999998</v>
      </c>
      <c r="P2875" s="8">
        <f>IFERROR(+Table1[[#This Row],[pledged]]/Table1[[#This Row],[backers_count]],0)</f>
        <v>119.125</v>
      </c>
      <c r="Q2875" t="str">
        <f t="shared" si="176"/>
        <v>theater</v>
      </c>
      <c r="R2875" t="str">
        <f t="shared" si="177"/>
        <v>plays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+Table1[[#This Row],[pledged]]/Table1[[#This Row],[goal]]</f>
        <v>5.4199999999999998E-2</v>
      </c>
      <c r="P2876" s="8">
        <f>IFERROR(+Table1[[#This Row],[pledged]]/Table1[[#This Row],[backers_count]],0)</f>
        <v>90.333333333333329</v>
      </c>
      <c r="Q2876" t="str">
        <f t="shared" si="176"/>
        <v>theater</v>
      </c>
      <c r="R2876" t="str">
        <f t="shared" si="177"/>
        <v>plays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+Table1[[#This Row],[pledged]]/Table1[[#This Row],[goal]]</f>
        <v>3.5E-4</v>
      </c>
      <c r="P2877" s="8">
        <f>IFERROR(+Table1[[#This Row],[pledged]]/Table1[[#This Row],[backers_count]],0)</f>
        <v>2.3333333333333335</v>
      </c>
      <c r="Q2877" t="str">
        <f t="shared" si="176"/>
        <v>theater</v>
      </c>
      <c r="R2877" t="str">
        <f t="shared" si="177"/>
        <v>plays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+Table1[[#This Row],[pledged]]/Table1[[#This Row],[goal]]</f>
        <v>0</v>
      </c>
      <c r="P2878" s="8">
        <f>IFERROR(+Table1[[#This Row],[pledged]]/Table1[[#This Row],[backers_count]],0)</f>
        <v>0</v>
      </c>
      <c r="Q2878" t="str">
        <f t="shared" si="176"/>
        <v>theater</v>
      </c>
      <c r="R2878" t="str">
        <f t="shared" si="177"/>
        <v>plays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+Table1[[#This Row],[pledged]]/Table1[[#This Row],[goal]]</f>
        <v>0.10833333333333334</v>
      </c>
      <c r="P2879" s="8">
        <f>IFERROR(+Table1[[#This Row],[pledged]]/Table1[[#This Row],[backers_count]],0)</f>
        <v>108.33333333333333</v>
      </c>
      <c r="Q2879" t="str">
        <f t="shared" si="176"/>
        <v>theater</v>
      </c>
      <c r="R2879" t="str">
        <f t="shared" si="177"/>
        <v>plays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+Table1[[#This Row],[pledged]]/Table1[[#This Row],[goal]]</f>
        <v>2.1000000000000001E-2</v>
      </c>
      <c r="P2880" s="8">
        <f>IFERROR(+Table1[[#This Row],[pledged]]/Table1[[#This Row],[backers_count]],0)</f>
        <v>15.75</v>
      </c>
      <c r="Q2880" t="str">
        <f t="shared" si="176"/>
        <v>theater</v>
      </c>
      <c r="R2880" t="str">
        <f t="shared" si="177"/>
        <v>plays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+Table1[[#This Row],[pledged]]/Table1[[#This Row],[goal]]</f>
        <v>2.5892857142857141E-3</v>
      </c>
      <c r="P2881" s="8">
        <f>IFERROR(+Table1[[#This Row],[pledged]]/Table1[[#This Row],[backers_count]],0)</f>
        <v>29</v>
      </c>
      <c r="Q2881" t="str">
        <f t="shared" si="176"/>
        <v>theater</v>
      </c>
      <c r="R2881" t="str">
        <f t="shared" si="177"/>
        <v>plays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+Table1[[#This Row],[pledged]]/Table1[[#This Row],[goal]]</f>
        <v>0.23333333333333334</v>
      </c>
      <c r="P2882" s="8">
        <f>IFERROR(+Table1[[#This Row],[pledged]]/Table1[[#This Row],[backers_count]],0)</f>
        <v>96.551724137931032</v>
      </c>
      <c r="Q2882" t="str">
        <f t="shared" ref="Q2882:Q2945" si="180">LEFT(N2882,FIND("/",N2882)-1)</f>
        <v>theater</v>
      </c>
      <c r="R2882" t="str">
        <f t="shared" ref="R2882:R2945" si="181">RIGHT($N2882,LEN(N2882)-FIND("/",N2882))</f>
        <v>plays</v>
      </c>
      <c r="S2882" s="14">
        <f t="shared" ref="S2882:S2945" si="182">(((J2882/60)/60)/24)+DATE(1970,1,1)</f>
        <v>42192.905694444446</v>
      </c>
      <c r="T2882" s="14">
        <f t="shared" ref="T2882:T2945" si="183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+Table1[[#This Row],[pledged]]/Table1[[#This Row],[goal]]</f>
        <v>0</v>
      </c>
      <c r="P2883" s="8">
        <f>IFERROR(+Table1[[#This Row],[pledged]]/Table1[[#This Row],[backers_count]],0)</f>
        <v>0</v>
      </c>
      <c r="Q2883" t="str">
        <f t="shared" si="180"/>
        <v>theater</v>
      </c>
      <c r="R2883" t="str">
        <f t="shared" si="181"/>
        <v>plays</v>
      </c>
      <c r="S2883" s="14">
        <f t="shared" si="182"/>
        <v>41916.597638888888</v>
      </c>
      <c r="T2883" s="14">
        <f t="shared" si="18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+Table1[[#This Row],[pledged]]/Table1[[#This Row],[goal]]</f>
        <v>0.33600000000000002</v>
      </c>
      <c r="P2884" s="8">
        <f>IFERROR(+Table1[[#This Row],[pledged]]/Table1[[#This Row],[backers_count]],0)</f>
        <v>63</v>
      </c>
      <c r="Q2884" t="str">
        <f t="shared" si="180"/>
        <v>theater</v>
      </c>
      <c r="R2884" t="str">
        <f t="shared" si="181"/>
        <v>plays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+Table1[[#This Row],[pledged]]/Table1[[#This Row],[goal]]</f>
        <v>0.1908</v>
      </c>
      <c r="P2885" s="8">
        <f>IFERROR(+Table1[[#This Row],[pledged]]/Table1[[#This Row],[backers_count]],0)</f>
        <v>381.6</v>
      </c>
      <c r="Q2885" t="str">
        <f t="shared" si="180"/>
        <v>theater</v>
      </c>
      <c r="R2885" t="str">
        <f t="shared" si="181"/>
        <v>plays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+Table1[[#This Row],[pledged]]/Table1[[#This Row],[goal]]</f>
        <v>4.1111111111111114E-3</v>
      </c>
      <c r="P2886" s="8">
        <f>IFERROR(+Table1[[#This Row],[pledged]]/Table1[[#This Row],[backers_count]],0)</f>
        <v>46.25</v>
      </c>
      <c r="Q2886" t="str">
        <f t="shared" si="180"/>
        <v>theater</v>
      </c>
      <c r="R2886" t="str">
        <f t="shared" si="181"/>
        <v>plays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+Table1[[#This Row],[pledged]]/Table1[[#This Row],[goal]]</f>
        <v>0.32500000000000001</v>
      </c>
      <c r="P2887" s="8">
        <f>IFERROR(+Table1[[#This Row],[pledged]]/Table1[[#This Row],[backers_count]],0)</f>
        <v>26</v>
      </c>
      <c r="Q2887" t="str">
        <f t="shared" si="180"/>
        <v>theater</v>
      </c>
      <c r="R2887" t="str">
        <f t="shared" si="181"/>
        <v>plays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+Table1[[#This Row],[pledged]]/Table1[[#This Row],[goal]]</f>
        <v>0.05</v>
      </c>
      <c r="P2888" s="8">
        <f>IFERROR(+Table1[[#This Row],[pledged]]/Table1[[#This Row],[backers_count]],0)</f>
        <v>10</v>
      </c>
      <c r="Q2888" t="str">
        <f t="shared" si="180"/>
        <v>theater</v>
      </c>
      <c r="R2888" t="str">
        <f t="shared" si="181"/>
        <v>plays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+Table1[[#This Row],[pledged]]/Table1[[#This Row],[goal]]</f>
        <v>1.6666666666666668E-3</v>
      </c>
      <c r="P2889" s="8">
        <f>IFERROR(+Table1[[#This Row],[pledged]]/Table1[[#This Row],[backers_count]],0)</f>
        <v>5</v>
      </c>
      <c r="Q2889" t="str">
        <f t="shared" si="180"/>
        <v>theater</v>
      </c>
      <c r="R2889" t="str">
        <f t="shared" si="181"/>
        <v>plays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+Table1[[#This Row],[pledged]]/Table1[[#This Row],[goal]]</f>
        <v>0</v>
      </c>
      <c r="P2890" s="8">
        <f>IFERROR(+Table1[[#This Row],[pledged]]/Table1[[#This Row],[backers_count]],0)</f>
        <v>0</v>
      </c>
      <c r="Q2890" t="str">
        <f t="shared" si="180"/>
        <v>theater</v>
      </c>
      <c r="R2890" t="str">
        <f t="shared" si="181"/>
        <v>plays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+Table1[[#This Row],[pledged]]/Table1[[#This Row],[goal]]</f>
        <v>0.38066666666666665</v>
      </c>
      <c r="P2891" s="8">
        <f>IFERROR(+Table1[[#This Row],[pledged]]/Table1[[#This Row],[backers_count]],0)</f>
        <v>81.571428571428569</v>
      </c>
      <c r="Q2891" t="str">
        <f t="shared" si="180"/>
        <v>theater</v>
      </c>
      <c r="R2891" t="str">
        <f t="shared" si="181"/>
        <v>plays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+Table1[[#This Row],[pledged]]/Table1[[#This Row],[goal]]</f>
        <v>1.0500000000000001E-2</v>
      </c>
      <c r="P2892" s="8">
        <f>IFERROR(+Table1[[#This Row],[pledged]]/Table1[[#This Row],[backers_count]],0)</f>
        <v>7</v>
      </c>
      <c r="Q2892" t="str">
        <f t="shared" si="180"/>
        <v>theater</v>
      </c>
      <c r="R2892" t="str">
        <f t="shared" si="181"/>
        <v>plays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+Table1[[#This Row],[pledged]]/Table1[[#This Row],[goal]]</f>
        <v>2.7300000000000001E-2</v>
      </c>
      <c r="P2893" s="8">
        <f>IFERROR(+Table1[[#This Row],[pledged]]/Table1[[#This Row],[backers_count]],0)</f>
        <v>27.3</v>
      </c>
      <c r="Q2893" t="str">
        <f t="shared" si="180"/>
        <v>theater</v>
      </c>
      <c r="R2893" t="str">
        <f t="shared" si="181"/>
        <v>plays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+Table1[[#This Row],[pledged]]/Table1[[#This Row],[goal]]</f>
        <v>9.0909090909090912E-2</v>
      </c>
      <c r="P2894" s="8">
        <f>IFERROR(+Table1[[#This Row],[pledged]]/Table1[[#This Row],[backers_count]],0)</f>
        <v>29.411764705882351</v>
      </c>
      <c r="Q2894" t="str">
        <f t="shared" si="180"/>
        <v>theater</v>
      </c>
      <c r="R2894" t="str">
        <f t="shared" si="181"/>
        <v>plays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+Table1[[#This Row],[pledged]]/Table1[[#This Row],[goal]]</f>
        <v>5.0000000000000001E-3</v>
      </c>
      <c r="P2895" s="8">
        <f>IFERROR(+Table1[[#This Row],[pledged]]/Table1[[#This Row],[backers_count]],0)</f>
        <v>12.5</v>
      </c>
      <c r="Q2895" t="str">
        <f t="shared" si="180"/>
        <v>theater</v>
      </c>
      <c r="R2895" t="str">
        <f t="shared" si="181"/>
        <v>plays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+Table1[[#This Row],[pledged]]/Table1[[#This Row],[goal]]</f>
        <v>0</v>
      </c>
      <c r="P2896" s="8">
        <f>IFERROR(+Table1[[#This Row],[pledged]]/Table1[[#This Row],[backers_count]],0)</f>
        <v>0</v>
      </c>
      <c r="Q2896" t="str">
        <f t="shared" si="180"/>
        <v>theater</v>
      </c>
      <c r="R2896" t="str">
        <f t="shared" si="181"/>
        <v>plays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+Table1[[#This Row],[pledged]]/Table1[[#This Row],[goal]]</f>
        <v>4.5999999999999999E-2</v>
      </c>
      <c r="P2897" s="8">
        <f>IFERROR(+Table1[[#This Row],[pledged]]/Table1[[#This Row],[backers_count]],0)</f>
        <v>5.75</v>
      </c>
      <c r="Q2897" t="str">
        <f t="shared" si="180"/>
        <v>theater</v>
      </c>
      <c r="R2897" t="str">
        <f t="shared" si="181"/>
        <v>plays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+Table1[[#This Row],[pledged]]/Table1[[#This Row],[goal]]</f>
        <v>0.20833333333333334</v>
      </c>
      <c r="P2898" s="8">
        <f>IFERROR(+Table1[[#This Row],[pledged]]/Table1[[#This Row],[backers_count]],0)</f>
        <v>52.083333333333336</v>
      </c>
      <c r="Q2898" t="str">
        <f t="shared" si="180"/>
        <v>theater</v>
      </c>
      <c r="R2898" t="str">
        <f t="shared" si="181"/>
        <v>plays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+Table1[[#This Row],[pledged]]/Table1[[#This Row],[goal]]</f>
        <v>4.583333333333333E-2</v>
      </c>
      <c r="P2899" s="8">
        <f>IFERROR(+Table1[[#This Row],[pledged]]/Table1[[#This Row],[backers_count]],0)</f>
        <v>183.33333333333334</v>
      </c>
      <c r="Q2899" t="str">
        <f t="shared" si="180"/>
        <v>theater</v>
      </c>
      <c r="R2899" t="str">
        <f t="shared" si="181"/>
        <v>plays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+Table1[[#This Row],[pledged]]/Table1[[#This Row],[goal]]</f>
        <v>4.2133333333333335E-2</v>
      </c>
      <c r="P2900" s="8">
        <f>IFERROR(+Table1[[#This Row],[pledged]]/Table1[[#This Row],[backers_count]],0)</f>
        <v>26.333333333333332</v>
      </c>
      <c r="Q2900" t="str">
        <f t="shared" si="180"/>
        <v>theater</v>
      </c>
      <c r="R2900" t="str">
        <f t="shared" si="181"/>
        <v>plays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+Table1[[#This Row],[pledged]]/Table1[[#This Row],[goal]]</f>
        <v>0</v>
      </c>
      <c r="P2901" s="8">
        <f>IFERROR(+Table1[[#This Row],[pledged]]/Table1[[#This Row],[backers_count]],0)</f>
        <v>0</v>
      </c>
      <c r="Q2901" t="str">
        <f t="shared" si="180"/>
        <v>theater</v>
      </c>
      <c r="R2901" t="str">
        <f t="shared" si="181"/>
        <v>plays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+Table1[[#This Row],[pledged]]/Table1[[#This Row],[goal]]</f>
        <v>0.61909090909090914</v>
      </c>
      <c r="P2902" s="8">
        <f>IFERROR(+Table1[[#This Row],[pledged]]/Table1[[#This Row],[backers_count]],0)</f>
        <v>486.42857142857144</v>
      </c>
      <c r="Q2902" t="str">
        <f t="shared" si="180"/>
        <v>theater</v>
      </c>
      <c r="R2902" t="str">
        <f t="shared" si="181"/>
        <v>plays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+Table1[[#This Row],[pledged]]/Table1[[#This Row],[goal]]</f>
        <v>8.0000000000000002E-3</v>
      </c>
      <c r="P2903" s="8">
        <f>IFERROR(+Table1[[#This Row],[pledged]]/Table1[[#This Row],[backers_count]],0)</f>
        <v>3</v>
      </c>
      <c r="Q2903" t="str">
        <f t="shared" si="180"/>
        <v>theater</v>
      </c>
      <c r="R2903" t="str">
        <f t="shared" si="181"/>
        <v>plays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+Table1[[#This Row],[pledged]]/Table1[[#This Row],[goal]]</f>
        <v>1.6666666666666666E-4</v>
      </c>
      <c r="P2904" s="8">
        <f>IFERROR(+Table1[[#This Row],[pledged]]/Table1[[#This Row],[backers_count]],0)</f>
        <v>25</v>
      </c>
      <c r="Q2904" t="str">
        <f t="shared" si="180"/>
        <v>theater</v>
      </c>
      <c r="R2904" t="str">
        <f t="shared" si="181"/>
        <v>plays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+Table1[[#This Row],[pledged]]/Table1[[#This Row],[goal]]</f>
        <v>7.7999999999999996E-3</v>
      </c>
      <c r="P2905" s="8">
        <f>IFERROR(+Table1[[#This Row],[pledged]]/Table1[[#This Row],[backers_count]],0)</f>
        <v>9.75</v>
      </c>
      <c r="Q2905" t="str">
        <f t="shared" si="180"/>
        <v>theater</v>
      </c>
      <c r="R2905" t="str">
        <f t="shared" si="181"/>
        <v>plays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+Table1[[#This Row],[pledged]]/Table1[[#This Row],[goal]]</f>
        <v>0.05</v>
      </c>
      <c r="P2906" s="8">
        <f>IFERROR(+Table1[[#This Row],[pledged]]/Table1[[#This Row],[backers_count]],0)</f>
        <v>18.75</v>
      </c>
      <c r="Q2906" t="str">
        <f t="shared" si="180"/>
        <v>theater</v>
      </c>
      <c r="R2906" t="str">
        <f t="shared" si="181"/>
        <v>plays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+Table1[[#This Row],[pledged]]/Table1[[#This Row],[goal]]</f>
        <v>0.17771428571428571</v>
      </c>
      <c r="P2907" s="8">
        <f>IFERROR(+Table1[[#This Row],[pledged]]/Table1[[#This Row],[backers_count]],0)</f>
        <v>36.588235294117645</v>
      </c>
      <c r="Q2907" t="str">
        <f t="shared" si="180"/>
        <v>theater</v>
      </c>
      <c r="R2907" t="str">
        <f t="shared" si="181"/>
        <v>plays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+Table1[[#This Row],[pledged]]/Table1[[#This Row],[goal]]</f>
        <v>9.4166666666666662E-2</v>
      </c>
      <c r="P2908" s="8">
        <f>IFERROR(+Table1[[#This Row],[pledged]]/Table1[[#This Row],[backers_count]],0)</f>
        <v>80.714285714285708</v>
      </c>
      <c r="Q2908" t="str">
        <f t="shared" si="180"/>
        <v>theater</v>
      </c>
      <c r="R2908" t="str">
        <f t="shared" si="181"/>
        <v>plays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+Table1[[#This Row],[pledged]]/Table1[[#This Row],[goal]]</f>
        <v>8.0000000000000004E-4</v>
      </c>
      <c r="P2909" s="8">
        <f>IFERROR(+Table1[[#This Row],[pledged]]/Table1[[#This Row],[backers_count]],0)</f>
        <v>1</v>
      </c>
      <c r="Q2909" t="str">
        <f t="shared" si="180"/>
        <v>theater</v>
      </c>
      <c r="R2909" t="str">
        <f t="shared" si="181"/>
        <v>plays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+Table1[[#This Row],[pledged]]/Table1[[#This Row],[goal]]</f>
        <v>2.75E-2</v>
      </c>
      <c r="P2910" s="8">
        <f>IFERROR(+Table1[[#This Row],[pledged]]/Table1[[#This Row],[backers_count]],0)</f>
        <v>52.8</v>
      </c>
      <c r="Q2910" t="str">
        <f t="shared" si="180"/>
        <v>theater</v>
      </c>
      <c r="R2910" t="str">
        <f t="shared" si="181"/>
        <v>plays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+Table1[[#This Row],[pledged]]/Table1[[#This Row],[goal]]</f>
        <v>1.1111111111111112E-4</v>
      </c>
      <c r="P2911" s="8">
        <f>IFERROR(+Table1[[#This Row],[pledged]]/Table1[[#This Row],[backers_count]],0)</f>
        <v>20</v>
      </c>
      <c r="Q2911" t="str">
        <f t="shared" si="180"/>
        <v>theater</v>
      </c>
      <c r="R2911" t="str">
        <f t="shared" si="181"/>
        <v>plays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+Table1[[#This Row],[pledged]]/Table1[[#This Row],[goal]]</f>
        <v>3.3333333333333335E-5</v>
      </c>
      <c r="P2912" s="8">
        <f>IFERROR(+Table1[[#This Row],[pledged]]/Table1[[#This Row],[backers_count]],0)</f>
        <v>1</v>
      </c>
      <c r="Q2912" t="str">
        <f t="shared" si="180"/>
        <v>theater</v>
      </c>
      <c r="R2912" t="str">
        <f t="shared" si="181"/>
        <v>plays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+Table1[[#This Row],[pledged]]/Table1[[#This Row],[goal]]</f>
        <v>0.36499999999999999</v>
      </c>
      <c r="P2913" s="8">
        <f>IFERROR(+Table1[[#This Row],[pledged]]/Table1[[#This Row],[backers_count]],0)</f>
        <v>46.928571428571431</v>
      </c>
      <c r="Q2913" t="str">
        <f t="shared" si="180"/>
        <v>theater</v>
      </c>
      <c r="R2913" t="str">
        <f t="shared" si="181"/>
        <v>plays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+Table1[[#This Row],[pledged]]/Table1[[#This Row],[goal]]</f>
        <v>0.14058171745152354</v>
      </c>
      <c r="P2914" s="8">
        <f>IFERROR(+Table1[[#This Row],[pledged]]/Table1[[#This Row],[backers_count]],0)</f>
        <v>78.07692307692308</v>
      </c>
      <c r="Q2914" t="str">
        <f t="shared" si="180"/>
        <v>theater</v>
      </c>
      <c r="R2914" t="str">
        <f t="shared" si="181"/>
        <v>plays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+Table1[[#This Row],[pledged]]/Table1[[#This Row],[goal]]</f>
        <v>2.0000000000000001E-4</v>
      </c>
      <c r="P2915" s="8">
        <f>IFERROR(+Table1[[#This Row],[pledged]]/Table1[[#This Row],[backers_count]],0)</f>
        <v>1</v>
      </c>
      <c r="Q2915" t="str">
        <f t="shared" si="180"/>
        <v>theater</v>
      </c>
      <c r="R2915" t="str">
        <f t="shared" si="181"/>
        <v>plays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+Table1[[#This Row],[pledged]]/Table1[[#This Row],[goal]]</f>
        <v>4.0000000000000003E-5</v>
      </c>
      <c r="P2916" s="8">
        <f>IFERROR(+Table1[[#This Row],[pledged]]/Table1[[#This Row],[backers_count]],0)</f>
        <v>1</v>
      </c>
      <c r="Q2916" t="str">
        <f t="shared" si="180"/>
        <v>theater</v>
      </c>
      <c r="R2916" t="str">
        <f t="shared" si="181"/>
        <v>plays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+Table1[[#This Row],[pledged]]/Table1[[#This Row],[goal]]</f>
        <v>0.61099999999999999</v>
      </c>
      <c r="P2917" s="8">
        <f>IFERROR(+Table1[[#This Row],[pledged]]/Table1[[#This Row],[backers_count]],0)</f>
        <v>203.66666666666666</v>
      </c>
      <c r="Q2917" t="str">
        <f t="shared" si="180"/>
        <v>theater</v>
      </c>
      <c r="R2917" t="str">
        <f t="shared" si="181"/>
        <v>plays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+Table1[[#This Row],[pledged]]/Table1[[#This Row],[goal]]</f>
        <v>7.8378378378378383E-2</v>
      </c>
      <c r="P2918" s="8">
        <f>IFERROR(+Table1[[#This Row],[pledged]]/Table1[[#This Row],[backers_count]],0)</f>
        <v>20.714285714285715</v>
      </c>
      <c r="Q2918" t="str">
        <f t="shared" si="180"/>
        <v>theater</v>
      </c>
      <c r="R2918" t="str">
        <f t="shared" si="181"/>
        <v>plays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+Table1[[#This Row],[pledged]]/Table1[[#This Row],[goal]]</f>
        <v>0.2185</v>
      </c>
      <c r="P2919" s="8">
        <f>IFERROR(+Table1[[#This Row],[pledged]]/Table1[[#This Row],[backers_count]],0)</f>
        <v>48.555555555555557</v>
      </c>
      <c r="Q2919" t="str">
        <f t="shared" si="180"/>
        <v>theater</v>
      </c>
      <c r="R2919" t="str">
        <f t="shared" si="181"/>
        <v>plays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+Table1[[#This Row],[pledged]]/Table1[[#This Row],[goal]]</f>
        <v>0.27239999999999998</v>
      </c>
      <c r="P2920" s="8">
        <f>IFERROR(+Table1[[#This Row],[pledged]]/Table1[[#This Row],[backers_count]],0)</f>
        <v>68.099999999999994</v>
      </c>
      <c r="Q2920" t="str">
        <f t="shared" si="180"/>
        <v>theater</v>
      </c>
      <c r="R2920" t="str">
        <f t="shared" si="181"/>
        <v>plays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+Table1[[#This Row],[pledged]]/Table1[[#This Row],[goal]]</f>
        <v>8.5000000000000006E-2</v>
      </c>
      <c r="P2921" s="8">
        <f>IFERROR(+Table1[[#This Row],[pledged]]/Table1[[#This Row],[backers_count]],0)</f>
        <v>8.5</v>
      </c>
      <c r="Q2921" t="str">
        <f t="shared" si="180"/>
        <v>theater</v>
      </c>
      <c r="R2921" t="str">
        <f t="shared" si="181"/>
        <v>plays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+Table1[[#This Row],[pledged]]/Table1[[#This Row],[goal]]</f>
        <v>0.26840000000000003</v>
      </c>
      <c r="P2922" s="8">
        <f>IFERROR(+Table1[[#This Row],[pledged]]/Table1[[#This Row],[backers_count]],0)</f>
        <v>51.615384615384613</v>
      </c>
      <c r="Q2922" t="str">
        <f t="shared" si="180"/>
        <v>theater</v>
      </c>
      <c r="R2922" t="str">
        <f t="shared" si="181"/>
        <v>plays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+Table1[[#This Row],[pledged]]/Table1[[#This Row],[goal]]</f>
        <v>1.29</v>
      </c>
      <c r="P2923" s="8">
        <f>IFERROR(+Table1[[#This Row],[pledged]]/Table1[[#This Row],[backers_count]],0)</f>
        <v>43</v>
      </c>
      <c r="Q2923" t="str">
        <f t="shared" si="180"/>
        <v>theater</v>
      </c>
      <c r="R2923" t="str">
        <f t="shared" si="181"/>
        <v>musical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+Table1[[#This Row],[pledged]]/Table1[[#This Row],[goal]]</f>
        <v>1</v>
      </c>
      <c r="P2924" s="8">
        <f>IFERROR(+Table1[[#This Row],[pledged]]/Table1[[#This Row],[backers_count]],0)</f>
        <v>83.333333333333329</v>
      </c>
      <c r="Q2924" t="str">
        <f t="shared" si="180"/>
        <v>theater</v>
      </c>
      <c r="R2924" t="str">
        <f t="shared" si="181"/>
        <v>musical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+Table1[[#This Row],[pledged]]/Table1[[#This Row],[goal]]</f>
        <v>1</v>
      </c>
      <c r="P2925" s="8">
        <f>IFERROR(+Table1[[#This Row],[pledged]]/Table1[[#This Row],[backers_count]],0)</f>
        <v>30</v>
      </c>
      <c r="Q2925" t="str">
        <f t="shared" si="180"/>
        <v>theater</v>
      </c>
      <c r="R2925" t="str">
        <f t="shared" si="181"/>
        <v>musical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+Table1[[#This Row],[pledged]]/Table1[[#This Row],[goal]]</f>
        <v>1.032</v>
      </c>
      <c r="P2926" s="8">
        <f>IFERROR(+Table1[[#This Row],[pledged]]/Table1[[#This Row],[backers_count]],0)</f>
        <v>175.51020408163265</v>
      </c>
      <c r="Q2926" t="str">
        <f t="shared" si="180"/>
        <v>theater</v>
      </c>
      <c r="R2926" t="str">
        <f t="shared" si="181"/>
        <v>musical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+Table1[[#This Row],[pledged]]/Table1[[#This Row],[goal]]</f>
        <v>1.0244597777777777</v>
      </c>
      <c r="P2927" s="8">
        <f>IFERROR(+Table1[[#This Row],[pledged]]/Table1[[#This Row],[backers_count]],0)</f>
        <v>231.66175879396985</v>
      </c>
      <c r="Q2927" t="str">
        <f t="shared" si="180"/>
        <v>theater</v>
      </c>
      <c r="R2927" t="str">
        <f t="shared" si="181"/>
        <v>musical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+Table1[[#This Row],[pledged]]/Table1[[#This Row],[goal]]</f>
        <v>1.25</v>
      </c>
      <c r="P2928" s="8">
        <f>IFERROR(+Table1[[#This Row],[pledged]]/Table1[[#This Row],[backers_count]],0)</f>
        <v>75</v>
      </c>
      <c r="Q2928" t="str">
        <f t="shared" si="180"/>
        <v>theater</v>
      </c>
      <c r="R2928" t="str">
        <f t="shared" si="181"/>
        <v>musical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+Table1[[#This Row],[pledged]]/Table1[[#This Row],[goal]]</f>
        <v>1.3083333333333333</v>
      </c>
      <c r="P2929" s="8">
        <f>IFERROR(+Table1[[#This Row],[pledged]]/Table1[[#This Row],[backers_count]],0)</f>
        <v>112.14285714285714</v>
      </c>
      <c r="Q2929" t="str">
        <f t="shared" si="180"/>
        <v>theater</v>
      </c>
      <c r="R2929" t="str">
        <f t="shared" si="181"/>
        <v>musical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+Table1[[#This Row],[pledged]]/Table1[[#This Row],[goal]]</f>
        <v>1</v>
      </c>
      <c r="P2930" s="8">
        <f>IFERROR(+Table1[[#This Row],[pledged]]/Table1[[#This Row],[backers_count]],0)</f>
        <v>41.666666666666664</v>
      </c>
      <c r="Q2930" t="str">
        <f t="shared" si="180"/>
        <v>theater</v>
      </c>
      <c r="R2930" t="str">
        <f t="shared" si="181"/>
        <v>musical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+Table1[[#This Row],[pledged]]/Table1[[#This Row],[goal]]</f>
        <v>1.02069375</v>
      </c>
      <c r="P2931" s="8">
        <f>IFERROR(+Table1[[#This Row],[pledged]]/Table1[[#This Row],[backers_count]],0)</f>
        <v>255.17343750000001</v>
      </c>
      <c r="Q2931" t="str">
        <f t="shared" si="180"/>
        <v>theater</v>
      </c>
      <c r="R2931" t="str">
        <f t="shared" si="181"/>
        <v>musical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+Table1[[#This Row],[pledged]]/Table1[[#This Row],[goal]]</f>
        <v>1.0092000000000001</v>
      </c>
      <c r="P2932" s="8">
        <f>IFERROR(+Table1[[#This Row],[pledged]]/Table1[[#This Row],[backers_count]],0)</f>
        <v>162.7741935483871</v>
      </c>
      <c r="Q2932" t="str">
        <f t="shared" si="180"/>
        <v>theater</v>
      </c>
      <c r="R2932" t="str">
        <f t="shared" si="181"/>
        <v>musical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+Table1[[#This Row],[pledged]]/Table1[[#This Row],[goal]]</f>
        <v>1.06</v>
      </c>
      <c r="P2933" s="8">
        <f>IFERROR(+Table1[[#This Row],[pledged]]/Table1[[#This Row],[backers_count]],0)</f>
        <v>88.333333333333329</v>
      </c>
      <c r="Q2933" t="str">
        <f t="shared" si="180"/>
        <v>theater</v>
      </c>
      <c r="R2933" t="str">
        <f t="shared" si="181"/>
        <v>musical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+Table1[[#This Row],[pledged]]/Table1[[#This Row],[goal]]</f>
        <v>1.0509677419354839</v>
      </c>
      <c r="P2934" s="8">
        <f>IFERROR(+Table1[[#This Row],[pledged]]/Table1[[#This Row],[backers_count]],0)</f>
        <v>85.736842105263165</v>
      </c>
      <c r="Q2934" t="str">
        <f t="shared" si="180"/>
        <v>theater</v>
      </c>
      <c r="R2934" t="str">
        <f t="shared" si="181"/>
        <v>musical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+Table1[[#This Row],[pledged]]/Table1[[#This Row],[goal]]</f>
        <v>1.0276000000000001</v>
      </c>
      <c r="P2935" s="8">
        <f>IFERROR(+Table1[[#This Row],[pledged]]/Table1[[#This Row],[backers_count]],0)</f>
        <v>47.574074074074076</v>
      </c>
      <c r="Q2935" t="str">
        <f t="shared" si="180"/>
        <v>theater</v>
      </c>
      <c r="R2935" t="str">
        <f t="shared" si="181"/>
        <v>musical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+Table1[[#This Row],[pledged]]/Table1[[#This Row],[goal]]</f>
        <v>1.08</v>
      </c>
      <c r="P2936" s="8">
        <f>IFERROR(+Table1[[#This Row],[pledged]]/Table1[[#This Row],[backers_count]],0)</f>
        <v>72.972972972972968</v>
      </c>
      <c r="Q2936" t="str">
        <f t="shared" si="180"/>
        <v>theater</v>
      </c>
      <c r="R2936" t="str">
        <f t="shared" si="181"/>
        <v>musical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+Table1[[#This Row],[pledged]]/Table1[[#This Row],[goal]]</f>
        <v>1.0088571428571429</v>
      </c>
      <c r="P2937" s="8">
        <f>IFERROR(+Table1[[#This Row],[pledged]]/Table1[[#This Row],[backers_count]],0)</f>
        <v>90.538461538461533</v>
      </c>
      <c r="Q2937" t="str">
        <f t="shared" si="180"/>
        <v>theater</v>
      </c>
      <c r="R2937" t="str">
        <f t="shared" si="181"/>
        <v>musical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+Table1[[#This Row],[pledged]]/Table1[[#This Row],[goal]]</f>
        <v>1.28</v>
      </c>
      <c r="P2938" s="8">
        <f>IFERROR(+Table1[[#This Row],[pledged]]/Table1[[#This Row],[backers_count]],0)</f>
        <v>37.647058823529413</v>
      </c>
      <c r="Q2938" t="str">
        <f t="shared" si="180"/>
        <v>theater</v>
      </c>
      <c r="R2938" t="str">
        <f t="shared" si="181"/>
        <v>musical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+Table1[[#This Row],[pledged]]/Table1[[#This Row],[goal]]</f>
        <v>1.3333333333333333</v>
      </c>
      <c r="P2939" s="8">
        <f>IFERROR(+Table1[[#This Row],[pledged]]/Table1[[#This Row],[backers_count]],0)</f>
        <v>36.363636363636367</v>
      </c>
      <c r="Q2939" t="str">
        <f t="shared" si="180"/>
        <v>theater</v>
      </c>
      <c r="R2939" t="str">
        <f t="shared" si="181"/>
        <v>musical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+Table1[[#This Row],[pledged]]/Table1[[#This Row],[goal]]</f>
        <v>1.0137499999999999</v>
      </c>
      <c r="P2940" s="8">
        <f>IFERROR(+Table1[[#This Row],[pledged]]/Table1[[#This Row],[backers_count]],0)</f>
        <v>126.71875</v>
      </c>
      <c r="Q2940" t="str">
        <f t="shared" si="180"/>
        <v>theater</v>
      </c>
      <c r="R2940" t="str">
        <f t="shared" si="181"/>
        <v>musical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+Table1[[#This Row],[pledged]]/Table1[[#This Row],[goal]]</f>
        <v>1.0287500000000001</v>
      </c>
      <c r="P2941" s="8">
        <f>IFERROR(+Table1[[#This Row],[pledged]]/Table1[[#This Row],[backers_count]],0)</f>
        <v>329.2</v>
      </c>
      <c r="Q2941" t="str">
        <f t="shared" si="180"/>
        <v>theater</v>
      </c>
      <c r="R2941" t="str">
        <f t="shared" si="181"/>
        <v>musical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+Table1[[#This Row],[pledged]]/Table1[[#This Row],[goal]]</f>
        <v>1.0724</v>
      </c>
      <c r="P2942" s="8">
        <f>IFERROR(+Table1[[#This Row],[pledged]]/Table1[[#This Row],[backers_count]],0)</f>
        <v>81.242424242424249</v>
      </c>
      <c r="Q2942" t="str">
        <f t="shared" si="180"/>
        <v>theater</v>
      </c>
      <c r="R2942" t="str">
        <f t="shared" si="181"/>
        <v>musical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+Table1[[#This Row],[pledged]]/Table1[[#This Row],[goal]]</f>
        <v>4.0000000000000003E-5</v>
      </c>
      <c r="P2943" s="8">
        <f>IFERROR(+Table1[[#This Row],[pledged]]/Table1[[#This Row],[backers_count]],0)</f>
        <v>1</v>
      </c>
      <c r="Q2943" t="str">
        <f t="shared" si="180"/>
        <v>theater</v>
      </c>
      <c r="R2943" t="str">
        <f t="shared" si="181"/>
        <v>spaces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+Table1[[#This Row],[pledged]]/Table1[[#This Row],[goal]]</f>
        <v>0.20424999999999999</v>
      </c>
      <c r="P2944" s="8">
        <f>IFERROR(+Table1[[#This Row],[pledged]]/Table1[[#This Row],[backers_count]],0)</f>
        <v>202.22772277227722</v>
      </c>
      <c r="Q2944" t="str">
        <f t="shared" si="180"/>
        <v>theater</v>
      </c>
      <c r="R2944" t="str">
        <f t="shared" si="181"/>
        <v>spaces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+Table1[[#This Row],[pledged]]/Table1[[#This Row],[goal]]</f>
        <v>0</v>
      </c>
      <c r="P2945" s="8">
        <f>IFERROR(+Table1[[#This Row],[pledged]]/Table1[[#This Row],[backers_count]],0)</f>
        <v>0</v>
      </c>
      <c r="Q2945" t="str">
        <f t="shared" si="180"/>
        <v>theater</v>
      </c>
      <c r="R2945" t="str">
        <f t="shared" si="181"/>
        <v>spaces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+Table1[[#This Row],[pledged]]/Table1[[#This Row],[goal]]</f>
        <v>0.01</v>
      </c>
      <c r="P2946" s="8">
        <f>IFERROR(+Table1[[#This Row],[pledged]]/Table1[[#This Row],[backers_count]],0)</f>
        <v>100</v>
      </c>
      <c r="Q2946" t="str">
        <f t="shared" ref="Q2946:Q3009" si="184">LEFT(N2946,FIND("/",N2946)-1)</f>
        <v>theater</v>
      </c>
      <c r="R2946" t="str">
        <f t="shared" ref="R2946:R3009" si="185">RIGHT($N2946,LEN(N2946)-FIND("/",N2946))</f>
        <v>spaces</v>
      </c>
      <c r="S2946" s="14">
        <f t="shared" ref="S2946:S3009" si="186">(((J2946/60)/60)/24)+DATE(1970,1,1)</f>
        <v>42132.9143287037</v>
      </c>
      <c r="T2946" s="14">
        <f t="shared" ref="T2946:T3009" si="187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+Table1[[#This Row],[pledged]]/Table1[[#This Row],[goal]]</f>
        <v>0</v>
      </c>
      <c r="P2947" s="8">
        <f>IFERROR(+Table1[[#This Row],[pledged]]/Table1[[#This Row],[backers_count]],0)</f>
        <v>0</v>
      </c>
      <c r="Q2947" t="str">
        <f t="shared" si="184"/>
        <v>theater</v>
      </c>
      <c r="R2947" t="str">
        <f t="shared" si="185"/>
        <v>spaces</v>
      </c>
      <c r="S2947" s="14">
        <f t="shared" si="186"/>
        <v>42118.139583333337</v>
      </c>
      <c r="T2947" s="14">
        <f t="shared" si="187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+Table1[[#This Row],[pledged]]/Table1[[#This Row],[goal]]</f>
        <v>1E-3</v>
      </c>
      <c r="P2948" s="8">
        <f>IFERROR(+Table1[[#This Row],[pledged]]/Table1[[#This Row],[backers_count]],0)</f>
        <v>1</v>
      </c>
      <c r="Q2948" t="str">
        <f t="shared" si="184"/>
        <v>theater</v>
      </c>
      <c r="R2948" t="str">
        <f t="shared" si="185"/>
        <v>spaces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+Table1[[#This Row],[pledged]]/Table1[[#This Row],[goal]]</f>
        <v>4.2880000000000001E-2</v>
      </c>
      <c r="P2949" s="8">
        <f>IFERROR(+Table1[[#This Row],[pledged]]/Table1[[#This Row],[backers_count]],0)</f>
        <v>82.461538461538467</v>
      </c>
      <c r="Q2949" t="str">
        <f t="shared" si="184"/>
        <v>theater</v>
      </c>
      <c r="R2949" t="str">
        <f t="shared" si="185"/>
        <v>spaces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+Table1[[#This Row],[pledged]]/Table1[[#This Row],[goal]]</f>
        <v>4.8000000000000001E-5</v>
      </c>
      <c r="P2950" s="8">
        <f>IFERROR(+Table1[[#This Row],[pledged]]/Table1[[#This Row],[backers_count]],0)</f>
        <v>2.6666666666666665</v>
      </c>
      <c r="Q2950" t="str">
        <f t="shared" si="184"/>
        <v>theater</v>
      </c>
      <c r="R2950" t="str">
        <f t="shared" si="185"/>
        <v>spaces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+Table1[[#This Row],[pledged]]/Table1[[#This Row],[goal]]</f>
        <v>2.5000000000000001E-2</v>
      </c>
      <c r="P2951" s="8">
        <f>IFERROR(+Table1[[#This Row],[pledged]]/Table1[[#This Row],[backers_count]],0)</f>
        <v>12.5</v>
      </c>
      <c r="Q2951" t="str">
        <f t="shared" si="184"/>
        <v>theater</v>
      </c>
      <c r="R2951" t="str">
        <f t="shared" si="185"/>
        <v>spaces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+Table1[[#This Row],[pledged]]/Table1[[#This Row],[goal]]</f>
        <v>0</v>
      </c>
      <c r="P2952" s="8">
        <f>IFERROR(+Table1[[#This Row],[pledged]]/Table1[[#This Row],[backers_count]],0)</f>
        <v>0</v>
      </c>
      <c r="Q2952" t="str">
        <f t="shared" si="184"/>
        <v>theater</v>
      </c>
      <c r="R2952" t="str">
        <f t="shared" si="185"/>
        <v>spaces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+Table1[[#This Row],[pledged]]/Table1[[#This Row],[goal]]</f>
        <v>2.1919999999999999E-2</v>
      </c>
      <c r="P2953" s="8">
        <f>IFERROR(+Table1[[#This Row],[pledged]]/Table1[[#This Row],[backers_count]],0)</f>
        <v>18.896551724137932</v>
      </c>
      <c r="Q2953" t="str">
        <f t="shared" si="184"/>
        <v>theater</v>
      </c>
      <c r="R2953" t="str">
        <f t="shared" si="185"/>
        <v>spaces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+Table1[[#This Row],[pledged]]/Table1[[#This Row],[goal]]</f>
        <v>8.0250000000000002E-2</v>
      </c>
      <c r="P2954" s="8">
        <f>IFERROR(+Table1[[#This Row],[pledged]]/Table1[[#This Row],[backers_count]],0)</f>
        <v>200.625</v>
      </c>
      <c r="Q2954" t="str">
        <f t="shared" si="184"/>
        <v>theater</v>
      </c>
      <c r="R2954" t="str">
        <f t="shared" si="185"/>
        <v>spaces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+Table1[[#This Row],[pledged]]/Table1[[#This Row],[goal]]</f>
        <v>1.5125E-3</v>
      </c>
      <c r="P2955" s="8">
        <f>IFERROR(+Table1[[#This Row],[pledged]]/Table1[[#This Row],[backers_count]],0)</f>
        <v>201.66666666666666</v>
      </c>
      <c r="Q2955" t="str">
        <f t="shared" si="184"/>
        <v>theater</v>
      </c>
      <c r="R2955" t="str">
        <f t="shared" si="185"/>
        <v>spaces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+Table1[[#This Row],[pledged]]/Table1[[#This Row],[goal]]</f>
        <v>0</v>
      </c>
      <c r="P2956" s="8">
        <f>IFERROR(+Table1[[#This Row],[pledged]]/Table1[[#This Row],[backers_count]],0)</f>
        <v>0</v>
      </c>
      <c r="Q2956" t="str">
        <f t="shared" si="184"/>
        <v>theater</v>
      </c>
      <c r="R2956" t="str">
        <f t="shared" si="185"/>
        <v>spaces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+Table1[[#This Row],[pledged]]/Table1[[#This Row],[goal]]</f>
        <v>0.59583333333333333</v>
      </c>
      <c r="P2957" s="8">
        <f>IFERROR(+Table1[[#This Row],[pledged]]/Table1[[#This Row],[backers_count]],0)</f>
        <v>65</v>
      </c>
      <c r="Q2957" t="str">
        <f t="shared" si="184"/>
        <v>theater</v>
      </c>
      <c r="R2957" t="str">
        <f t="shared" si="185"/>
        <v>spaces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+Table1[[#This Row],[pledged]]/Table1[[#This Row],[goal]]</f>
        <v>0.16734177215189874</v>
      </c>
      <c r="P2958" s="8">
        <f>IFERROR(+Table1[[#This Row],[pledged]]/Table1[[#This Row],[backers_count]],0)</f>
        <v>66.099999999999994</v>
      </c>
      <c r="Q2958" t="str">
        <f t="shared" si="184"/>
        <v>theater</v>
      </c>
      <c r="R2958" t="str">
        <f t="shared" si="185"/>
        <v>spaces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+Table1[[#This Row],[pledged]]/Table1[[#This Row],[goal]]</f>
        <v>1.8666666666666668E-2</v>
      </c>
      <c r="P2959" s="8">
        <f>IFERROR(+Table1[[#This Row],[pledged]]/Table1[[#This Row],[backers_count]],0)</f>
        <v>93.333333333333329</v>
      </c>
      <c r="Q2959" t="str">
        <f t="shared" si="184"/>
        <v>theater</v>
      </c>
      <c r="R2959" t="str">
        <f t="shared" si="185"/>
        <v>spaces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+Table1[[#This Row],[pledged]]/Table1[[#This Row],[goal]]</f>
        <v>0</v>
      </c>
      <c r="P2960" s="8">
        <f>IFERROR(+Table1[[#This Row],[pledged]]/Table1[[#This Row],[backers_count]],0)</f>
        <v>0</v>
      </c>
      <c r="Q2960" t="str">
        <f t="shared" si="184"/>
        <v>theater</v>
      </c>
      <c r="R2960" t="str">
        <f t="shared" si="185"/>
        <v>spaces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+Table1[[#This Row],[pledged]]/Table1[[#This Row],[goal]]</f>
        <v>0</v>
      </c>
      <c r="P2961" s="8">
        <f>IFERROR(+Table1[[#This Row],[pledged]]/Table1[[#This Row],[backers_count]],0)</f>
        <v>0</v>
      </c>
      <c r="Q2961" t="str">
        <f t="shared" si="184"/>
        <v>theater</v>
      </c>
      <c r="R2961" t="str">
        <f t="shared" si="185"/>
        <v>spaces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+Table1[[#This Row],[pledged]]/Table1[[#This Row],[goal]]</f>
        <v>0</v>
      </c>
      <c r="P2962" s="8">
        <f>IFERROR(+Table1[[#This Row],[pledged]]/Table1[[#This Row],[backers_count]],0)</f>
        <v>0</v>
      </c>
      <c r="Q2962" t="str">
        <f t="shared" si="184"/>
        <v>theater</v>
      </c>
      <c r="R2962" t="str">
        <f t="shared" si="185"/>
        <v>spaces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+Table1[[#This Row],[pledged]]/Table1[[#This Row],[goal]]</f>
        <v>1.0962000000000001</v>
      </c>
      <c r="P2963" s="8">
        <f>IFERROR(+Table1[[#This Row],[pledged]]/Table1[[#This Row],[backers_count]],0)</f>
        <v>50.75</v>
      </c>
      <c r="Q2963" t="str">
        <f t="shared" si="184"/>
        <v>theater</v>
      </c>
      <c r="R2963" t="str">
        <f t="shared" si="185"/>
        <v>plays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+Table1[[#This Row],[pledged]]/Table1[[#This Row],[goal]]</f>
        <v>1.218</v>
      </c>
      <c r="P2964" s="8">
        <f>IFERROR(+Table1[[#This Row],[pledged]]/Table1[[#This Row],[backers_count]],0)</f>
        <v>60.9</v>
      </c>
      <c r="Q2964" t="str">
        <f t="shared" si="184"/>
        <v>theater</v>
      </c>
      <c r="R2964" t="str">
        <f t="shared" si="185"/>
        <v>plays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+Table1[[#This Row],[pledged]]/Table1[[#This Row],[goal]]</f>
        <v>1.0685</v>
      </c>
      <c r="P2965" s="8">
        <f>IFERROR(+Table1[[#This Row],[pledged]]/Table1[[#This Row],[backers_count]],0)</f>
        <v>109.03061224489795</v>
      </c>
      <c r="Q2965" t="str">
        <f t="shared" si="184"/>
        <v>theater</v>
      </c>
      <c r="R2965" t="str">
        <f t="shared" si="185"/>
        <v>plays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+Table1[[#This Row],[pledged]]/Table1[[#This Row],[goal]]</f>
        <v>1.0071379999999999</v>
      </c>
      <c r="P2966" s="8">
        <f>IFERROR(+Table1[[#This Row],[pledged]]/Table1[[#This Row],[backers_count]],0)</f>
        <v>25.692295918367346</v>
      </c>
      <c r="Q2966" t="str">
        <f t="shared" si="184"/>
        <v>theater</v>
      </c>
      <c r="R2966" t="str">
        <f t="shared" si="185"/>
        <v>plays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+Table1[[#This Row],[pledged]]/Table1[[#This Row],[goal]]</f>
        <v>1.0900000000000001</v>
      </c>
      <c r="P2967" s="8">
        <f>IFERROR(+Table1[[#This Row],[pledged]]/Table1[[#This Row],[backers_count]],0)</f>
        <v>41.92307692307692</v>
      </c>
      <c r="Q2967" t="str">
        <f t="shared" si="184"/>
        <v>theater</v>
      </c>
      <c r="R2967" t="str">
        <f t="shared" si="185"/>
        <v>plays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+Table1[[#This Row],[pledged]]/Table1[[#This Row],[goal]]</f>
        <v>1.1363000000000001</v>
      </c>
      <c r="P2968" s="8">
        <f>IFERROR(+Table1[[#This Row],[pledged]]/Table1[[#This Row],[backers_count]],0)</f>
        <v>88.7734375</v>
      </c>
      <c r="Q2968" t="str">
        <f t="shared" si="184"/>
        <v>theater</v>
      </c>
      <c r="R2968" t="str">
        <f t="shared" si="185"/>
        <v>plays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+Table1[[#This Row],[pledged]]/Table1[[#This Row],[goal]]</f>
        <v>1.1392</v>
      </c>
      <c r="P2969" s="8">
        <f>IFERROR(+Table1[[#This Row],[pledged]]/Table1[[#This Row],[backers_count]],0)</f>
        <v>80.225352112676063</v>
      </c>
      <c r="Q2969" t="str">
        <f t="shared" si="184"/>
        <v>theater</v>
      </c>
      <c r="R2969" t="str">
        <f t="shared" si="185"/>
        <v>plays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+Table1[[#This Row],[pledged]]/Table1[[#This Row],[goal]]</f>
        <v>1.06</v>
      </c>
      <c r="P2970" s="8">
        <f>IFERROR(+Table1[[#This Row],[pledged]]/Table1[[#This Row],[backers_count]],0)</f>
        <v>78.936170212765958</v>
      </c>
      <c r="Q2970" t="str">
        <f t="shared" si="184"/>
        <v>theater</v>
      </c>
      <c r="R2970" t="str">
        <f t="shared" si="185"/>
        <v>plays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+Table1[[#This Row],[pledged]]/Table1[[#This Row],[goal]]</f>
        <v>1.625</v>
      </c>
      <c r="P2971" s="8">
        <f>IFERROR(+Table1[[#This Row],[pledged]]/Table1[[#This Row],[backers_count]],0)</f>
        <v>95.588235294117652</v>
      </c>
      <c r="Q2971" t="str">
        <f t="shared" si="184"/>
        <v>theater</v>
      </c>
      <c r="R2971" t="str">
        <f t="shared" si="185"/>
        <v>plays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+Table1[[#This Row],[pledged]]/Table1[[#This Row],[goal]]</f>
        <v>1.06</v>
      </c>
      <c r="P2972" s="8">
        <f>IFERROR(+Table1[[#This Row],[pledged]]/Table1[[#This Row],[backers_count]],0)</f>
        <v>69.890109890109883</v>
      </c>
      <c r="Q2972" t="str">
        <f t="shared" si="184"/>
        <v>theater</v>
      </c>
      <c r="R2972" t="str">
        <f t="shared" si="185"/>
        <v>plays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+Table1[[#This Row],[pledged]]/Table1[[#This Row],[goal]]</f>
        <v>1.0015624999999999</v>
      </c>
      <c r="P2973" s="8">
        <f>IFERROR(+Table1[[#This Row],[pledged]]/Table1[[#This Row],[backers_count]],0)</f>
        <v>74.534883720930239</v>
      </c>
      <c r="Q2973" t="str">
        <f t="shared" si="184"/>
        <v>theater</v>
      </c>
      <c r="R2973" t="str">
        <f t="shared" si="185"/>
        <v>plays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+Table1[[#This Row],[pledged]]/Table1[[#This Row],[goal]]</f>
        <v>1.0535000000000001</v>
      </c>
      <c r="P2974" s="8">
        <f>IFERROR(+Table1[[#This Row],[pledged]]/Table1[[#This Row],[backers_count]],0)</f>
        <v>123.94117647058823</v>
      </c>
      <c r="Q2974" t="str">
        <f t="shared" si="184"/>
        <v>theater</v>
      </c>
      <c r="R2974" t="str">
        <f t="shared" si="185"/>
        <v>plays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+Table1[[#This Row],[pledged]]/Table1[[#This Row],[goal]]</f>
        <v>1.748</v>
      </c>
      <c r="P2975" s="8">
        <f>IFERROR(+Table1[[#This Row],[pledged]]/Table1[[#This Row],[backers_count]],0)</f>
        <v>264.84848484848487</v>
      </c>
      <c r="Q2975" t="str">
        <f t="shared" si="184"/>
        <v>theater</v>
      </c>
      <c r="R2975" t="str">
        <f t="shared" si="185"/>
        <v>plays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+Table1[[#This Row],[pledged]]/Table1[[#This Row],[goal]]</f>
        <v>1.02</v>
      </c>
      <c r="P2976" s="8">
        <f>IFERROR(+Table1[[#This Row],[pledged]]/Table1[[#This Row],[backers_count]],0)</f>
        <v>58.620689655172413</v>
      </c>
      <c r="Q2976" t="str">
        <f t="shared" si="184"/>
        <v>theater</v>
      </c>
      <c r="R2976" t="str">
        <f t="shared" si="185"/>
        <v>plays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+Table1[[#This Row],[pledged]]/Table1[[#This Row],[goal]]</f>
        <v>1.00125</v>
      </c>
      <c r="P2977" s="8">
        <f>IFERROR(+Table1[[#This Row],[pledged]]/Table1[[#This Row],[backers_count]],0)</f>
        <v>70.884955752212392</v>
      </c>
      <c r="Q2977" t="str">
        <f t="shared" si="184"/>
        <v>theater</v>
      </c>
      <c r="R2977" t="str">
        <f t="shared" si="185"/>
        <v>plays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+Table1[[#This Row],[pledged]]/Table1[[#This Row],[goal]]</f>
        <v>1.7142857142857142</v>
      </c>
      <c r="P2978" s="8">
        <f>IFERROR(+Table1[[#This Row],[pledged]]/Table1[[#This Row],[backers_count]],0)</f>
        <v>8.5714285714285712</v>
      </c>
      <c r="Q2978" t="str">
        <f t="shared" si="184"/>
        <v>theater</v>
      </c>
      <c r="R2978" t="str">
        <f t="shared" si="185"/>
        <v>plays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+Table1[[#This Row],[pledged]]/Table1[[#This Row],[goal]]</f>
        <v>1.1356666666666666</v>
      </c>
      <c r="P2979" s="8">
        <f>IFERROR(+Table1[[#This Row],[pledged]]/Table1[[#This Row],[backers_count]],0)</f>
        <v>113.56666666666666</v>
      </c>
      <c r="Q2979" t="str">
        <f t="shared" si="184"/>
        <v>theater</v>
      </c>
      <c r="R2979" t="str">
        <f t="shared" si="185"/>
        <v>plays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+Table1[[#This Row],[pledged]]/Table1[[#This Row],[goal]]</f>
        <v>1.2946666666666666</v>
      </c>
      <c r="P2980" s="8">
        <f>IFERROR(+Table1[[#This Row],[pledged]]/Table1[[#This Row],[backers_count]],0)</f>
        <v>60.6875</v>
      </c>
      <c r="Q2980" t="str">
        <f t="shared" si="184"/>
        <v>theater</v>
      </c>
      <c r="R2980" t="str">
        <f t="shared" si="185"/>
        <v>plays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+Table1[[#This Row],[pledged]]/Table1[[#This Row],[goal]]</f>
        <v>1.014</v>
      </c>
      <c r="P2981" s="8">
        <f>IFERROR(+Table1[[#This Row],[pledged]]/Table1[[#This Row],[backers_count]],0)</f>
        <v>110.21739130434783</v>
      </c>
      <c r="Q2981" t="str">
        <f t="shared" si="184"/>
        <v>theater</v>
      </c>
      <c r="R2981" t="str">
        <f t="shared" si="185"/>
        <v>plays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+Table1[[#This Row],[pledged]]/Table1[[#This Row],[goal]]</f>
        <v>1.0916666666666666</v>
      </c>
      <c r="P2982" s="8">
        <f>IFERROR(+Table1[[#This Row],[pledged]]/Table1[[#This Row],[backers_count]],0)</f>
        <v>136.45833333333334</v>
      </c>
      <c r="Q2982" t="str">
        <f t="shared" si="184"/>
        <v>theater</v>
      </c>
      <c r="R2982" t="str">
        <f t="shared" si="185"/>
        <v>plays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+Table1[[#This Row],[pledged]]/Table1[[#This Row],[goal]]</f>
        <v>1.28925</v>
      </c>
      <c r="P2983" s="8">
        <f>IFERROR(+Table1[[#This Row],[pledged]]/Table1[[#This Row],[backers_count]],0)</f>
        <v>53.164948453608247</v>
      </c>
      <c r="Q2983" t="str">
        <f t="shared" si="184"/>
        <v>theater</v>
      </c>
      <c r="R2983" t="str">
        <f t="shared" si="185"/>
        <v>spaces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+Table1[[#This Row],[pledged]]/Table1[[#This Row],[goal]]</f>
        <v>1.0206</v>
      </c>
      <c r="P2984" s="8">
        <f>IFERROR(+Table1[[#This Row],[pledged]]/Table1[[#This Row],[backers_count]],0)</f>
        <v>86.491525423728817</v>
      </c>
      <c r="Q2984" t="str">
        <f t="shared" si="184"/>
        <v>theater</v>
      </c>
      <c r="R2984" t="str">
        <f t="shared" si="185"/>
        <v>spaces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+Table1[[#This Row],[pledged]]/Table1[[#This Row],[goal]]</f>
        <v>1.465395775862069</v>
      </c>
      <c r="P2985" s="8">
        <f>IFERROR(+Table1[[#This Row],[pledged]]/Table1[[#This Row],[backers_count]],0)</f>
        <v>155.23827397260274</v>
      </c>
      <c r="Q2985" t="str">
        <f t="shared" si="184"/>
        <v>theater</v>
      </c>
      <c r="R2985" t="str">
        <f t="shared" si="185"/>
        <v>spaces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+Table1[[#This Row],[pledged]]/Table1[[#This Row],[goal]]</f>
        <v>1.00352</v>
      </c>
      <c r="P2986" s="8">
        <f>IFERROR(+Table1[[#This Row],[pledged]]/Table1[[#This Row],[backers_count]],0)</f>
        <v>115.08256880733946</v>
      </c>
      <c r="Q2986" t="str">
        <f t="shared" si="184"/>
        <v>theater</v>
      </c>
      <c r="R2986" t="str">
        <f t="shared" si="185"/>
        <v>spaces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+Table1[[#This Row],[pledged]]/Table1[[#This Row],[goal]]</f>
        <v>1.2164999999999999</v>
      </c>
      <c r="P2987" s="8">
        <f>IFERROR(+Table1[[#This Row],[pledged]]/Table1[[#This Row],[backers_count]],0)</f>
        <v>109.5945945945946</v>
      </c>
      <c r="Q2987" t="str">
        <f t="shared" si="184"/>
        <v>theater</v>
      </c>
      <c r="R2987" t="str">
        <f t="shared" si="185"/>
        <v>spaces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+Table1[[#This Row],[pledged]]/Table1[[#This Row],[goal]]</f>
        <v>1.0549999999999999</v>
      </c>
      <c r="P2988" s="8">
        <f>IFERROR(+Table1[[#This Row],[pledged]]/Table1[[#This Row],[backers_count]],0)</f>
        <v>45.214285714285715</v>
      </c>
      <c r="Q2988" t="str">
        <f t="shared" si="184"/>
        <v>theater</v>
      </c>
      <c r="R2988" t="str">
        <f t="shared" si="185"/>
        <v>spaces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+Table1[[#This Row],[pledged]]/Table1[[#This Row],[goal]]</f>
        <v>1.1040080000000001</v>
      </c>
      <c r="P2989" s="8">
        <f>IFERROR(+Table1[[#This Row],[pledged]]/Table1[[#This Row],[backers_count]],0)</f>
        <v>104.15169811320754</v>
      </c>
      <c r="Q2989" t="str">
        <f t="shared" si="184"/>
        <v>theater</v>
      </c>
      <c r="R2989" t="str">
        <f t="shared" si="185"/>
        <v>spaces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+Table1[[#This Row],[pledged]]/Table1[[#This Row],[goal]]</f>
        <v>1</v>
      </c>
      <c r="P2990" s="8">
        <f>IFERROR(+Table1[[#This Row],[pledged]]/Table1[[#This Row],[backers_count]],0)</f>
        <v>35.714285714285715</v>
      </c>
      <c r="Q2990" t="str">
        <f t="shared" si="184"/>
        <v>theater</v>
      </c>
      <c r="R2990" t="str">
        <f t="shared" si="185"/>
        <v>spaces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+Table1[[#This Row],[pledged]]/Table1[[#This Row],[goal]]</f>
        <v>1.76535</v>
      </c>
      <c r="P2991" s="8">
        <f>IFERROR(+Table1[[#This Row],[pledged]]/Table1[[#This Row],[backers_count]],0)</f>
        <v>96.997252747252745</v>
      </c>
      <c r="Q2991" t="str">
        <f t="shared" si="184"/>
        <v>theater</v>
      </c>
      <c r="R2991" t="str">
        <f t="shared" si="185"/>
        <v>spaces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+Table1[[#This Row],[pledged]]/Table1[[#This Row],[goal]]</f>
        <v>1</v>
      </c>
      <c r="P2992" s="8">
        <f>IFERROR(+Table1[[#This Row],[pledged]]/Table1[[#This Row],[backers_count]],0)</f>
        <v>370.37037037037038</v>
      </c>
      <c r="Q2992" t="str">
        <f t="shared" si="184"/>
        <v>theater</v>
      </c>
      <c r="R2992" t="str">
        <f t="shared" si="185"/>
        <v>spaces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+Table1[[#This Row],[pledged]]/Table1[[#This Row],[goal]]</f>
        <v>1.0329411764705883</v>
      </c>
      <c r="P2993" s="8">
        <f>IFERROR(+Table1[[#This Row],[pledged]]/Table1[[#This Row],[backers_count]],0)</f>
        <v>94.408602150537632</v>
      </c>
      <c r="Q2993" t="str">
        <f t="shared" si="184"/>
        <v>theater</v>
      </c>
      <c r="R2993" t="str">
        <f t="shared" si="185"/>
        <v>spaces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+Table1[[#This Row],[pledged]]/Table1[[#This Row],[goal]]</f>
        <v>1.0449999999999999</v>
      </c>
      <c r="P2994" s="8">
        <f>IFERROR(+Table1[[#This Row],[pledged]]/Table1[[#This Row],[backers_count]],0)</f>
        <v>48.984375</v>
      </c>
      <c r="Q2994" t="str">
        <f t="shared" si="184"/>
        <v>theater</v>
      </c>
      <c r="R2994" t="str">
        <f t="shared" si="185"/>
        <v>spaces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+Table1[[#This Row],[pledged]]/Table1[[#This Row],[goal]]</f>
        <v>1.0029999999999999</v>
      </c>
      <c r="P2995" s="8">
        <f>IFERROR(+Table1[[#This Row],[pledged]]/Table1[[#This Row],[backers_count]],0)</f>
        <v>45.590909090909093</v>
      </c>
      <c r="Q2995" t="str">
        <f t="shared" si="184"/>
        <v>theater</v>
      </c>
      <c r="R2995" t="str">
        <f t="shared" si="185"/>
        <v>spaces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+Table1[[#This Row],[pledged]]/Table1[[#This Row],[goal]]</f>
        <v>4.577466666666667</v>
      </c>
      <c r="P2996" s="8">
        <f>IFERROR(+Table1[[#This Row],[pledged]]/Table1[[#This Row],[backers_count]],0)</f>
        <v>23.275254237288134</v>
      </c>
      <c r="Q2996" t="str">
        <f t="shared" si="184"/>
        <v>theater</v>
      </c>
      <c r="R2996" t="str">
        <f t="shared" si="185"/>
        <v>spaces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+Table1[[#This Row],[pledged]]/Table1[[#This Row],[goal]]</f>
        <v>1.0496000000000001</v>
      </c>
      <c r="P2997" s="8">
        <f>IFERROR(+Table1[[#This Row],[pledged]]/Table1[[#This Row],[backers_count]],0)</f>
        <v>63.2289156626506</v>
      </c>
      <c r="Q2997" t="str">
        <f t="shared" si="184"/>
        <v>theater</v>
      </c>
      <c r="R2997" t="str">
        <f t="shared" si="185"/>
        <v>spaces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+Table1[[#This Row],[pledged]]/Table1[[#This Row],[goal]]</f>
        <v>1.7194285714285715</v>
      </c>
      <c r="P2998" s="8">
        <f>IFERROR(+Table1[[#This Row],[pledged]]/Table1[[#This Row],[backers_count]],0)</f>
        <v>153.5204081632653</v>
      </c>
      <c r="Q2998" t="str">
        <f t="shared" si="184"/>
        <v>theater</v>
      </c>
      <c r="R2998" t="str">
        <f t="shared" si="185"/>
        <v>spaces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+Table1[[#This Row],[pledged]]/Table1[[#This Row],[goal]]</f>
        <v>1.0373000000000001</v>
      </c>
      <c r="P2999" s="8">
        <f>IFERROR(+Table1[[#This Row],[pledged]]/Table1[[#This Row],[backers_count]],0)</f>
        <v>90.2</v>
      </c>
      <c r="Q2999" t="str">
        <f t="shared" si="184"/>
        <v>theater</v>
      </c>
      <c r="R2999" t="str">
        <f t="shared" si="185"/>
        <v>spaces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+Table1[[#This Row],[pledged]]/Table1[[#This Row],[goal]]</f>
        <v>1.0302899999999999</v>
      </c>
      <c r="P3000" s="8">
        <f>IFERROR(+Table1[[#This Row],[pledged]]/Table1[[#This Row],[backers_count]],0)</f>
        <v>118.97113163972287</v>
      </c>
      <c r="Q3000" t="str">
        <f t="shared" si="184"/>
        <v>theater</v>
      </c>
      <c r="R3000" t="str">
        <f t="shared" si="185"/>
        <v>spaces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+Table1[[#This Row],[pledged]]/Table1[[#This Row],[goal]]</f>
        <v>1.1888888888888889</v>
      </c>
      <c r="P3001" s="8">
        <f>IFERROR(+Table1[[#This Row],[pledged]]/Table1[[#This Row],[backers_count]],0)</f>
        <v>80.25</v>
      </c>
      <c r="Q3001" t="str">
        <f t="shared" si="184"/>
        <v>theater</v>
      </c>
      <c r="R3001" t="str">
        <f t="shared" si="185"/>
        <v>spaces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+Table1[[#This Row],[pledged]]/Table1[[#This Row],[goal]]</f>
        <v>1</v>
      </c>
      <c r="P3002" s="8">
        <f>IFERROR(+Table1[[#This Row],[pledged]]/Table1[[#This Row],[backers_count]],0)</f>
        <v>62.5</v>
      </c>
      <c r="Q3002" t="str">
        <f t="shared" si="184"/>
        <v>theater</v>
      </c>
      <c r="R3002" t="str">
        <f t="shared" si="185"/>
        <v>spaces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+Table1[[#This Row],[pledged]]/Table1[[#This Row],[goal]]</f>
        <v>3.1869988910451896</v>
      </c>
      <c r="P3003" s="8">
        <f>IFERROR(+Table1[[#This Row],[pledged]]/Table1[[#This Row],[backers_count]],0)</f>
        <v>131.37719999999999</v>
      </c>
      <c r="Q3003" t="str">
        <f t="shared" si="184"/>
        <v>theater</v>
      </c>
      <c r="R3003" t="str">
        <f t="shared" si="185"/>
        <v>spaces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+Table1[[#This Row],[pledged]]/Table1[[#This Row],[goal]]</f>
        <v>1.0850614285714286</v>
      </c>
      <c r="P3004" s="8">
        <f>IFERROR(+Table1[[#This Row],[pledged]]/Table1[[#This Row],[backers_count]],0)</f>
        <v>73.032980769230775</v>
      </c>
      <c r="Q3004" t="str">
        <f t="shared" si="184"/>
        <v>theater</v>
      </c>
      <c r="R3004" t="str">
        <f t="shared" si="185"/>
        <v>spaces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+Table1[[#This Row],[pledged]]/Table1[[#This Row],[goal]]</f>
        <v>1.0116666666666667</v>
      </c>
      <c r="P3005" s="8">
        <f>IFERROR(+Table1[[#This Row],[pledged]]/Table1[[#This Row],[backers_count]],0)</f>
        <v>178.52941176470588</v>
      </c>
      <c r="Q3005" t="str">
        <f t="shared" si="184"/>
        <v>theater</v>
      </c>
      <c r="R3005" t="str">
        <f t="shared" si="185"/>
        <v>spaces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+Table1[[#This Row],[pledged]]/Table1[[#This Row],[goal]]</f>
        <v>1.12815</v>
      </c>
      <c r="P3006" s="8">
        <f>IFERROR(+Table1[[#This Row],[pledged]]/Table1[[#This Row],[backers_count]],0)</f>
        <v>162.90974729241879</v>
      </c>
      <c r="Q3006" t="str">
        <f t="shared" si="184"/>
        <v>theater</v>
      </c>
      <c r="R3006" t="str">
        <f t="shared" si="185"/>
        <v>spaces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+Table1[[#This Row],[pledged]]/Table1[[#This Row],[goal]]</f>
        <v>1.2049622641509434</v>
      </c>
      <c r="P3007" s="8">
        <f>IFERROR(+Table1[[#This Row],[pledged]]/Table1[[#This Row],[backers_count]],0)</f>
        <v>108.24237288135593</v>
      </c>
      <c r="Q3007" t="str">
        <f t="shared" si="184"/>
        <v>theater</v>
      </c>
      <c r="R3007" t="str">
        <f t="shared" si="185"/>
        <v>spaces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+Table1[[#This Row],[pledged]]/Table1[[#This Row],[goal]]</f>
        <v>1.0774999999999999</v>
      </c>
      <c r="P3008" s="8">
        <f>IFERROR(+Table1[[#This Row],[pledged]]/Table1[[#This Row],[backers_count]],0)</f>
        <v>88.865979381443296</v>
      </c>
      <c r="Q3008" t="str">
        <f t="shared" si="184"/>
        <v>theater</v>
      </c>
      <c r="R3008" t="str">
        <f t="shared" si="185"/>
        <v>spaces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+Table1[[#This Row],[pledged]]/Table1[[#This Row],[goal]]</f>
        <v>1.8</v>
      </c>
      <c r="P3009" s="8">
        <f>IFERROR(+Table1[[#This Row],[pledged]]/Table1[[#This Row],[backers_count]],0)</f>
        <v>54</v>
      </c>
      <c r="Q3009" t="str">
        <f t="shared" si="184"/>
        <v>theater</v>
      </c>
      <c r="R3009" t="str">
        <f t="shared" si="185"/>
        <v>spaces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+Table1[[#This Row],[pledged]]/Table1[[#This Row],[goal]]</f>
        <v>1.0116666666666667</v>
      </c>
      <c r="P3010" s="8">
        <f>IFERROR(+Table1[[#This Row],[pledged]]/Table1[[#This Row],[backers_count]],0)</f>
        <v>116.73076923076923</v>
      </c>
      <c r="Q3010" t="str">
        <f t="shared" ref="Q3010:Q3073" si="188">LEFT(N3010,FIND("/",N3010)-1)</f>
        <v>theater</v>
      </c>
      <c r="R3010" t="str">
        <f t="shared" ref="R3010:R3073" si="189">RIGHT($N3010,LEN(N3010)-FIND("/",N3010))</f>
        <v>spaces</v>
      </c>
      <c r="S3010" s="14">
        <f t="shared" ref="S3010:S3073" si="190">(((J3010/60)/60)/24)+DATE(1970,1,1)</f>
        <v>42360.212025462963</v>
      </c>
      <c r="T3010" s="14">
        <f t="shared" ref="T3010:T3073" si="191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+Table1[[#This Row],[pledged]]/Table1[[#This Row],[goal]]</f>
        <v>1.19756</v>
      </c>
      <c r="P3011" s="8">
        <f>IFERROR(+Table1[[#This Row],[pledged]]/Table1[[#This Row],[backers_count]],0)</f>
        <v>233.8984375</v>
      </c>
      <c r="Q3011" t="str">
        <f t="shared" si="188"/>
        <v>theater</v>
      </c>
      <c r="R3011" t="str">
        <f t="shared" si="189"/>
        <v>spaces</v>
      </c>
      <c r="S3011" s="14">
        <f t="shared" si="190"/>
        <v>41939.569907407407</v>
      </c>
      <c r="T3011" s="14">
        <f t="shared" si="191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+Table1[[#This Row],[pledged]]/Table1[[#This Row],[goal]]</f>
        <v>1.58</v>
      </c>
      <c r="P3012" s="8">
        <f>IFERROR(+Table1[[#This Row],[pledged]]/Table1[[#This Row],[backers_count]],0)</f>
        <v>158</v>
      </c>
      <c r="Q3012" t="str">
        <f t="shared" si="188"/>
        <v>theater</v>
      </c>
      <c r="R3012" t="str">
        <f t="shared" si="189"/>
        <v>spaces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+Table1[[#This Row],[pledged]]/Table1[[#This Row],[goal]]</f>
        <v>1.2366666666666666</v>
      </c>
      <c r="P3013" s="8">
        <f>IFERROR(+Table1[[#This Row],[pledged]]/Table1[[#This Row],[backers_count]],0)</f>
        <v>14.84</v>
      </c>
      <c r="Q3013" t="str">
        <f t="shared" si="188"/>
        <v>theater</v>
      </c>
      <c r="R3013" t="str">
        <f t="shared" si="189"/>
        <v>spaces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+Table1[[#This Row],[pledged]]/Table1[[#This Row],[goal]]</f>
        <v>1.1712499999999999</v>
      </c>
      <c r="P3014" s="8">
        <f>IFERROR(+Table1[[#This Row],[pledged]]/Table1[[#This Row],[backers_count]],0)</f>
        <v>85.181818181818187</v>
      </c>
      <c r="Q3014" t="str">
        <f t="shared" si="188"/>
        <v>theater</v>
      </c>
      <c r="R3014" t="str">
        <f t="shared" si="189"/>
        <v>spaces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+Table1[[#This Row],[pledged]]/Table1[[#This Row],[goal]]</f>
        <v>1.5696000000000001</v>
      </c>
      <c r="P3015" s="8">
        <f>IFERROR(+Table1[[#This Row],[pledged]]/Table1[[#This Row],[backers_count]],0)</f>
        <v>146.69158878504672</v>
      </c>
      <c r="Q3015" t="str">
        <f t="shared" si="188"/>
        <v>theater</v>
      </c>
      <c r="R3015" t="str">
        <f t="shared" si="189"/>
        <v>spaces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+Table1[[#This Row],[pledged]]/Table1[[#This Row],[goal]]</f>
        <v>1.13104</v>
      </c>
      <c r="P3016" s="8">
        <f>IFERROR(+Table1[[#This Row],[pledged]]/Table1[[#This Row],[backers_count]],0)</f>
        <v>50.764811490125673</v>
      </c>
      <c r="Q3016" t="str">
        <f t="shared" si="188"/>
        <v>theater</v>
      </c>
      <c r="R3016" t="str">
        <f t="shared" si="189"/>
        <v>spaces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+Table1[[#This Row],[pledged]]/Table1[[#This Row],[goal]]</f>
        <v>1.0317647058823529</v>
      </c>
      <c r="P3017" s="8">
        <f>IFERROR(+Table1[[#This Row],[pledged]]/Table1[[#This Row],[backers_count]],0)</f>
        <v>87.7</v>
      </c>
      <c r="Q3017" t="str">
        <f t="shared" si="188"/>
        <v>theater</v>
      </c>
      <c r="R3017" t="str">
        <f t="shared" si="189"/>
        <v>spaces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+Table1[[#This Row],[pledged]]/Table1[[#This Row],[goal]]</f>
        <v>1.0261176470588236</v>
      </c>
      <c r="P3018" s="8">
        <f>IFERROR(+Table1[[#This Row],[pledged]]/Table1[[#This Row],[backers_count]],0)</f>
        <v>242.27777777777777</v>
      </c>
      <c r="Q3018" t="str">
        <f t="shared" si="188"/>
        <v>theater</v>
      </c>
      <c r="R3018" t="str">
        <f t="shared" si="189"/>
        <v>spaces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+Table1[[#This Row],[pledged]]/Table1[[#This Row],[goal]]</f>
        <v>1.0584090909090909</v>
      </c>
      <c r="P3019" s="8">
        <f>IFERROR(+Table1[[#This Row],[pledged]]/Table1[[#This Row],[backers_count]],0)</f>
        <v>146.44654088050314</v>
      </c>
      <c r="Q3019" t="str">
        <f t="shared" si="188"/>
        <v>theater</v>
      </c>
      <c r="R3019" t="str">
        <f t="shared" si="189"/>
        <v>spaces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+Table1[[#This Row],[pledged]]/Table1[[#This Row],[goal]]</f>
        <v>1.0071428571428571</v>
      </c>
      <c r="P3020" s="8">
        <f>IFERROR(+Table1[[#This Row],[pledged]]/Table1[[#This Row],[backers_count]],0)</f>
        <v>103.17073170731707</v>
      </c>
      <c r="Q3020" t="str">
        <f t="shared" si="188"/>
        <v>theater</v>
      </c>
      <c r="R3020" t="str">
        <f t="shared" si="189"/>
        <v>spaces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+Table1[[#This Row],[pledged]]/Table1[[#This Row],[goal]]</f>
        <v>1.2123333333333333</v>
      </c>
      <c r="P3021" s="8">
        <f>IFERROR(+Table1[[#This Row],[pledged]]/Table1[[#This Row],[backers_count]],0)</f>
        <v>80.464601769911511</v>
      </c>
      <c r="Q3021" t="str">
        <f t="shared" si="188"/>
        <v>theater</v>
      </c>
      <c r="R3021" t="str">
        <f t="shared" si="189"/>
        <v>spaces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+Table1[[#This Row],[pledged]]/Table1[[#This Row],[goal]]</f>
        <v>1.0057142857142858</v>
      </c>
      <c r="P3022" s="8">
        <f>IFERROR(+Table1[[#This Row],[pledged]]/Table1[[#This Row],[backers_count]],0)</f>
        <v>234.66666666666666</v>
      </c>
      <c r="Q3022" t="str">
        <f t="shared" si="188"/>
        <v>theater</v>
      </c>
      <c r="R3022" t="str">
        <f t="shared" si="189"/>
        <v>spaces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+Table1[[#This Row],[pledged]]/Table1[[#This Row],[goal]]</f>
        <v>1.1602222222222223</v>
      </c>
      <c r="P3023" s="8">
        <f>IFERROR(+Table1[[#This Row],[pledged]]/Table1[[#This Row],[backers_count]],0)</f>
        <v>50.689320388349515</v>
      </c>
      <c r="Q3023" t="str">
        <f t="shared" si="188"/>
        <v>theater</v>
      </c>
      <c r="R3023" t="str">
        <f t="shared" si="189"/>
        <v>spaces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+Table1[[#This Row],[pledged]]/Table1[[#This Row],[goal]]</f>
        <v>1.0087999999999999</v>
      </c>
      <c r="P3024" s="8">
        <f>IFERROR(+Table1[[#This Row],[pledged]]/Table1[[#This Row],[backers_count]],0)</f>
        <v>162.70967741935485</v>
      </c>
      <c r="Q3024" t="str">
        <f t="shared" si="188"/>
        <v>theater</v>
      </c>
      <c r="R3024" t="str">
        <f t="shared" si="189"/>
        <v>spaces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+Table1[[#This Row],[pledged]]/Table1[[#This Row],[goal]]</f>
        <v>1.03</v>
      </c>
      <c r="P3025" s="8">
        <f>IFERROR(+Table1[[#This Row],[pledged]]/Table1[[#This Row],[backers_count]],0)</f>
        <v>120.16666666666667</v>
      </c>
      <c r="Q3025" t="str">
        <f t="shared" si="188"/>
        <v>theater</v>
      </c>
      <c r="R3025" t="str">
        <f t="shared" si="189"/>
        <v>spaces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+Table1[[#This Row],[pledged]]/Table1[[#This Row],[goal]]</f>
        <v>2.4641999999999999</v>
      </c>
      <c r="P3026" s="8">
        <f>IFERROR(+Table1[[#This Row],[pledged]]/Table1[[#This Row],[backers_count]],0)</f>
        <v>67.697802197802204</v>
      </c>
      <c r="Q3026" t="str">
        <f t="shared" si="188"/>
        <v>theater</v>
      </c>
      <c r="R3026" t="str">
        <f t="shared" si="189"/>
        <v>spaces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+Table1[[#This Row],[pledged]]/Table1[[#This Row],[goal]]</f>
        <v>3.0219999999999998</v>
      </c>
      <c r="P3027" s="8">
        <f>IFERROR(+Table1[[#This Row],[pledged]]/Table1[[#This Row],[backers_count]],0)</f>
        <v>52.103448275862071</v>
      </c>
      <c r="Q3027" t="str">
        <f t="shared" si="188"/>
        <v>theater</v>
      </c>
      <c r="R3027" t="str">
        <f t="shared" si="189"/>
        <v>spaces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+Table1[[#This Row],[pledged]]/Table1[[#This Row],[goal]]</f>
        <v>1.4333333333333333</v>
      </c>
      <c r="P3028" s="8">
        <f>IFERROR(+Table1[[#This Row],[pledged]]/Table1[[#This Row],[backers_count]],0)</f>
        <v>51.6</v>
      </c>
      <c r="Q3028" t="str">
        <f t="shared" si="188"/>
        <v>theater</v>
      </c>
      <c r="R3028" t="str">
        <f t="shared" si="189"/>
        <v>spaces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+Table1[[#This Row],[pledged]]/Table1[[#This Row],[goal]]</f>
        <v>1.3144</v>
      </c>
      <c r="P3029" s="8">
        <f>IFERROR(+Table1[[#This Row],[pledged]]/Table1[[#This Row],[backers_count]],0)</f>
        <v>164.3</v>
      </c>
      <c r="Q3029" t="str">
        <f t="shared" si="188"/>
        <v>theater</v>
      </c>
      <c r="R3029" t="str">
        <f t="shared" si="189"/>
        <v>spaces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+Table1[[#This Row],[pledged]]/Table1[[#This Row],[goal]]</f>
        <v>1.6801999999999999</v>
      </c>
      <c r="P3030" s="8">
        <f>IFERROR(+Table1[[#This Row],[pledged]]/Table1[[#This Row],[backers_count]],0)</f>
        <v>84.858585858585855</v>
      </c>
      <c r="Q3030" t="str">
        <f t="shared" si="188"/>
        <v>theater</v>
      </c>
      <c r="R3030" t="str">
        <f t="shared" si="189"/>
        <v>spaces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+Table1[[#This Row],[pledged]]/Table1[[#This Row],[goal]]</f>
        <v>1.0967666666666667</v>
      </c>
      <c r="P3031" s="8">
        <f>IFERROR(+Table1[[#This Row],[pledged]]/Table1[[#This Row],[backers_count]],0)</f>
        <v>94.548850574712645</v>
      </c>
      <c r="Q3031" t="str">
        <f t="shared" si="188"/>
        <v>theater</v>
      </c>
      <c r="R3031" t="str">
        <f t="shared" si="189"/>
        <v>spaces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+Table1[[#This Row],[pledged]]/Table1[[#This Row],[goal]]</f>
        <v>1.0668571428571429</v>
      </c>
      <c r="P3032" s="8">
        <f>IFERROR(+Table1[[#This Row],[pledged]]/Table1[[#This Row],[backers_count]],0)</f>
        <v>45.536585365853661</v>
      </c>
      <c r="Q3032" t="str">
        <f t="shared" si="188"/>
        <v>theater</v>
      </c>
      <c r="R3032" t="str">
        <f t="shared" si="189"/>
        <v>spaces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+Table1[[#This Row],[pledged]]/Table1[[#This Row],[goal]]</f>
        <v>1</v>
      </c>
      <c r="P3033" s="8">
        <f>IFERROR(+Table1[[#This Row],[pledged]]/Table1[[#This Row],[backers_count]],0)</f>
        <v>51.724137931034484</v>
      </c>
      <c r="Q3033" t="str">
        <f t="shared" si="188"/>
        <v>theater</v>
      </c>
      <c r="R3033" t="str">
        <f t="shared" si="189"/>
        <v>spaces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+Table1[[#This Row],[pledged]]/Table1[[#This Row],[goal]]</f>
        <v>1.272</v>
      </c>
      <c r="P3034" s="8">
        <f>IFERROR(+Table1[[#This Row],[pledged]]/Table1[[#This Row],[backers_count]],0)</f>
        <v>50.88</v>
      </c>
      <c r="Q3034" t="str">
        <f t="shared" si="188"/>
        <v>theater</v>
      </c>
      <c r="R3034" t="str">
        <f t="shared" si="189"/>
        <v>spaces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+Table1[[#This Row],[pledged]]/Table1[[#This Row],[goal]]</f>
        <v>1.4653333333333334</v>
      </c>
      <c r="P3035" s="8">
        <f>IFERROR(+Table1[[#This Row],[pledged]]/Table1[[#This Row],[backers_count]],0)</f>
        <v>191.13043478260869</v>
      </c>
      <c r="Q3035" t="str">
        <f t="shared" si="188"/>
        <v>theater</v>
      </c>
      <c r="R3035" t="str">
        <f t="shared" si="189"/>
        <v>spaces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+Table1[[#This Row],[pledged]]/Table1[[#This Row],[goal]]</f>
        <v>1.1253599999999999</v>
      </c>
      <c r="P3036" s="8">
        <f>IFERROR(+Table1[[#This Row],[pledged]]/Table1[[#This Row],[backers_count]],0)</f>
        <v>89.314285714285717</v>
      </c>
      <c r="Q3036" t="str">
        <f t="shared" si="188"/>
        <v>theater</v>
      </c>
      <c r="R3036" t="str">
        <f t="shared" si="189"/>
        <v>spaces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+Table1[[#This Row],[pledged]]/Table1[[#This Row],[goal]]</f>
        <v>1.0878684000000001</v>
      </c>
      <c r="P3037" s="8">
        <f>IFERROR(+Table1[[#This Row],[pledged]]/Table1[[#This Row],[backers_count]],0)</f>
        <v>88.588631921824103</v>
      </c>
      <c r="Q3037" t="str">
        <f t="shared" si="188"/>
        <v>theater</v>
      </c>
      <c r="R3037" t="str">
        <f t="shared" si="189"/>
        <v>spaces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+Table1[[#This Row],[pledged]]/Table1[[#This Row],[goal]]</f>
        <v>1.26732</v>
      </c>
      <c r="P3038" s="8">
        <f>IFERROR(+Table1[[#This Row],[pledged]]/Table1[[#This Row],[backers_count]],0)</f>
        <v>96.300911854103347</v>
      </c>
      <c r="Q3038" t="str">
        <f t="shared" si="188"/>
        <v>theater</v>
      </c>
      <c r="R3038" t="str">
        <f t="shared" si="189"/>
        <v>spaces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+Table1[[#This Row],[pledged]]/Table1[[#This Row],[goal]]</f>
        <v>2.1320000000000001</v>
      </c>
      <c r="P3039" s="8">
        <f>IFERROR(+Table1[[#This Row],[pledged]]/Table1[[#This Row],[backers_count]],0)</f>
        <v>33.3125</v>
      </c>
      <c r="Q3039" t="str">
        <f t="shared" si="188"/>
        <v>theater</v>
      </c>
      <c r="R3039" t="str">
        <f t="shared" si="189"/>
        <v>spaces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+Table1[[#This Row],[pledged]]/Table1[[#This Row],[goal]]</f>
        <v>1.0049999999999999</v>
      </c>
      <c r="P3040" s="8">
        <f>IFERROR(+Table1[[#This Row],[pledged]]/Table1[[#This Row],[backers_count]],0)</f>
        <v>37.222222222222221</v>
      </c>
      <c r="Q3040" t="str">
        <f t="shared" si="188"/>
        <v>theater</v>
      </c>
      <c r="R3040" t="str">
        <f t="shared" si="189"/>
        <v>spaces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+Table1[[#This Row],[pledged]]/Table1[[#This Row],[goal]]</f>
        <v>1.0871389999999999</v>
      </c>
      <c r="P3041" s="8">
        <f>IFERROR(+Table1[[#This Row],[pledged]]/Table1[[#This Row],[backers_count]],0)</f>
        <v>92.130423728813554</v>
      </c>
      <c r="Q3041" t="str">
        <f t="shared" si="188"/>
        <v>theater</v>
      </c>
      <c r="R3041" t="str">
        <f t="shared" si="189"/>
        <v>spaces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+Table1[[#This Row],[pledged]]/Table1[[#This Row],[goal]]</f>
        <v>1.075</v>
      </c>
      <c r="P3042" s="8">
        <f>IFERROR(+Table1[[#This Row],[pledged]]/Table1[[#This Row],[backers_count]],0)</f>
        <v>76.785714285714292</v>
      </c>
      <c r="Q3042" t="str">
        <f t="shared" si="188"/>
        <v>theater</v>
      </c>
      <c r="R3042" t="str">
        <f t="shared" si="189"/>
        <v>spaces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+Table1[[#This Row],[pledged]]/Table1[[#This Row],[goal]]</f>
        <v>1.1048192771084338</v>
      </c>
      <c r="P3043" s="8">
        <f>IFERROR(+Table1[[#This Row],[pledged]]/Table1[[#This Row],[backers_count]],0)</f>
        <v>96.526315789473685</v>
      </c>
      <c r="Q3043" t="str">
        <f t="shared" si="188"/>
        <v>theater</v>
      </c>
      <c r="R3043" t="str">
        <f t="shared" si="189"/>
        <v>spaces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+Table1[[#This Row],[pledged]]/Table1[[#This Row],[goal]]</f>
        <v>1.28</v>
      </c>
      <c r="P3044" s="8">
        <f>IFERROR(+Table1[[#This Row],[pledged]]/Table1[[#This Row],[backers_count]],0)</f>
        <v>51.891891891891895</v>
      </c>
      <c r="Q3044" t="str">
        <f t="shared" si="188"/>
        <v>theater</v>
      </c>
      <c r="R3044" t="str">
        <f t="shared" si="189"/>
        <v>spaces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+Table1[[#This Row],[pledged]]/Table1[[#This Row],[goal]]</f>
        <v>1.1000666666666667</v>
      </c>
      <c r="P3045" s="8">
        <f>IFERROR(+Table1[[#This Row],[pledged]]/Table1[[#This Row],[backers_count]],0)</f>
        <v>128.9140625</v>
      </c>
      <c r="Q3045" t="str">
        <f t="shared" si="188"/>
        <v>theater</v>
      </c>
      <c r="R3045" t="str">
        <f t="shared" si="189"/>
        <v>spaces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+Table1[[#This Row],[pledged]]/Table1[[#This Row],[goal]]</f>
        <v>1.0934166666666667</v>
      </c>
      <c r="P3046" s="8">
        <f>IFERROR(+Table1[[#This Row],[pledged]]/Table1[[#This Row],[backers_count]],0)</f>
        <v>84.108974358974365</v>
      </c>
      <c r="Q3046" t="str">
        <f t="shared" si="188"/>
        <v>theater</v>
      </c>
      <c r="R3046" t="str">
        <f t="shared" si="189"/>
        <v>spaces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+Table1[[#This Row],[pledged]]/Table1[[#This Row],[goal]]</f>
        <v>1.3270650000000002</v>
      </c>
      <c r="P3047" s="8">
        <f>IFERROR(+Table1[[#This Row],[pledged]]/Table1[[#This Row],[backers_count]],0)</f>
        <v>82.941562500000003</v>
      </c>
      <c r="Q3047" t="str">
        <f t="shared" si="188"/>
        <v>theater</v>
      </c>
      <c r="R3047" t="str">
        <f t="shared" si="189"/>
        <v>spaces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+Table1[[#This Row],[pledged]]/Table1[[#This Row],[goal]]</f>
        <v>1.9084810126582279</v>
      </c>
      <c r="P3048" s="8">
        <f>IFERROR(+Table1[[#This Row],[pledged]]/Table1[[#This Row],[backers_count]],0)</f>
        <v>259.94827586206895</v>
      </c>
      <c r="Q3048" t="str">
        <f t="shared" si="188"/>
        <v>theater</v>
      </c>
      <c r="R3048" t="str">
        <f t="shared" si="189"/>
        <v>spaces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+Table1[[#This Row],[pledged]]/Table1[[#This Row],[goal]]</f>
        <v>1.49</v>
      </c>
      <c r="P3049" s="8">
        <f>IFERROR(+Table1[[#This Row],[pledged]]/Table1[[#This Row],[backers_count]],0)</f>
        <v>37.25</v>
      </c>
      <c r="Q3049" t="str">
        <f t="shared" si="188"/>
        <v>theater</v>
      </c>
      <c r="R3049" t="str">
        <f t="shared" si="189"/>
        <v>spaces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+Table1[[#This Row],[pledged]]/Table1[[#This Row],[goal]]</f>
        <v>1.6639999999999999</v>
      </c>
      <c r="P3050" s="8">
        <f>IFERROR(+Table1[[#This Row],[pledged]]/Table1[[#This Row],[backers_count]],0)</f>
        <v>177.02127659574469</v>
      </c>
      <c r="Q3050" t="str">
        <f t="shared" si="188"/>
        <v>theater</v>
      </c>
      <c r="R3050" t="str">
        <f t="shared" si="189"/>
        <v>spaces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+Table1[[#This Row],[pledged]]/Table1[[#This Row],[goal]]</f>
        <v>1.0666666666666667</v>
      </c>
      <c r="P3051" s="8">
        <f>IFERROR(+Table1[[#This Row],[pledged]]/Table1[[#This Row],[backers_count]],0)</f>
        <v>74.074074074074076</v>
      </c>
      <c r="Q3051" t="str">
        <f t="shared" si="188"/>
        <v>theater</v>
      </c>
      <c r="R3051" t="str">
        <f t="shared" si="189"/>
        <v>spaces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+Table1[[#This Row],[pledged]]/Table1[[#This Row],[goal]]</f>
        <v>1.06</v>
      </c>
      <c r="P3052" s="8">
        <f>IFERROR(+Table1[[#This Row],[pledged]]/Table1[[#This Row],[backers_count]],0)</f>
        <v>70.666666666666671</v>
      </c>
      <c r="Q3052" t="str">
        <f t="shared" si="188"/>
        <v>theater</v>
      </c>
      <c r="R3052" t="str">
        <f t="shared" si="189"/>
        <v>spaces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+Table1[[#This Row],[pledged]]/Table1[[#This Row],[goal]]</f>
        <v>0.23628571428571429</v>
      </c>
      <c r="P3053" s="8">
        <f>IFERROR(+Table1[[#This Row],[pledged]]/Table1[[#This Row],[backers_count]],0)</f>
        <v>23.62857142857143</v>
      </c>
      <c r="Q3053" t="str">
        <f t="shared" si="188"/>
        <v>theater</v>
      </c>
      <c r="R3053" t="str">
        <f t="shared" si="189"/>
        <v>spaces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+Table1[[#This Row],[pledged]]/Table1[[#This Row],[goal]]</f>
        <v>1.5E-3</v>
      </c>
      <c r="P3054" s="8">
        <f>IFERROR(+Table1[[#This Row],[pledged]]/Table1[[#This Row],[backers_count]],0)</f>
        <v>37.5</v>
      </c>
      <c r="Q3054" t="str">
        <f t="shared" si="188"/>
        <v>theater</v>
      </c>
      <c r="R3054" t="str">
        <f t="shared" si="189"/>
        <v>spaces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+Table1[[#This Row],[pledged]]/Table1[[#This Row],[goal]]</f>
        <v>4.0000000000000001E-3</v>
      </c>
      <c r="P3055" s="8">
        <f>IFERROR(+Table1[[#This Row],[pledged]]/Table1[[#This Row],[backers_count]],0)</f>
        <v>13.333333333333334</v>
      </c>
      <c r="Q3055" t="str">
        <f t="shared" si="188"/>
        <v>theater</v>
      </c>
      <c r="R3055" t="str">
        <f t="shared" si="189"/>
        <v>spaces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+Table1[[#This Row],[pledged]]/Table1[[#This Row],[goal]]</f>
        <v>0</v>
      </c>
      <c r="P3056" s="8">
        <f>IFERROR(+Table1[[#This Row],[pledged]]/Table1[[#This Row],[backers_count]],0)</f>
        <v>0</v>
      </c>
      <c r="Q3056" t="str">
        <f t="shared" si="188"/>
        <v>theater</v>
      </c>
      <c r="R3056" t="str">
        <f t="shared" si="189"/>
        <v>spaces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+Table1[[#This Row],[pledged]]/Table1[[#This Row],[goal]]</f>
        <v>5.0000000000000002E-5</v>
      </c>
      <c r="P3057" s="8">
        <f>IFERROR(+Table1[[#This Row],[pledged]]/Table1[[#This Row],[backers_count]],0)</f>
        <v>1</v>
      </c>
      <c r="Q3057" t="str">
        <f t="shared" si="188"/>
        <v>theater</v>
      </c>
      <c r="R3057" t="str">
        <f t="shared" si="189"/>
        <v>spaces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+Table1[[#This Row],[pledged]]/Table1[[#This Row],[goal]]</f>
        <v>0</v>
      </c>
      <c r="P3058" s="8">
        <f>IFERROR(+Table1[[#This Row],[pledged]]/Table1[[#This Row],[backers_count]],0)</f>
        <v>0</v>
      </c>
      <c r="Q3058" t="str">
        <f t="shared" si="188"/>
        <v>theater</v>
      </c>
      <c r="R3058" t="str">
        <f t="shared" si="189"/>
        <v>spaces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+Table1[[#This Row],[pledged]]/Table1[[#This Row],[goal]]</f>
        <v>0</v>
      </c>
      <c r="P3059" s="8">
        <f>IFERROR(+Table1[[#This Row],[pledged]]/Table1[[#This Row],[backers_count]],0)</f>
        <v>0</v>
      </c>
      <c r="Q3059" t="str">
        <f t="shared" si="188"/>
        <v>theater</v>
      </c>
      <c r="R3059" t="str">
        <f t="shared" si="189"/>
        <v>spaces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+Table1[[#This Row],[pledged]]/Table1[[#This Row],[goal]]</f>
        <v>1.6666666666666666E-4</v>
      </c>
      <c r="P3060" s="8">
        <f>IFERROR(+Table1[[#This Row],[pledged]]/Table1[[#This Row],[backers_count]],0)</f>
        <v>1</v>
      </c>
      <c r="Q3060" t="str">
        <f t="shared" si="188"/>
        <v>theater</v>
      </c>
      <c r="R3060" t="str">
        <f t="shared" si="189"/>
        <v>spaces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+Table1[[#This Row],[pledged]]/Table1[[#This Row],[goal]]</f>
        <v>3.0066666666666665E-2</v>
      </c>
      <c r="P3061" s="8">
        <f>IFERROR(+Table1[[#This Row],[pledged]]/Table1[[#This Row],[backers_count]],0)</f>
        <v>41</v>
      </c>
      <c r="Q3061" t="str">
        <f t="shared" si="188"/>
        <v>theater</v>
      </c>
      <c r="R3061" t="str">
        <f t="shared" si="189"/>
        <v>spaces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+Table1[[#This Row],[pledged]]/Table1[[#This Row],[goal]]</f>
        <v>1.5227272727272728E-3</v>
      </c>
      <c r="P3062" s="8">
        <f>IFERROR(+Table1[[#This Row],[pledged]]/Table1[[#This Row],[backers_count]],0)</f>
        <v>55.833333333333336</v>
      </c>
      <c r="Q3062" t="str">
        <f t="shared" si="188"/>
        <v>theater</v>
      </c>
      <c r="R3062" t="str">
        <f t="shared" si="189"/>
        <v>spaces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+Table1[[#This Row],[pledged]]/Table1[[#This Row],[goal]]</f>
        <v>0</v>
      </c>
      <c r="P3063" s="8">
        <f>IFERROR(+Table1[[#This Row],[pledged]]/Table1[[#This Row],[backers_count]],0)</f>
        <v>0</v>
      </c>
      <c r="Q3063" t="str">
        <f t="shared" si="188"/>
        <v>theater</v>
      </c>
      <c r="R3063" t="str">
        <f t="shared" si="189"/>
        <v>spaces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+Table1[[#This Row],[pledged]]/Table1[[#This Row],[goal]]</f>
        <v>0.66839999999999999</v>
      </c>
      <c r="P3064" s="8">
        <f>IFERROR(+Table1[[#This Row],[pledged]]/Table1[[#This Row],[backers_count]],0)</f>
        <v>99.761194029850742</v>
      </c>
      <c r="Q3064" t="str">
        <f t="shared" si="188"/>
        <v>theater</v>
      </c>
      <c r="R3064" t="str">
        <f t="shared" si="189"/>
        <v>spaces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+Table1[[#This Row],[pledged]]/Table1[[#This Row],[goal]]</f>
        <v>0.19566666666666666</v>
      </c>
      <c r="P3065" s="8">
        <f>IFERROR(+Table1[[#This Row],[pledged]]/Table1[[#This Row],[backers_count]],0)</f>
        <v>25.521739130434781</v>
      </c>
      <c r="Q3065" t="str">
        <f t="shared" si="188"/>
        <v>theater</v>
      </c>
      <c r="R3065" t="str">
        <f t="shared" si="189"/>
        <v>spaces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+Table1[[#This Row],[pledged]]/Table1[[#This Row],[goal]]</f>
        <v>0.11294666666666667</v>
      </c>
      <c r="P3066" s="8">
        <f>IFERROR(+Table1[[#This Row],[pledged]]/Table1[[#This Row],[backers_count]],0)</f>
        <v>117.65277777777777</v>
      </c>
      <c r="Q3066" t="str">
        <f t="shared" si="188"/>
        <v>theater</v>
      </c>
      <c r="R3066" t="str">
        <f t="shared" si="189"/>
        <v>spaces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+Table1[[#This Row],[pledged]]/Table1[[#This Row],[goal]]</f>
        <v>4.0000000000000002E-4</v>
      </c>
      <c r="P3067" s="8">
        <f>IFERROR(+Table1[[#This Row],[pledged]]/Table1[[#This Row],[backers_count]],0)</f>
        <v>5</v>
      </c>
      <c r="Q3067" t="str">
        <f t="shared" si="188"/>
        <v>theater</v>
      </c>
      <c r="R3067" t="str">
        <f t="shared" si="189"/>
        <v>spaces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+Table1[[#This Row],[pledged]]/Table1[[#This Row],[goal]]</f>
        <v>0.11985714285714286</v>
      </c>
      <c r="P3068" s="8">
        <f>IFERROR(+Table1[[#This Row],[pledged]]/Table1[[#This Row],[backers_count]],0)</f>
        <v>2796.6666666666665</v>
      </c>
      <c r="Q3068" t="str">
        <f t="shared" si="188"/>
        <v>theater</v>
      </c>
      <c r="R3068" t="str">
        <f t="shared" si="189"/>
        <v>spaces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+Table1[[#This Row],[pledged]]/Table1[[#This Row],[goal]]</f>
        <v>2.5000000000000001E-2</v>
      </c>
      <c r="P3069" s="8">
        <f>IFERROR(+Table1[[#This Row],[pledged]]/Table1[[#This Row],[backers_count]],0)</f>
        <v>200</v>
      </c>
      <c r="Q3069" t="str">
        <f t="shared" si="188"/>
        <v>theater</v>
      </c>
      <c r="R3069" t="str">
        <f t="shared" si="189"/>
        <v>spaces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+Table1[[#This Row],[pledged]]/Table1[[#This Row],[goal]]</f>
        <v>6.9999999999999999E-4</v>
      </c>
      <c r="P3070" s="8">
        <f>IFERROR(+Table1[[#This Row],[pledged]]/Table1[[#This Row],[backers_count]],0)</f>
        <v>87.5</v>
      </c>
      <c r="Q3070" t="str">
        <f t="shared" si="188"/>
        <v>theater</v>
      </c>
      <c r="R3070" t="str">
        <f t="shared" si="189"/>
        <v>spaces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+Table1[[#This Row],[pledged]]/Table1[[#This Row],[goal]]</f>
        <v>0.14099999999999999</v>
      </c>
      <c r="P3071" s="8">
        <f>IFERROR(+Table1[[#This Row],[pledged]]/Table1[[#This Row],[backers_count]],0)</f>
        <v>20.142857142857142</v>
      </c>
      <c r="Q3071" t="str">
        <f t="shared" si="188"/>
        <v>theater</v>
      </c>
      <c r="R3071" t="str">
        <f t="shared" si="189"/>
        <v>spaces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+Table1[[#This Row],[pledged]]/Table1[[#This Row],[goal]]</f>
        <v>3.3399999999999999E-2</v>
      </c>
      <c r="P3072" s="8">
        <f>IFERROR(+Table1[[#This Row],[pledged]]/Table1[[#This Row],[backers_count]],0)</f>
        <v>20.875</v>
      </c>
      <c r="Q3072" t="str">
        <f t="shared" si="188"/>
        <v>theater</v>
      </c>
      <c r="R3072" t="str">
        <f t="shared" si="189"/>
        <v>spaces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+Table1[[#This Row],[pledged]]/Table1[[#This Row],[goal]]</f>
        <v>0.59775</v>
      </c>
      <c r="P3073" s="8">
        <f>IFERROR(+Table1[[#This Row],[pledged]]/Table1[[#This Row],[backers_count]],0)</f>
        <v>61.307692307692307</v>
      </c>
      <c r="Q3073" t="str">
        <f t="shared" si="188"/>
        <v>theater</v>
      </c>
      <c r="R3073" t="str">
        <f t="shared" si="189"/>
        <v>spaces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+Table1[[#This Row],[pledged]]/Table1[[#This Row],[goal]]</f>
        <v>1.6666666666666666E-4</v>
      </c>
      <c r="P3074" s="8">
        <f>IFERROR(+Table1[[#This Row],[pledged]]/Table1[[#This Row],[backers_count]],0)</f>
        <v>1</v>
      </c>
      <c r="Q3074" t="str">
        <f t="shared" ref="Q3074:Q3137" si="192">LEFT(N3074,FIND("/",N3074)-1)</f>
        <v>theater</v>
      </c>
      <c r="R3074" t="str">
        <f t="shared" ref="R3074:R3137" si="193">RIGHT($N3074,LEN(N3074)-FIND("/",N3074))</f>
        <v>spaces</v>
      </c>
      <c r="S3074" s="14">
        <f t="shared" ref="S3074:S3137" si="194">(((J3074/60)/60)/24)+DATE(1970,1,1)</f>
        <v>42658.690532407403</v>
      </c>
      <c r="T3074" s="14">
        <f t="shared" ref="T3074:T3137" si="195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+Table1[[#This Row],[pledged]]/Table1[[#This Row],[goal]]</f>
        <v>2.3035714285714285E-4</v>
      </c>
      <c r="P3075" s="8">
        <f>IFERROR(+Table1[[#This Row],[pledged]]/Table1[[#This Row],[backers_count]],0)</f>
        <v>92.142857142857139</v>
      </c>
      <c r="Q3075" t="str">
        <f t="shared" si="192"/>
        <v>theater</v>
      </c>
      <c r="R3075" t="str">
        <f t="shared" si="193"/>
        <v>spaces</v>
      </c>
      <c r="S3075" s="14">
        <f t="shared" si="194"/>
        <v>42111.684027777781</v>
      </c>
      <c r="T3075" s="14">
        <f t="shared" si="195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+Table1[[#This Row],[pledged]]/Table1[[#This Row],[goal]]</f>
        <v>8.8000000000000003E-4</v>
      </c>
      <c r="P3076" s="8">
        <f>IFERROR(+Table1[[#This Row],[pledged]]/Table1[[#This Row],[backers_count]],0)</f>
        <v>7.333333333333333</v>
      </c>
      <c r="Q3076" t="str">
        <f t="shared" si="192"/>
        <v>theater</v>
      </c>
      <c r="R3076" t="str">
        <f t="shared" si="193"/>
        <v>spaces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+Table1[[#This Row],[pledged]]/Table1[[#This Row],[goal]]</f>
        <v>8.6400000000000005E-2</v>
      </c>
      <c r="P3077" s="8">
        <f>IFERROR(+Table1[[#This Row],[pledged]]/Table1[[#This Row],[backers_count]],0)</f>
        <v>64.8</v>
      </c>
      <c r="Q3077" t="str">
        <f t="shared" si="192"/>
        <v>theater</v>
      </c>
      <c r="R3077" t="str">
        <f t="shared" si="193"/>
        <v>spaces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+Table1[[#This Row],[pledged]]/Table1[[#This Row],[goal]]</f>
        <v>0.15060000000000001</v>
      </c>
      <c r="P3078" s="8">
        <f>IFERROR(+Table1[[#This Row],[pledged]]/Table1[[#This Row],[backers_count]],0)</f>
        <v>30.12</v>
      </c>
      <c r="Q3078" t="str">
        <f t="shared" si="192"/>
        <v>theater</v>
      </c>
      <c r="R3078" t="str">
        <f t="shared" si="193"/>
        <v>spaces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+Table1[[#This Row],[pledged]]/Table1[[#This Row],[goal]]</f>
        <v>4.7727272727272731E-3</v>
      </c>
      <c r="P3079" s="8">
        <f>IFERROR(+Table1[[#This Row],[pledged]]/Table1[[#This Row],[backers_count]],0)</f>
        <v>52.5</v>
      </c>
      <c r="Q3079" t="str">
        <f t="shared" si="192"/>
        <v>theater</v>
      </c>
      <c r="R3079" t="str">
        <f t="shared" si="193"/>
        <v>spaces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+Table1[[#This Row],[pledged]]/Table1[[#This Row],[goal]]</f>
        <v>1.1833333333333333E-3</v>
      </c>
      <c r="P3080" s="8">
        <f>IFERROR(+Table1[[#This Row],[pledged]]/Table1[[#This Row],[backers_count]],0)</f>
        <v>23.666666666666668</v>
      </c>
      <c r="Q3080" t="str">
        <f t="shared" si="192"/>
        <v>theater</v>
      </c>
      <c r="R3080" t="str">
        <f t="shared" si="193"/>
        <v>spaces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+Table1[[#This Row],[pledged]]/Table1[[#This Row],[goal]]</f>
        <v>8.4173998587352451E-3</v>
      </c>
      <c r="P3081" s="8">
        <f>IFERROR(+Table1[[#This Row],[pledged]]/Table1[[#This Row],[backers_count]],0)</f>
        <v>415.77777777777777</v>
      </c>
      <c r="Q3081" t="str">
        <f t="shared" si="192"/>
        <v>theater</v>
      </c>
      <c r="R3081" t="str">
        <f t="shared" si="193"/>
        <v>spaces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+Table1[[#This Row],[pledged]]/Table1[[#This Row],[goal]]</f>
        <v>1.8799999999999999E-4</v>
      </c>
      <c r="P3082" s="8">
        <f>IFERROR(+Table1[[#This Row],[pledged]]/Table1[[#This Row],[backers_count]],0)</f>
        <v>53.714285714285715</v>
      </c>
      <c r="Q3082" t="str">
        <f t="shared" si="192"/>
        <v>theater</v>
      </c>
      <c r="R3082" t="str">
        <f t="shared" si="193"/>
        <v>spaces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+Table1[[#This Row],[pledged]]/Table1[[#This Row],[goal]]</f>
        <v>2.1029999999999998E-3</v>
      </c>
      <c r="P3083" s="8">
        <f>IFERROR(+Table1[[#This Row],[pledged]]/Table1[[#This Row],[backers_count]],0)</f>
        <v>420.6</v>
      </c>
      <c r="Q3083" t="str">
        <f t="shared" si="192"/>
        <v>theater</v>
      </c>
      <c r="R3083" t="str">
        <f t="shared" si="193"/>
        <v>spaces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+Table1[[#This Row],[pledged]]/Table1[[#This Row],[goal]]</f>
        <v>0</v>
      </c>
      <c r="P3084" s="8">
        <f>IFERROR(+Table1[[#This Row],[pledged]]/Table1[[#This Row],[backers_count]],0)</f>
        <v>0</v>
      </c>
      <c r="Q3084" t="str">
        <f t="shared" si="192"/>
        <v>theater</v>
      </c>
      <c r="R3084" t="str">
        <f t="shared" si="193"/>
        <v>spaces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+Table1[[#This Row],[pledged]]/Table1[[#This Row],[goal]]</f>
        <v>2.8E-3</v>
      </c>
      <c r="P3085" s="8">
        <f>IFERROR(+Table1[[#This Row],[pledged]]/Table1[[#This Row],[backers_count]],0)</f>
        <v>18.666666666666668</v>
      </c>
      <c r="Q3085" t="str">
        <f t="shared" si="192"/>
        <v>theater</v>
      </c>
      <c r="R3085" t="str">
        <f t="shared" si="193"/>
        <v>spaces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+Table1[[#This Row],[pledged]]/Table1[[#This Row],[goal]]</f>
        <v>0.11579206701157921</v>
      </c>
      <c r="P3086" s="8">
        <f>IFERROR(+Table1[[#This Row],[pledged]]/Table1[[#This Row],[backers_count]],0)</f>
        <v>78.333333333333329</v>
      </c>
      <c r="Q3086" t="str">
        <f t="shared" si="192"/>
        <v>theater</v>
      </c>
      <c r="R3086" t="str">
        <f t="shared" si="193"/>
        <v>spaces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+Table1[[#This Row],[pledged]]/Table1[[#This Row],[goal]]</f>
        <v>2.4400000000000002E-2</v>
      </c>
      <c r="P3087" s="8">
        <f>IFERROR(+Table1[[#This Row],[pledged]]/Table1[[#This Row],[backers_count]],0)</f>
        <v>67.777777777777771</v>
      </c>
      <c r="Q3087" t="str">
        <f t="shared" si="192"/>
        <v>theater</v>
      </c>
      <c r="R3087" t="str">
        <f t="shared" si="193"/>
        <v>spaces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+Table1[[#This Row],[pledged]]/Table1[[#This Row],[goal]]</f>
        <v>2.5000000000000001E-3</v>
      </c>
      <c r="P3088" s="8">
        <f>IFERROR(+Table1[[#This Row],[pledged]]/Table1[[#This Row],[backers_count]],0)</f>
        <v>16.666666666666668</v>
      </c>
      <c r="Q3088" t="str">
        <f t="shared" si="192"/>
        <v>theater</v>
      </c>
      <c r="R3088" t="str">
        <f t="shared" si="193"/>
        <v>spaces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+Table1[[#This Row],[pledged]]/Table1[[#This Row],[goal]]</f>
        <v>6.2500000000000003E-3</v>
      </c>
      <c r="P3089" s="8">
        <f>IFERROR(+Table1[[#This Row],[pledged]]/Table1[[#This Row],[backers_count]],0)</f>
        <v>62.5</v>
      </c>
      <c r="Q3089" t="str">
        <f t="shared" si="192"/>
        <v>theater</v>
      </c>
      <c r="R3089" t="str">
        <f t="shared" si="193"/>
        <v>spaces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+Table1[[#This Row],[pledged]]/Table1[[#This Row],[goal]]</f>
        <v>1.9384615384615384E-3</v>
      </c>
      <c r="P3090" s="8">
        <f>IFERROR(+Table1[[#This Row],[pledged]]/Table1[[#This Row],[backers_count]],0)</f>
        <v>42</v>
      </c>
      <c r="Q3090" t="str">
        <f t="shared" si="192"/>
        <v>theater</v>
      </c>
      <c r="R3090" t="str">
        <f t="shared" si="193"/>
        <v>spaces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+Table1[[#This Row],[pledged]]/Table1[[#This Row],[goal]]</f>
        <v>0.23416000000000001</v>
      </c>
      <c r="P3091" s="8">
        <f>IFERROR(+Table1[[#This Row],[pledged]]/Table1[[#This Row],[backers_count]],0)</f>
        <v>130.0888888888889</v>
      </c>
      <c r="Q3091" t="str">
        <f t="shared" si="192"/>
        <v>theater</v>
      </c>
      <c r="R3091" t="str">
        <f t="shared" si="193"/>
        <v>spaces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+Table1[[#This Row],[pledged]]/Table1[[#This Row],[goal]]</f>
        <v>5.080888888888889E-2</v>
      </c>
      <c r="P3092" s="8">
        <f>IFERROR(+Table1[[#This Row],[pledged]]/Table1[[#This Row],[backers_count]],0)</f>
        <v>1270.2222222222222</v>
      </c>
      <c r="Q3092" t="str">
        <f t="shared" si="192"/>
        <v>theater</v>
      </c>
      <c r="R3092" t="str">
        <f t="shared" si="193"/>
        <v>spaces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+Table1[[#This Row],[pledged]]/Table1[[#This Row],[goal]]</f>
        <v>0.15920000000000001</v>
      </c>
      <c r="P3093" s="8">
        <f>IFERROR(+Table1[[#This Row],[pledged]]/Table1[[#This Row],[backers_count]],0)</f>
        <v>88.444444444444443</v>
      </c>
      <c r="Q3093" t="str">
        <f t="shared" si="192"/>
        <v>theater</v>
      </c>
      <c r="R3093" t="str">
        <f t="shared" si="193"/>
        <v>spaces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+Table1[[#This Row],[pledged]]/Table1[[#This Row],[goal]]</f>
        <v>1.1831900000000001E-2</v>
      </c>
      <c r="P3094" s="8">
        <f>IFERROR(+Table1[[#This Row],[pledged]]/Table1[[#This Row],[backers_count]],0)</f>
        <v>56.342380952380957</v>
      </c>
      <c r="Q3094" t="str">
        <f t="shared" si="192"/>
        <v>theater</v>
      </c>
      <c r="R3094" t="str">
        <f t="shared" si="193"/>
        <v>spaces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+Table1[[#This Row],[pledged]]/Table1[[#This Row],[goal]]</f>
        <v>0.22750000000000001</v>
      </c>
      <c r="P3095" s="8">
        <f>IFERROR(+Table1[[#This Row],[pledged]]/Table1[[#This Row],[backers_count]],0)</f>
        <v>53.529411764705884</v>
      </c>
      <c r="Q3095" t="str">
        <f t="shared" si="192"/>
        <v>theater</v>
      </c>
      <c r="R3095" t="str">
        <f t="shared" si="193"/>
        <v>spaces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+Table1[[#This Row],[pledged]]/Table1[[#This Row],[goal]]</f>
        <v>2.5000000000000001E-4</v>
      </c>
      <c r="P3096" s="8">
        <f>IFERROR(+Table1[[#This Row],[pledged]]/Table1[[#This Row],[backers_count]],0)</f>
        <v>25</v>
      </c>
      <c r="Q3096" t="str">
        <f t="shared" si="192"/>
        <v>theater</v>
      </c>
      <c r="R3096" t="str">
        <f t="shared" si="193"/>
        <v>spaces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+Table1[[#This Row],[pledged]]/Table1[[#This Row],[goal]]</f>
        <v>3.351206434316354E-3</v>
      </c>
      <c r="P3097" s="8">
        <f>IFERROR(+Table1[[#This Row],[pledged]]/Table1[[#This Row],[backers_count]],0)</f>
        <v>50</v>
      </c>
      <c r="Q3097" t="str">
        <f t="shared" si="192"/>
        <v>theater</v>
      </c>
      <c r="R3097" t="str">
        <f t="shared" si="193"/>
        <v>spaces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+Table1[[#This Row],[pledged]]/Table1[[#This Row],[goal]]</f>
        <v>3.9750000000000001E-2</v>
      </c>
      <c r="P3098" s="8">
        <f>IFERROR(+Table1[[#This Row],[pledged]]/Table1[[#This Row],[backers_count]],0)</f>
        <v>56.785714285714285</v>
      </c>
      <c r="Q3098" t="str">
        <f t="shared" si="192"/>
        <v>theater</v>
      </c>
      <c r="R3098" t="str">
        <f t="shared" si="193"/>
        <v>spaces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+Table1[[#This Row],[pledged]]/Table1[[#This Row],[goal]]</f>
        <v>0.17150000000000001</v>
      </c>
      <c r="P3099" s="8">
        <f>IFERROR(+Table1[[#This Row],[pledged]]/Table1[[#This Row],[backers_count]],0)</f>
        <v>40.833333333333336</v>
      </c>
      <c r="Q3099" t="str">
        <f t="shared" si="192"/>
        <v>theater</v>
      </c>
      <c r="R3099" t="str">
        <f t="shared" si="193"/>
        <v>spaces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+Table1[[#This Row],[pledged]]/Table1[[#This Row],[goal]]</f>
        <v>3.608004104669061E-2</v>
      </c>
      <c r="P3100" s="8">
        <f>IFERROR(+Table1[[#This Row],[pledged]]/Table1[[#This Row],[backers_count]],0)</f>
        <v>65.111111111111114</v>
      </c>
      <c r="Q3100" t="str">
        <f t="shared" si="192"/>
        <v>theater</v>
      </c>
      <c r="R3100" t="str">
        <f t="shared" si="193"/>
        <v>spaces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+Table1[[#This Row],[pledged]]/Table1[[#This Row],[goal]]</f>
        <v>0.13900000000000001</v>
      </c>
      <c r="P3101" s="8">
        <f>IFERROR(+Table1[[#This Row],[pledged]]/Table1[[#This Row],[backers_count]],0)</f>
        <v>55.6</v>
      </c>
      <c r="Q3101" t="str">
        <f t="shared" si="192"/>
        <v>theater</v>
      </c>
      <c r="R3101" t="str">
        <f t="shared" si="193"/>
        <v>spaces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+Table1[[#This Row],[pledged]]/Table1[[#This Row],[goal]]</f>
        <v>0.15225</v>
      </c>
      <c r="P3102" s="8">
        <f>IFERROR(+Table1[[#This Row],[pledged]]/Table1[[#This Row],[backers_count]],0)</f>
        <v>140.53846153846155</v>
      </c>
      <c r="Q3102" t="str">
        <f t="shared" si="192"/>
        <v>theater</v>
      </c>
      <c r="R3102" t="str">
        <f t="shared" si="193"/>
        <v>spaces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+Table1[[#This Row],[pledged]]/Table1[[#This Row],[goal]]</f>
        <v>0.12</v>
      </c>
      <c r="P3103" s="8">
        <f>IFERROR(+Table1[[#This Row],[pledged]]/Table1[[#This Row],[backers_count]],0)</f>
        <v>25</v>
      </c>
      <c r="Q3103" t="str">
        <f t="shared" si="192"/>
        <v>theater</v>
      </c>
      <c r="R3103" t="str">
        <f t="shared" si="193"/>
        <v>spaces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+Table1[[#This Row],[pledged]]/Table1[[#This Row],[goal]]</f>
        <v>0.391125</v>
      </c>
      <c r="P3104" s="8">
        <f>IFERROR(+Table1[[#This Row],[pledged]]/Table1[[#This Row],[backers_count]],0)</f>
        <v>69.533333333333331</v>
      </c>
      <c r="Q3104" t="str">
        <f t="shared" si="192"/>
        <v>theater</v>
      </c>
      <c r="R3104" t="str">
        <f t="shared" si="193"/>
        <v>spaces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+Table1[[#This Row],[pledged]]/Table1[[#This Row],[goal]]</f>
        <v>2.6829268292682929E-3</v>
      </c>
      <c r="P3105" s="8">
        <f>IFERROR(+Table1[[#This Row],[pledged]]/Table1[[#This Row],[backers_count]],0)</f>
        <v>5.5</v>
      </c>
      <c r="Q3105" t="str">
        <f t="shared" si="192"/>
        <v>theater</v>
      </c>
      <c r="R3105" t="str">
        <f t="shared" si="193"/>
        <v>spaces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+Table1[[#This Row],[pledged]]/Table1[[#This Row],[goal]]</f>
        <v>0.29625000000000001</v>
      </c>
      <c r="P3106" s="8">
        <f>IFERROR(+Table1[[#This Row],[pledged]]/Table1[[#This Row],[backers_count]],0)</f>
        <v>237</v>
      </c>
      <c r="Q3106" t="str">
        <f t="shared" si="192"/>
        <v>theater</v>
      </c>
      <c r="R3106" t="str">
        <f t="shared" si="193"/>
        <v>spaces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+Table1[[#This Row],[pledged]]/Table1[[#This Row],[goal]]</f>
        <v>0.4236099230111206</v>
      </c>
      <c r="P3107" s="8">
        <f>IFERROR(+Table1[[#This Row],[pledged]]/Table1[[#This Row],[backers_count]],0)</f>
        <v>79.870967741935488</v>
      </c>
      <c r="Q3107" t="str">
        <f t="shared" si="192"/>
        <v>theater</v>
      </c>
      <c r="R3107" t="str">
        <f t="shared" si="193"/>
        <v>spaces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+Table1[[#This Row],[pledged]]/Table1[[#This Row],[goal]]</f>
        <v>4.1000000000000002E-2</v>
      </c>
      <c r="P3108" s="8">
        <f>IFERROR(+Table1[[#This Row],[pledged]]/Table1[[#This Row],[backers_count]],0)</f>
        <v>10.25</v>
      </c>
      <c r="Q3108" t="str">
        <f t="shared" si="192"/>
        <v>theater</v>
      </c>
      <c r="R3108" t="str">
        <f t="shared" si="193"/>
        <v>spaces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+Table1[[#This Row],[pledged]]/Table1[[#This Row],[goal]]</f>
        <v>0.197625</v>
      </c>
      <c r="P3109" s="8">
        <f>IFERROR(+Table1[[#This Row],[pledged]]/Table1[[#This Row],[backers_count]],0)</f>
        <v>272.58620689655174</v>
      </c>
      <c r="Q3109" t="str">
        <f t="shared" si="192"/>
        <v>theater</v>
      </c>
      <c r="R3109" t="str">
        <f t="shared" si="193"/>
        <v>spaces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+Table1[[#This Row],[pledged]]/Table1[[#This Row],[goal]]</f>
        <v>5.1999999999999995E-4</v>
      </c>
      <c r="P3110" s="8">
        <f>IFERROR(+Table1[[#This Row],[pledged]]/Table1[[#This Row],[backers_count]],0)</f>
        <v>13</v>
      </c>
      <c r="Q3110" t="str">
        <f t="shared" si="192"/>
        <v>theater</v>
      </c>
      <c r="R3110" t="str">
        <f t="shared" si="193"/>
        <v>spaces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+Table1[[#This Row],[pledged]]/Table1[[#This Row],[goal]]</f>
        <v>0.25030188679245285</v>
      </c>
      <c r="P3111" s="8">
        <f>IFERROR(+Table1[[#This Row],[pledged]]/Table1[[#This Row],[backers_count]],0)</f>
        <v>58.184210526315788</v>
      </c>
      <c r="Q3111" t="str">
        <f t="shared" si="192"/>
        <v>theater</v>
      </c>
      <c r="R3111" t="str">
        <f t="shared" si="193"/>
        <v>spaces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+Table1[[#This Row],[pledged]]/Table1[[#This Row],[goal]]</f>
        <v>4.0000000000000002E-4</v>
      </c>
      <c r="P3112" s="8">
        <f>IFERROR(+Table1[[#This Row],[pledged]]/Table1[[#This Row],[backers_count]],0)</f>
        <v>10</v>
      </c>
      <c r="Q3112" t="str">
        <f t="shared" si="192"/>
        <v>theater</v>
      </c>
      <c r="R3112" t="str">
        <f t="shared" si="193"/>
        <v>spaces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+Table1[[#This Row],[pledged]]/Table1[[#This Row],[goal]]</f>
        <v>0.26640000000000003</v>
      </c>
      <c r="P3113" s="8">
        <f>IFERROR(+Table1[[#This Row],[pledged]]/Table1[[#This Row],[backers_count]],0)</f>
        <v>70.10526315789474</v>
      </c>
      <c r="Q3113" t="str">
        <f t="shared" si="192"/>
        <v>theater</v>
      </c>
      <c r="R3113" t="str">
        <f t="shared" si="193"/>
        <v>spaces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+Table1[[#This Row],[pledged]]/Table1[[#This Row],[goal]]</f>
        <v>4.7363636363636365E-2</v>
      </c>
      <c r="P3114" s="8">
        <f>IFERROR(+Table1[[#This Row],[pledged]]/Table1[[#This Row],[backers_count]],0)</f>
        <v>57.888888888888886</v>
      </c>
      <c r="Q3114" t="str">
        <f t="shared" si="192"/>
        <v>theater</v>
      </c>
      <c r="R3114" t="str">
        <f t="shared" si="193"/>
        <v>spaces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+Table1[[#This Row],[pledged]]/Table1[[#This Row],[goal]]</f>
        <v>4.2435339894712751E-2</v>
      </c>
      <c r="P3115" s="8">
        <f>IFERROR(+Table1[[#This Row],[pledged]]/Table1[[#This Row],[backers_count]],0)</f>
        <v>125.27027027027027</v>
      </c>
      <c r="Q3115" t="str">
        <f t="shared" si="192"/>
        <v>theater</v>
      </c>
      <c r="R3115" t="str">
        <f t="shared" si="193"/>
        <v>spaces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+Table1[[#This Row],[pledged]]/Table1[[#This Row],[goal]]</f>
        <v>0</v>
      </c>
      <c r="P3116" s="8">
        <f>IFERROR(+Table1[[#This Row],[pledged]]/Table1[[#This Row],[backers_count]],0)</f>
        <v>0</v>
      </c>
      <c r="Q3116" t="str">
        <f t="shared" si="192"/>
        <v>theater</v>
      </c>
      <c r="R3116" t="str">
        <f t="shared" si="193"/>
        <v>spaces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+Table1[[#This Row],[pledged]]/Table1[[#This Row],[goal]]</f>
        <v>0.03</v>
      </c>
      <c r="P3117" s="8">
        <f>IFERROR(+Table1[[#This Row],[pledged]]/Table1[[#This Row],[backers_count]],0)</f>
        <v>300</v>
      </c>
      <c r="Q3117" t="str">
        <f t="shared" si="192"/>
        <v>theater</v>
      </c>
      <c r="R3117" t="str">
        <f t="shared" si="193"/>
        <v>spaces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+Table1[[#This Row],[pledged]]/Table1[[#This Row],[goal]]</f>
        <v>0.57333333333333336</v>
      </c>
      <c r="P3118" s="8">
        <f>IFERROR(+Table1[[#This Row],[pledged]]/Table1[[#This Row],[backers_count]],0)</f>
        <v>43</v>
      </c>
      <c r="Q3118" t="str">
        <f t="shared" si="192"/>
        <v>theater</v>
      </c>
      <c r="R3118" t="str">
        <f t="shared" si="193"/>
        <v>spaces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+Table1[[#This Row],[pledged]]/Table1[[#This Row],[goal]]</f>
        <v>1E-3</v>
      </c>
      <c r="P3119" s="8">
        <f>IFERROR(+Table1[[#This Row],[pledged]]/Table1[[#This Row],[backers_count]],0)</f>
        <v>1</v>
      </c>
      <c r="Q3119" t="str">
        <f t="shared" si="192"/>
        <v>theater</v>
      </c>
      <c r="R3119" t="str">
        <f t="shared" si="193"/>
        <v>spaces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+Table1[[#This Row],[pledged]]/Table1[[#This Row],[goal]]</f>
        <v>3.0999999999999999E-3</v>
      </c>
      <c r="P3120" s="8">
        <f>IFERROR(+Table1[[#This Row],[pledged]]/Table1[[#This Row],[backers_count]],0)</f>
        <v>775</v>
      </c>
      <c r="Q3120" t="str">
        <f t="shared" si="192"/>
        <v>theater</v>
      </c>
      <c r="R3120" t="str">
        <f t="shared" si="193"/>
        <v>spaces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+Table1[[#This Row],[pledged]]/Table1[[#This Row],[goal]]</f>
        <v>5.0000000000000001E-4</v>
      </c>
      <c r="P3121" s="8">
        <f>IFERROR(+Table1[[#This Row],[pledged]]/Table1[[#This Row],[backers_count]],0)</f>
        <v>5</v>
      </c>
      <c r="Q3121" t="str">
        <f t="shared" si="192"/>
        <v>theater</v>
      </c>
      <c r="R3121" t="str">
        <f t="shared" si="193"/>
        <v>spaces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+Table1[[#This Row],[pledged]]/Table1[[#This Row],[goal]]</f>
        <v>9.8461538461538464E-5</v>
      </c>
      <c r="P3122" s="8">
        <f>IFERROR(+Table1[[#This Row],[pledged]]/Table1[[#This Row],[backers_count]],0)</f>
        <v>12.8</v>
      </c>
      <c r="Q3122" t="str">
        <f t="shared" si="192"/>
        <v>theater</v>
      </c>
      <c r="R3122" t="str">
        <f t="shared" si="193"/>
        <v>spaces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+Table1[[#This Row],[pledged]]/Table1[[#This Row],[goal]]</f>
        <v>6.6666666666666671E-3</v>
      </c>
      <c r="P3123" s="8">
        <f>IFERROR(+Table1[[#This Row],[pledged]]/Table1[[#This Row],[backers_count]],0)</f>
        <v>10</v>
      </c>
      <c r="Q3123" t="str">
        <f t="shared" si="192"/>
        <v>theater</v>
      </c>
      <c r="R3123" t="str">
        <f t="shared" si="193"/>
        <v>spaces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+Table1[[#This Row],[pledged]]/Table1[[#This Row],[goal]]</f>
        <v>0.58291457286432158</v>
      </c>
      <c r="P3124" s="8">
        <f>IFERROR(+Table1[[#This Row],[pledged]]/Table1[[#This Row],[backers_count]],0)</f>
        <v>58</v>
      </c>
      <c r="Q3124" t="str">
        <f t="shared" si="192"/>
        <v>theater</v>
      </c>
      <c r="R3124" t="str">
        <f t="shared" si="193"/>
        <v>spaces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+Table1[[#This Row],[pledged]]/Table1[[#This Row],[goal]]</f>
        <v>0.68153600000000003</v>
      </c>
      <c r="P3125" s="8">
        <f>IFERROR(+Table1[[#This Row],[pledged]]/Table1[[#This Row],[backers_count]],0)</f>
        <v>244.80459770114942</v>
      </c>
      <c r="Q3125" t="str">
        <f t="shared" si="192"/>
        <v>theater</v>
      </c>
      <c r="R3125" t="str">
        <f t="shared" si="193"/>
        <v>spaces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+Table1[[#This Row],[pledged]]/Table1[[#This Row],[goal]]</f>
        <v>3.2499999999999997E-5</v>
      </c>
      <c r="P3126" s="8">
        <f>IFERROR(+Table1[[#This Row],[pledged]]/Table1[[#This Row],[backers_count]],0)</f>
        <v>6.5</v>
      </c>
      <c r="Q3126" t="str">
        <f t="shared" si="192"/>
        <v>theater</v>
      </c>
      <c r="R3126" t="str">
        <f t="shared" si="193"/>
        <v>spaces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+Table1[[#This Row],[pledged]]/Table1[[#This Row],[goal]]</f>
        <v>0</v>
      </c>
      <c r="P3127" s="8">
        <f>IFERROR(+Table1[[#This Row],[pledged]]/Table1[[#This Row],[backers_count]],0)</f>
        <v>0</v>
      </c>
      <c r="Q3127" t="str">
        <f t="shared" si="192"/>
        <v>theater</v>
      </c>
      <c r="R3127" t="str">
        <f t="shared" si="193"/>
        <v>spaces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+Table1[[#This Row],[pledged]]/Table1[[#This Row],[goal]]</f>
        <v>4.1599999999999998E-2</v>
      </c>
      <c r="P3128" s="8">
        <f>IFERROR(+Table1[[#This Row],[pledged]]/Table1[[#This Row],[backers_count]],0)</f>
        <v>61.176470588235297</v>
      </c>
      <c r="Q3128" t="str">
        <f t="shared" si="192"/>
        <v>theater</v>
      </c>
      <c r="R3128" t="str">
        <f t="shared" si="193"/>
        <v>spaces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+Table1[[#This Row],[pledged]]/Table1[[#This Row],[goal]]</f>
        <v>0</v>
      </c>
      <c r="P3129" s="8">
        <f>IFERROR(+Table1[[#This Row],[pledged]]/Table1[[#This Row],[backers_count]],0)</f>
        <v>0</v>
      </c>
      <c r="Q3129" t="str">
        <f t="shared" si="192"/>
        <v>theater</v>
      </c>
      <c r="R3129" t="str">
        <f t="shared" si="193"/>
        <v>spaces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+Table1[[#This Row],[pledged]]/Table1[[#This Row],[goal]]</f>
        <v>1.0860666666666667</v>
      </c>
      <c r="P3130" s="8">
        <f>IFERROR(+Table1[[#This Row],[pledged]]/Table1[[#This Row],[backers_count]],0)</f>
        <v>139.23931623931625</v>
      </c>
      <c r="Q3130" t="str">
        <f t="shared" si="192"/>
        <v>theater</v>
      </c>
      <c r="R3130" t="str">
        <f t="shared" si="193"/>
        <v>plays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+Table1[[#This Row],[pledged]]/Table1[[#This Row],[goal]]</f>
        <v>8.0000000000000002E-3</v>
      </c>
      <c r="P3131" s="8">
        <f>IFERROR(+Table1[[#This Row],[pledged]]/Table1[[#This Row],[backers_count]],0)</f>
        <v>10</v>
      </c>
      <c r="Q3131" t="str">
        <f t="shared" si="192"/>
        <v>theater</v>
      </c>
      <c r="R3131" t="str">
        <f t="shared" si="193"/>
        <v>plays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+Table1[[#This Row],[pledged]]/Table1[[#This Row],[goal]]</f>
        <v>3.7499999999999999E-2</v>
      </c>
      <c r="P3132" s="8">
        <f>IFERROR(+Table1[[#This Row],[pledged]]/Table1[[#This Row],[backers_count]],0)</f>
        <v>93.75</v>
      </c>
      <c r="Q3132" t="str">
        <f t="shared" si="192"/>
        <v>theater</v>
      </c>
      <c r="R3132" t="str">
        <f t="shared" si="193"/>
        <v>plays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+Table1[[#This Row],[pledged]]/Table1[[#This Row],[goal]]</f>
        <v>0.15731707317073171</v>
      </c>
      <c r="P3133" s="8">
        <f>IFERROR(+Table1[[#This Row],[pledged]]/Table1[[#This Row],[backers_count]],0)</f>
        <v>53.75</v>
      </c>
      <c r="Q3133" t="str">
        <f t="shared" si="192"/>
        <v>theater</v>
      </c>
      <c r="R3133" t="str">
        <f t="shared" si="193"/>
        <v>plays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+Table1[[#This Row],[pledged]]/Table1[[#This Row],[goal]]</f>
        <v>3.3333333333333332E-4</v>
      </c>
      <c r="P3134" s="8">
        <f>IFERROR(+Table1[[#This Row],[pledged]]/Table1[[#This Row],[backers_count]],0)</f>
        <v>10</v>
      </c>
      <c r="Q3134" t="str">
        <f t="shared" si="192"/>
        <v>theater</v>
      </c>
      <c r="R3134" t="str">
        <f t="shared" si="193"/>
        <v>plays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+Table1[[#This Row],[pledged]]/Table1[[#This Row],[goal]]</f>
        <v>1.08</v>
      </c>
      <c r="P3135" s="8">
        <f>IFERROR(+Table1[[#This Row],[pledged]]/Table1[[#This Row],[backers_count]],0)</f>
        <v>33.75</v>
      </c>
      <c r="Q3135" t="str">
        <f t="shared" si="192"/>
        <v>theater</v>
      </c>
      <c r="R3135" t="str">
        <f t="shared" si="193"/>
        <v>plays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+Table1[[#This Row],[pledged]]/Table1[[#This Row],[goal]]</f>
        <v>0.22500000000000001</v>
      </c>
      <c r="P3136" s="8">
        <f>IFERROR(+Table1[[#This Row],[pledged]]/Table1[[#This Row],[backers_count]],0)</f>
        <v>18.75</v>
      </c>
      <c r="Q3136" t="str">
        <f t="shared" si="192"/>
        <v>theater</v>
      </c>
      <c r="R3136" t="str">
        <f t="shared" si="193"/>
        <v>plays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+Table1[[#This Row],[pledged]]/Table1[[#This Row],[goal]]</f>
        <v>0.20849420849420849</v>
      </c>
      <c r="P3137" s="8">
        <f>IFERROR(+Table1[[#This Row],[pledged]]/Table1[[#This Row],[backers_count]],0)</f>
        <v>23.142857142857142</v>
      </c>
      <c r="Q3137" t="str">
        <f t="shared" si="192"/>
        <v>theater</v>
      </c>
      <c r="R3137" t="str">
        <f t="shared" si="193"/>
        <v>plays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+Table1[[#This Row],[pledged]]/Table1[[#This Row],[goal]]</f>
        <v>1.278</v>
      </c>
      <c r="P3138" s="8">
        <f>IFERROR(+Table1[[#This Row],[pledged]]/Table1[[#This Row],[backers_count]],0)</f>
        <v>29.045454545454547</v>
      </c>
      <c r="Q3138" t="str">
        <f t="shared" ref="Q3138:Q3201" si="196">LEFT(N3138,FIND("/",N3138)-1)</f>
        <v>theater</v>
      </c>
      <c r="R3138" t="str">
        <f t="shared" ref="R3138:R3201" si="197">RIGHT($N3138,LEN(N3138)-FIND("/",N3138))</f>
        <v>plays</v>
      </c>
      <c r="S3138" s="14">
        <f t="shared" ref="S3138:S3201" si="198">(((J3138/60)/60)/24)+DATE(1970,1,1)</f>
        <v>42789.462430555555</v>
      </c>
      <c r="T3138" s="14">
        <f t="shared" ref="T3138:T3201" si="199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+Table1[[#This Row],[pledged]]/Table1[[#This Row],[goal]]</f>
        <v>3.3333333333333333E-2</v>
      </c>
      <c r="P3139" s="8">
        <f>IFERROR(+Table1[[#This Row],[pledged]]/Table1[[#This Row],[backers_count]],0)</f>
        <v>50</v>
      </c>
      <c r="Q3139" t="str">
        <f t="shared" si="196"/>
        <v>theater</v>
      </c>
      <c r="R3139" t="str">
        <f t="shared" si="197"/>
        <v>plays</v>
      </c>
      <c r="S3139" s="14">
        <f t="shared" si="198"/>
        <v>42807.885057870371</v>
      </c>
      <c r="T3139" s="14">
        <f t="shared" si="1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+Table1[[#This Row],[pledged]]/Table1[[#This Row],[goal]]</f>
        <v>0</v>
      </c>
      <c r="P3140" s="8">
        <f>IFERROR(+Table1[[#This Row],[pledged]]/Table1[[#This Row],[backers_count]],0)</f>
        <v>0</v>
      </c>
      <c r="Q3140" t="str">
        <f t="shared" si="196"/>
        <v>theater</v>
      </c>
      <c r="R3140" t="str">
        <f t="shared" si="197"/>
        <v>plays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+Table1[[#This Row],[pledged]]/Table1[[#This Row],[goal]]</f>
        <v>5.3999999999999999E-2</v>
      </c>
      <c r="P3141" s="8">
        <f>IFERROR(+Table1[[#This Row],[pledged]]/Table1[[#This Row],[backers_count]],0)</f>
        <v>450</v>
      </c>
      <c r="Q3141" t="str">
        <f t="shared" si="196"/>
        <v>theater</v>
      </c>
      <c r="R3141" t="str">
        <f t="shared" si="197"/>
        <v>plays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+Table1[[#This Row],[pledged]]/Table1[[#This Row],[goal]]</f>
        <v>9.5999999999999992E-3</v>
      </c>
      <c r="P3142" s="8">
        <f>IFERROR(+Table1[[#This Row],[pledged]]/Table1[[#This Row],[backers_count]],0)</f>
        <v>24</v>
      </c>
      <c r="Q3142" t="str">
        <f t="shared" si="196"/>
        <v>theater</v>
      </c>
      <c r="R3142" t="str">
        <f t="shared" si="197"/>
        <v>plays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+Table1[[#This Row],[pledged]]/Table1[[#This Row],[goal]]</f>
        <v>0.51600000000000001</v>
      </c>
      <c r="P3143" s="8">
        <f>IFERROR(+Table1[[#This Row],[pledged]]/Table1[[#This Row],[backers_count]],0)</f>
        <v>32.25</v>
      </c>
      <c r="Q3143" t="str">
        <f t="shared" si="196"/>
        <v>theater</v>
      </c>
      <c r="R3143" t="str">
        <f t="shared" si="197"/>
        <v>plays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+Table1[[#This Row],[pledged]]/Table1[[#This Row],[goal]]</f>
        <v>1.6363636363636365E-2</v>
      </c>
      <c r="P3144" s="8">
        <f>IFERROR(+Table1[[#This Row],[pledged]]/Table1[[#This Row],[backers_count]],0)</f>
        <v>15</v>
      </c>
      <c r="Q3144" t="str">
        <f t="shared" si="196"/>
        <v>theater</v>
      </c>
      <c r="R3144" t="str">
        <f t="shared" si="197"/>
        <v>plays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+Table1[[#This Row],[pledged]]/Table1[[#This Row],[goal]]</f>
        <v>0</v>
      </c>
      <c r="P3145" s="8">
        <f>IFERROR(+Table1[[#This Row],[pledged]]/Table1[[#This Row],[backers_count]],0)</f>
        <v>0</v>
      </c>
      <c r="Q3145" t="str">
        <f t="shared" si="196"/>
        <v>theater</v>
      </c>
      <c r="R3145" t="str">
        <f t="shared" si="197"/>
        <v>plays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+Table1[[#This Row],[pledged]]/Table1[[#This Row],[goal]]</f>
        <v>0.754</v>
      </c>
      <c r="P3146" s="8">
        <f>IFERROR(+Table1[[#This Row],[pledged]]/Table1[[#This Row],[backers_count]],0)</f>
        <v>251.33333333333334</v>
      </c>
      <c r="Q3146" t="str">
        <f t="shared" si="196"/>
        <v>theater</v>
      </c>
      <c r="R3146" t="str">
        <f t="shared" si="197"/>
        <v>plays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+Table1[[#This Row],[pledged]]/Table1[[#This Row],[goal]]</f>
        <v>0</v>
      </c>
      <c r="P3147" s="8">
        <f>IFERROR(+Table1[[#This Row],[pledged]]/Table1[[#This Row],[backers_count]],0)</f>
        <v>0</v>
      </c>
      <c r="Q3147" t="str">
        <f t="shared" si="196"/>
        <v>theater</v>
      </c>
      <c r="R3147" t="str">
        <f t="shared" si="197"/>
        <v>plays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+Table1[[#This Row],[pledged]]/Table1[[#This Row],[goal]]</f>
        <v>0.105</v>
      </c>
      <c r="P3148" s="8">
        <f>IFERROR(+Table1[[#This Row],[pledged]]/Table1[[#This Row],[backers_count]],0)</f>
        <v>437.5</v>
      </c>
      <c r="Q3148" t="str">
        <f t="shared" si="196"/>
        <v>theater</v>
      </c>
      <c r="R3148" t="str">
        <f t="shared" si="197"/>
        <v>plays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+Table1[[#This Row],[pledged]]/Table1[[#This Row],[goal]]</f>
        <v>1.1752499999999999</v>
      </c>
      <c r="P3149" s="8">
        <f>IFERROR(+Table1[[#This Row],[pledged]]/Table1[[#This Row],[backers_count]],0)</f>
        <v>110.35211267605634</v>
      </c>
      <c r="Q3149" t="str">
        <f t="shared" si="196"/>
        <v>theater</v>
      </c>
      <c r="R3149" t="str">
        <f t="shared" si="197"/>
        <v>plays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+Table1[[#This Row],[pledged]]/Table1[[#This Row],[goal]]</f>
        <v>1.3116666666666668</v>
      </c>
      <c r="P3150" s="8">
        <f>IFERROR(+Table1[[#This Row],[pledged]]/Table1[[#This Row],[backers_count]],0)</f>
        <v>41.421052631578945</v>
      </c>
      <c r="Q3150" t="str">
        <f t="shared" si="196"/>
        <v>theater</v>
      </c>
      <c r="R3150" t="str">
        <f t="shared" si="197"/>
        <v>plays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+Table1[[#This Row],[pledged]]/Table1[[#This Row],[goal]]</f>
        <v>1.04</v>
      </c>
      <c r="P3151" s="8">
        <f>IFERROR(+Table1[[#This Row],[pledged]]/Table1[[#This Row],[backers_count]],0)</f>
        <v>52</v>
      </c>
      <c r="Q3151" t="str">
        <f t="shared" si="196"/>
        <v>theater</v>
      </c>
      <c r="R3151" t="str">
        <f t="shared" si="197"/>
        <v>plays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+Table1[[#This Row],[pledged]]/Table1[[#This Row],[goal]]</f>
        <v>1.01</v>
      </c>
      <c r="P3152" s="8">
        <f>IFERROR(+Table1[[#This Row],[pledged]]/Table1[[#This Row],[backers_count]],0)</f>
        <v>33.990384615384613</v>
      </c>
      <c r="Q3152" t="str">
        <f t="shared" si="196"/>
        <v>theater</v>
      </c>
      <c r="R3152" t="str">
        <f t="shared" si="197"/>
        <v>plays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+Table1[[#This Row],[pledged]]/Table1[[#This Row],[goal]]</f>
        <v>1.004</v>
      </c>
      <c r="P3153" s="8">
        <f>IFERROR(+Table1[[#This Row],[pledged]]/Table1[[#This Row],[backers_count]],0)</f>
        <v>103.35294117647059</v>
      </c>
      <c r="Q3153" t="str">
        <f t="shared" si="196"/>
        <v>theater</v>
      </c>
      <c r="R3153" t="str">
        <f t="shared" si="197"/>
        <v>plays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+Table1[[#This Row],[pledged]]/Table1[[#This Row],[goal]]</f>
        <v>1.0595454545454546</v>
      </c>
      <c r="P3154" s="8">
        <f>IFERROR(+Table1[[#This Row],[pledged]]/Table1[[#This Row],[backers_count]],0)</f>
        <v>34.791044776119406</v>
      </c>
      <c r="Q3154" t="str">
        <f t="shared" si="196"/>
        <v>theater</v>
      </c>
      <c r="R3154" t="str">
        <f t="shared" si="197"/>
        <v>plays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+Table1[[#This Row],[pledged]]/Table1[[#This Row],[goal]]</f>
        <v>3.3558333333333334</v>
      </c>
      <c r="P3155" s="8">
        <f>IFERROR(+Table1[[#This Row],[pledged]]/Table1[[#This Row],[backers_count]],0)</f>
        <v>41.773858921161825</v>
      </c>
      <c r="Q3155" t="str">
        <f t="shared" si="196"/>
        <v>theater</v>
      </c>
      <c r="R3155" t="str">
        <f t="shared" si="197"/>
        <v>plays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+Table1[[#This Row],[pledged]]/Table1[[#This Row],[goal]]</f>
        <v>1.1292857142857142</v>
      </c>
      <c r="P3156" s="8">
        <f>IFERROR(+Table1[[#This Row],[pledged]]/Table1[[#This Row],[backers_count]],0)</f>
        <v>64.268292682926827</v>
      </c>
      <c r="Q3156" t="str">
        <f t="shared" si="196"/>
        <v>theater</v>
      </c>
      <c r="R3156" t="str">
        <f t="shared" si="197"/>
        <v>plays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+Table1[[#This Row],[pledged]]/Table1[[#This Row],[goal]]</f>
        <v>1.885046</v>
      </c>
      <c r="P3157" s="8">
        <f>IFERROR(+Table1[[#This Row],[pledged]]/Table1[[#This Row],[backers_count]],0)</f>
        <v>31.209370860927152</v>
      </c>
      <c r="Q3157" t="str">
        <f t="shared" si="196"/>
        <v>theater</v>
      </c>
      <c r="R3157" t="str">
        <f t="shared" si="197"/>
        <v>plays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+Table1[[#This Row],[pledged]]/Table1[[#This Row],[goal]]</f>
        <v>1.0181818181818181</v>
      </c>
      <c r="P3158" s="8">
        <f>IFERROR(+Table1[[#This Row],[pledged]]/Table1[[#This Row],[backers_count]],0)</f>
        <v>62.921348314606739</v>
      </c>
      <c r="Q3158" t="str">
        <f t="shared" si="196"/>
        <v>theater</v>
      </c>
      <c r="R3158" t="str">
        <f t="shared" si="197"/>
        <v>plays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+Table1[[#This Row],[pledged]]/Table1[[#This Row],[goal]]</f>
        <v>1.01</v>
      </c>
      <c r="P3159" s="8">
        <f>IFERROR(+Table1[[#This Row],[pledged]]/Table1[[#This Row],[backers_count]],0)</f>
        <v>98.536585365853654</v>
      </c>
      <c r="Q3159" t="str">
        <f t="shared" si="196"/>
        <v>theater</v>
      </c>
      <c r="R3159" t="str">
        <f t="shared" si="197"/>
        <v>plays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+Table1[[#This Row],[pledged]]/Table1[[#This Row],[goal]]</f>
        <v>1.1399999999999999</v>
      </c>
      <c r="P3160" s="8">
        <f>IFERROR(+Table1[[#This Row],[pledged]]/Table1[[#This Row],[backers_count]],0)</f>
        <v>82.608695652173907</v>
      </c>
      <c r="Q3160" t="str">
        <f t="shared" si="196"/>
        <v>theater</v>
      </c>
      <c r="R3160" t="str">
        <f t="shared" si="197"/>
        <v>plays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+Table1[[#This Row],[pledged]]/Table1[[#This Row],[goal]]</f>
        <v>1.3348133333333334</v>
      </c>
      <c r="P3161" s="8">
        <f>IFERROR(+Table1[[#This Row],[pledged]]/Table1[[#This Row],[backers_count]],0)</f>
        <v>38.504230769230773</v>
      </c>
      <c r="Q3161" t="str">
        <f t="shared" si="196"/>
        <v>theater</v>
      </c>
      <c r="R3161" t="str">
        <f t="shared" si="197"/>
        <v>plays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+Table1[[#This Row],[pledged]]/Table1[[#This Row],[goal]]</f>
        <v>1.0153333333333334</v>
      </c>
      <c r="P3162" s="8">
        <f>IFERROR(+Table1[[#This Row],[pledged]]/Table1[[#This Row],[backers_count]],0)</f>
        <v>80.15789473684211</v>
      </c>
      <c r="Q3162" t="str">
        <f t="shared" si="196"/>
        <v>theater</v>
      </c>
      <c r="R3162" t="str">
        <f t="shared" si="197"/>
        <v>plays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+Table1[[#This Row],[pledged]]/Table1[[#This Row],[goal]]</f>
        <v>1.0509999999999999</v>
      </c>
      <c r="P3163" s="8">
        <f>IFERROR(+Table1[[#This Row],[pledged]]/Table1[[#This Row],[backers_count]],0)</f>
        <v>28.405405405405407</v>
      </c>
      <c r="Q3163" t="str">
        <f t="shared" si="196"/>
        <v>theater</v>
      </c>
      <c r="R3163" t="str">
        <f t="shared" si="197"/>
        <v>plays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+Table1[[#This Row],[pledged]]/Table1[[#This Row],[goal]]</f>
        <v>1.2715000000000001</v>
      </c>
      <c r="P3164" s="8">
        <f>IFERROR(+Table1[[#This Row],[pledged]]/Table1[[#This Row],[backers_count]],0)</f>
        <v>80.730158730158735</v>
      </c>
      <c r="Q3164" t="str">
        <f t="shared" si="196"/>
        <v>theater</v>
      </c>
      <c r="R3164" t="str">
        <f t="shared" si="197"/>
        <v>plays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+Table1[[#This Row],[pledged]]/Table1[[#This Row],[goal]]</f>
        <v>1.1115384615384616</v>
      </c>
      <c r="P3165" s="8">
        <f>IFERROR(+Table1[[#This Row],[pledged]]/Table1[[#This Row],[backers_count]],0)</f>
        <v>200.69444444444446</v>
      </c>
      <c r="Q3165" t="str">
        <f t="shared" si="196"/>
        <v>theater</v>
      </c>
      <c r="R3165" t="str">
        <f t="shared" si="197"/>
        <v>plays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+Table1[[#This Row],[pledged]]/Table1[[#This Row],[goal]]</f>
        <v>1.0676000000000001</v>
      </c>
      <c r="P3166" s="8">
        <f>IFERROR(+Table1[[#This Row],[pledged]]/Table1[[#This Row],[backers_count]],0)</f>
        <v>37.591549295774648</v>
      </c>
      <c r="Q3166" t="str">
        <f t="shared" si="196"/>
        <v>theater</v>
      </c>
      <c r="R3166" t="str">
        <f t="shared" si="197"/>
        <v>plays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+Table1[[#This Row],[pledged]]/Table1[[#This Row],[goal]]</f>
        <v>1.6266666666666667</v>
      </c>
      <c r="P3167" s="8">
        <f>IFERROR(+Table1[[#This Row],[pledged]]/Table1[[#This Row],[backers_count]],0)</f>
        <v>58.095238095238095</v>
      </c>
      <c r="Q3167" t="str">
        <f t="shared" si="196"/>
        <v>theater</v>
      </c>
      <c r="R3167" t="str">
        <f t="shared" si="197"/>
        <v>plays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+Table1[[#This Row],[pledged]]/Table1[[#This Row],[goal]]</f>
        <v>1.6022808571428573</v>
      </c>
      <c r="P3168" s="8">
        <f>IFERROR(+Table1[[#This Row],[pledged]]/Table1[[#This Row],[backers_count]],0)</f>
        <v>60.300892473118282</v>
      </c>
      <c r="Q3168" t="str">
        <f t="shared" si="196"/>
        <v>theater</v>
      </c>
      <c r="R3168" t="str">
        <f t="shared" si="197"/>
        <v>plays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+Table1[[#This Row],[pledged]]/Table1[[#This Row],[goal]]</f>
        <v>1.1616666666666666</v>
      </c>
      <c r="P3169" s="8">
        <f>IFERROR(+Table1[[#This Row],[pledged]]/Table1[[#This Row],[backers_count]],0)</f>
        <v>63.363636363636367</v>
      </c>
      <c r="Q3169" t="str">
        <f t="shared" si="196"/>
        <v>theater</v>
      </c>
      <c r="R3169" t="str">
        <f t="shared" si="197"/>
        <v>plays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+Table1[[#This Row],[pledged]]/Table1[[#This Row],[goal]]</f>
        <v>1.242</v>
      </c>
      <c r="P3170" s="8">
        <f>IFERROR(+Table1[[#This Row],[pledged]]/Table1[[#This Row],[backers_count]],0)</f>
        <v>50.901639344262293</v>
      </c>
      <c r="Q3170" t="str">
        <f t="shared" si="196"/>
        <v>theater</v>
      </c>
      <c r="R3170" t="str">
        <f t="shared" si="197"/>
        <v>plays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+Table1[[#This Row],[pledged]]/Table1[[#This Row],[goal]]</f>
        <v>1.030125</v>
      </c>
      <c r="P3171" s="8">
        <f>IFERROR(+Table1[[#This Row],[pledged]]/Table1[[#This Row],[backers_count]],0)</f>
        <v>100.5</v>
      </c>
      <c r="Q3171" t="str">
        <f t="shared" si="196"/>
        <v>theater</v>
      </c>
      <c r="R3171" t="str">
        <f t="shared" si="197"/>
        <v>plays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+Table1[[#This Row],[pledged]]/Table1[[#This Row],[goal]]</f>
        <v>1.1225000000000001</v>
      </c>
      <c r="P3172" s="8">
        <f>IFERROR(+Table1[[#This Row],[pledged]]/Table1[[#This Row],[backers_count]],0)</f>
        <v>31.619718309859156</v>
      </c>
      <c r="Q3172" t="str">
        <f t="shared" si="196"/>
        <v>theater</v>
      </c>
      <c r="R3172" t="str">
        <f t="shared" si="197"/>
        <v>plays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+Table1[[#This Row],[pledged]]/Table1[[#This Row],[goal]]</f>
        <v>1.0881428571428571</v>
      </c>
      <c r="P3173" s="8">
        <f>IFERROR(+Table1[[#This Row],[pledged]]/Table1[[#This Row],[backers_count]],0)</f>
        <v>65.102564102564102</v>
      </c>
      <c r="Q3173" t="str">
        <f t="shared" si="196"/>
        <v>theater</v>
      </c>
      <c r="R3173" t="str">
        <f t="shared" si="197"/>
        <v>plays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+Table1[[#This Row],[pledged]]/Table1[[#This Row],[goal]]</f>
        <v>1.1499999999999999</v>
      </c>
      <c r="P3174" s="8">
        <f>IFERROR(+Table1[[#This Row],[pledged]]/Table1[[#This Row],[backers_count]],0)</f>
        <v>79.310344827586206</v>
      </c>
      <c r="Q3174" t="str">
        <f t="shared" si="196"/>
        <v>theater</v>
      </c>
      <c r="R3174" t="str">
        <f t="shared" si="197"/>
        <v>plays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+Table1[[#This Row],[pledged]]/Table1[[#This Row],[goal]]</f>
        <v>1.03</v>
      </c>
      <c r="P3175" s="8">
        <f>IFERROR(+Table1[[#This Row],[pledged]]/Table1[[#This Row],[backers_count]],0)</f>
        <v>139.18918918918919</v>
      </c>
      <c r="Q3175" t="str">
        <f t="shared" si="196"/>
        <v>theater</v>
      </c>
      <c r="R3175" t="str">
        <f t="shared" si="197"/>
        <v>plays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+Table1[[#This Row],[pledged]]/Table1[[#This Row],[goal]]</f>
        <v>1.0113333333333334</v>
      </c>
      <c r="P3176" s="8">
        <f>IFERROR(+Table1[[#This Row],[pledged]]/Table1[[#This Row],[backers_count]],0)</f>
        <v>131.91304347826087</v>
      </c>
      <c r="Q3176" t="str">
        <f t="shared" si="196"/>
        <v>theater</v>
      </c>
      <c r="R3176" t="str">
        <f t="shared" si="197"/>
        <v>plays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+Table1[[#This Row],[pledged]]/Table1[[#This Row],[goal]]</f>
        <v>1.0955999999999999</v>
      </c>
      <c r="P3177" s="8">
        <f>IFERROR(+Table1[[#This Row],[pledged]]/Table1[[#This Row],[backers_count]],0)</f>
        <v>91.3</v>
      </c>
      <c r="Q3177" t="str">
        <f t="shared" si="196"/>
        <v>theater</v>
      </c>
      <c r="R3177" t="str">
        <f t="shared" si="197"/>
        <v>plays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+Table1[[#This Row],[pledged]]/Table1[[#This Row],[goal]]</f>
        <v>1.148421052631579</v>
      </c>
      <c r="P3178" s="8">
        <f>IFERROR(+Table1[[#This Row],[pledged]]/Table1[[#This Row],[backers_count]],0)</f>
        <v>39.672727272727272</v>
      </c>
      <c r="Q3178" t="str">
        <f t="shared" si="196"/>
        <v>theater</v>
      </c>
      <c r="R3178" t="str">
        <f t="shared" si="197"/>
        <v>plays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+Table1[[#This Row],[pledged]]/Table1[[#This Row],[goal]]</f>
        <v>1.1739999999999999</v>
      </c>
      <c r="P3179" s="8">
        <f>IFERROR(+Table1[[#This Row],[pledged]]/Table1[[#This Row],[backers_count]],0)</f>
        <v>57.549019607843135</v>
      </c>
      <c r="Q3179" t="str">
        <f t="shared" si="196"/>
        <v>theater</v>
      </c>
      <c r="R3179" t="str">
        <f t="shared" si="197"/>
        <v>plays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+Table1[[#This Row],[pledged]]/Table1[[#This Row],[goal]]</f>
        <v>1.7173333333333334</v>
      </c>
      <c r="P3180" s="8">
        <f>IFERROR(+Table1[[#This Row],[pledged]]/Table1[[#This Row],[backers_count]],0)</f>
        <v>33.025641025641029</v>
      </c>
      <c r="Q3180" t="str">
        <f t="shared" si="196"/>
        <v>theater</v>
      </c>
      <c r="R3180" t="str">
        <f t="shared" si="197"/>
        <v>plays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+Table1[[#This Row],[pledged]]/Table1[[#This Row],[goal]]</f>
        <v>1.1416238095238094</v>
      </c>
      <c r="P3181" s="8">
        <f>IFERROR(+Table1[[#This Row],[pledged]]/Table1[[#This Row],[backers_count]],0)</f>
        <v>77.335806451612896</v>
      </c>
      <c r="Q3181" t="str">
        <f t="shared" si="196"/>
        <v>theater</v>
      </c>
      <c r="R3181" t="str">
        <f t="shared" si="197"/>
        <v>plays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+Table1[[#This Row],[pledged]]/Table1[[#This Row],[goal]]</f>
        <v>1.1975</v>
      </c>
      <c r="P3182" s="8">
        <f>IFERROR(+Table1[[#This Row],[pledged]]/Table1[[#This Row],[backers_count]],0)</f>
        <v>31.933333333333334</v>
      </c>
      <c r="Q3182" t="str">
        <f t="shared" si="196"/>
        <v>theater</v>
      </c>
      <c r="R3182" t="str">
        <f t="shared" si="197"/>
        <v>plays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+Table1[[#This Row],[pledged]]/Table1[[#This Row],[goal]]</f>
        <v>1.0900000000000001</v>
      </c>
      <c r="P3183" s="8">
        <f>IFERROR(+Table1[[#This Row],[pledged]]/Table1[[#This Row],[backers_count]],0)</f>
        <v>36.333333333333336</v>
      </c>
      <c r="Q3183" t="str">
        <f t="shared" si="196"/>
        <v>theater</v>
      </c>
      <c r="R3183" t="str">
        <f t="shared" si="197"/>
        <v>plays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+Table1[[#This Row],[pledged]]/Table1[[#This Row],[goal]]</f>
        <v>1.0088571428571429</v>
      </c>
      <c r="P3184" s="8">
        <f>IFERROR(+Table1[[#This Row],[pledged]]/Table1[[#This Row],[backers_count]],0)</f>
        <v>46.768211920529801</v>
      </c>
      <c r="Q3184" t="str">
        <f t="shared" si="196"/>
        <v>theater</v>
      </c>
      <c r="R3184" t="str">
        <f t="shared" si="197"/>
        <v>plays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+Table1[[#This Row],[pledged]]/Table1[[#This Row],[goal]]</f>
        <v>1.0900000000000001</v>
      </c>
      <c r="P3185" s="8">
        <f>IFERROR(+Table1[[#This Row],[pledged]]/Table1[[#This Row],[backers_count]],0)</f>
        <v>40.073529411764703</v>
      </c>
      <c r="Q3185" t="str">
        <f t="shared" si="196"/>
        <v>theater</v>
      </c>
      <c r="R3185" t="str">
        <f t="shared" si="197"/>
        <v>plays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+Table1[[#This Row],[pledged]]/Table1[[#This Row],[goal]]</f>
        <v>1.0720930232558139</v>
      </c>
      <c r="P3186" s="8">
        <f>IFERROR(+Table1[[#This Row],[pledged]]/Table1[[#This Row],[backers_count]],0)</f>
        <v>100.21739130434783</v>
      </c>
      <c r="Q3186" t="str">
        <f t="shared" si="196"/>
        <v>theater</v>
      </c>
      <c r="R3186" t="str">
        <f t="shared" si="197"/>
        <v>plays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+Table1[[#This Row],[pledged]]/Table1[[#This Row],[goal]]</f>
        <v>1</v>
      </c>
      <c r="P3187" s="8">
        <f>IFERROR(+Table1[[#This Row],[pledged]]/Table1[[#This Row],[backers_count]],0)</f>
        <v>41.666666666666664</v>
      </c>
      <c r="Q3187" t="str">
        <f t="shared" si="196"/>
        <v>theater</v>
      </c>
      <c r="R3187" t="str">
        <f t="shared" si="197"/>
        <v>plays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+Table1[[#This Row],[pledged]]/Table1[[#This Row],[goal]]</f>
        <v>1.0218750000000001</v>
      </c>
      <c r="P3188" s="8">
        <f>IFERROR(+Table1[[#This Row],[pledged]]/Table1[[#This Row],[backers_count]],0)</f>
        <v>46.714285714285715</v>
      </c>
      <c r="Q3188" t="str">
        <f t="shared" si="196"/>
        <v>theater</v>
      </c>
      <c r="R3188" t="str">
        <f t="shared" si="197"/>
        <v>plays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+Table1[[#This Row],[pledged]]/Table1[[#This Row],[goal]]</f>
        <v>1.1629333333333334</v>
      </c>
      <c r="P3189" s="8">
        <f>IFERROR(+Table1[[#This Row],[pledged]]/Table1[[#This Row],[backers_count]],0)</f>
        <v>71.491803278688522</v>
      </c>
      <c r="Q3189" t="str">
        <f t="shared" si="196"/>
        <v>theater</v>
      </c>
      <c r="R3189" t="str">
        <f t="shared" si="197"/>
        <v>plays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+Table1[[#This Row],[pledged]]/Table1[[#This Row],[goal]]</f>
        <v>0.65</v>
      </c>
      <c r="P3190" s="8">
        <f>IFERROR(+Table1[[#This Row],[pledged]]/Table1[[#This Row],[backers_count]],0)</f>
        <v>14.444444444444445</v>
      </c>
      <c r="Q3190" t="str">
        <f t="shared" si="196"/>
        <v>theater</v>
      </c>
      <c r="R3190" t="str">
        <f t="shared" si="197"/>
        <v>musical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+Table1[[#This Row],[pledged]]/Table1[[#This Row],[goal]]</f>
        <v>0.12327272727272727</v>
      </c>
      <c r="P3191" s="8">
        <f>IFERROR(+Table1[[#This Row],[pledged]]/Table1[[#This Row],[backers_count]],0)</f>
        <v>356.84210526315792</v>
      </c>
      <c r="Q3191" t="str">
        <f t="shared" si="196"/>
        <v>theater</v>
      </c>
      <c r="R3191" t="str">
        <f t="shared" si="197"/>
        <v>musical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+Table1[[#This Row],[pledged]]/Table1[[#This Row],[goal]]</f>
        <v>0</v>
      </c>
      <c r="P3192" s="8">
        <f>IFERROR(+Table1[[#This Row],[pledged]]/Table1[[#This Row],[backers_count]],0)</f>
        <v>0</v>
      </c>
      <c r="Q3192" t="str">
        <f t="shared" si="196"/>
        <v>theater</v>
      </c>
      <c r="R3192" t="str">
        <f t="shared" si="197"/>
        <v>musical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+Table1[[#This Row],[pledged]]/Table1[[#This Row],[goal]]</f>
        <v>4.0266666666666666E-2</v>
      </c>
      <c r="P3193" s="8">
        <f>IFERROR(+Table1[[#This Row],[pledged]]/Table1[[#This Row],[backers_count]],0)</f>
        <v>37.75</v>
      </c>
      <c r="Q3193" t="str">
        <f t="shared" si="196"/>
        <v>theater</v>
      </c>
      <c r="R3193" t="str">
        <f t="shared" si="197"/>
        <v>musical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+Table1[[#This Row],[pledged]]/Table1[[#This Row],[goal]]</f>
        <v>1.0200000000000001E-2</v>
      </c>
      <c r="P3194" s="8">
        <f>IFERROR(+Table1[[#This Row],[pledged]]/Table1[[#This Row],[backers_count]],0)</f>
        <v>12.75</v>
      </c>
      <c r="Q3194" t="str">
        <f t="shared" si="196"/>
        <v>theater</v>
      </c>
      <c r="R3194" t="str">
        <f t="shared" si="197"/>
        <v>musical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+Table1[[#This Row],[pledged]]/Table1[[#This Row],[goal]]</f>
        <v>0.1174</v>
      </c>
      <c r="P3195" s="8">
        <f>IFERROR(+Table1[[#This Row],[pledged]]/Table1[[#This Row],[backers_count]],0)</f>
        <v>24.458333333333332</v>
      </c>
      <c r="Q3195" t="str">
        <f t="shared" si="196"/>
        <v>theater</v>
      </c>
      <c r="R3195" t="str">
        <f t="shared" si="197"/>
        <v>musical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+Table1[[#This Row],[pledged]]/Table1[[#This Row],[goal]]</f>
        <v>0</v>
      </c>
      <c r="P3196" s="8">
        <f>IFERROR(+Table1[[#This Row],[pledged]]/Table1[[#This Row],[backers_count]],0)</f>
        <v>0</v>
      </c>
      <c r="Q3196" t="str">
        <f t="shared" si="196"/>
        <v>theater</v>
      </c>
      <c r="R3196" t="str">
        <f t="shared" si="197"/>
        <v>musical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+Table1[[#This Row],[pledged]]/Table1[[#This Row],[goal]]</f>
        <v>0.59142857142857141</v>
      </c>
      <c r="P3197" s="8">
        <f>IFERROR(+Table1[[#This Row],[pledged]]/Table1[[#This Row],[backers_count]],0)</f>
        <v>53.07692307692308</v>
      </c>
      <c r="Q3197" t="str">
        <f t="shared" si="196"/>
        <v>theater</v>
      </c>
      <c r="R3197" t="str">
        <f t="shared" si="197"/>
        <v>musical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+Table1[[#This Row],[pledged]]/Table1[[#This Row],[goal]]</f>
        <v>5.9999999999999995E-4</v>
      </c>
      <c r="P3198" s="8">
        <f>IFERROR(+Table1[[#This Row],[pledged]]/Table1[[#This Row],[backers_count]],0)</f>
        <v>300</v>
      </c>
      <c r="Q3198" t="str">
        <f t="shared" si="196"/>
        <v>theater</v>
      </c>
      <c r="R3198" t="str">
        <f t="shared" si="197"/>
        <v>musical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+Table1[[#This Row],[pledged]]/Table1[[#This Row],[goal]]</f>
        <v>0.1145</v>
      </c>
      <c r="P3199" s="8">
        <f>IFERROR(+Table1[[#This Row],[pledged]]/Table1[[#This Row],[backers_count]],0)</f>
        <v>286.25</v>
      </c>
      <c r="Q3199" t="str">
        <f t="shared" si="196"/>
        <v>theater</v>
      </c>
      <c r="R3199" t="str">
        <f t="shared" si="197"/>
        <v>musical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+Table1[[#This Row],[pledged]]/Table1[[#This Row],[goal]]</f>
        <v>3.6666666666666666E-3</v>
      </c>
      <c r="P3200" s="8">
        <f>IFERROR(+Table1[[#This Row],[pledged]]/Table1[[#This Row],[backers_count]],0)</f>
        <v>36.666666666666664</v>
      </c>
      <c r="Q3200" t="str">
        <f t="shared" si="196"/>
        <v>theater</v>
      </c>
      <c r="R3200" t="str">
        <f t="shared" si="197"/>
        <v>musical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+Table1[[#This Row],[pledged]]/Table1[[#This Row],[goal]]</f>
        <v>0.52159999999999995</v>
      </c>
      <c r="P3201" s="8">
        <f>IFERROR(+Table1[[#This Row],[pledged]]/Table1[[#This Row],[backers_count]],0)</f>
        <v>49.20754716981132</v>
      </c>
      <c r="Q3201" t="str">
        <f t="shared" si="196"/>
        <v>theater</v>
      </c>
      <c r="R3201" t="str">
        <f t="shared" si="197"/>
        <v>musical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+Table1[[#This Row],[pledged]]/Table1[[#This Row],[goal]]</f>
        <v>2.0000000000000002E-5</v>
      </c>
      <c r="P3202" s="8">
        <f>IFERROR(+Table1[[#This Row],[pledged]]/Table1[[#This Row],[backers_count]],0)</f>
        <v>1</v>
      </c>
      <c r="Q3202" t="str">
        <f t="shared" ref="Q3202:Q3265" si="200">LEFT(N3202,FIND("/",N3202)-1)</f>
        <v>theater</v>
      </c>
      <c r="R3202" t="str">
        <f t="shared" ref="R3202:R3265" si="201">RIGHT($N3202,LEN(N3202)-FIND("/",N3202))</f>
        <v>musical</v>
      </c>
      <c r="S3202" s="14">
        <f t="shared" ref="S3202:S3265" si="202">(((J3202/60)/60)/24)+DATE(1970,1,1)</f>
        <v>42460.320613425924</v>
      </c>
      <c r="T3202" s="14">
        <f t="shared" ref="T3202:T3265" si="203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+Table1[[#This Row],[pledged]]/Table1[[#This Row],[goal]]</f>
        <v>1.2500000000000001E-2</v>
      </c>
      <c r="P3203" s="8">
        <f>IFERROR(+Table1[[#This Row],[pledged]]/Table1[[#This Row],[backers_count]],0)</f>
        <v>12.5</v>
      </c>
      <c r="Q3203" t="str">
        <f t="shared" si="200"/>
        <v>theater</v>
      </c>
      <c r="R3203" t="str">
        <f t="shared" si="201"/>
        <v>musical</v>
      </c>
      <c r="S3203" s="14">
        <f t="shared" si="202"/>
        <v>41861.767094907409</v>
      </c>
      <c r="T3203" s="14">
        <f t="shared" si="203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+Table1[[#This Row],[pledged]]/Table1[[#This Row],[goal]]</f>
        <v>0.54520000000000002</v>
      </c>
      <c r="P3204" s="8">
        <f>IFERROR(+Table1[[#This Row],[pledged]]/Table1[[#This Row],[backers_count]],0)</f>
        <v>109.04</v>
      </c>
      <c r="Q3204" t="str">
        <f t="shared" si="200"/>
        <v>theater</v>
      </c>
      <c r="R3204" t="str">
        <f t="shared" si="201"/>
        <v>musical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+Table1[[#This Row],[pledged]]/Table1[[#This Row],[goal]]</f>
        <v>0.25</v>
      </c>
      <c r="P3205" s="8">
        <f>IFERROR(+Table1[[#This Row],[pledged]]/Table1[[#This Row],[backers_count]],0)</f>
        <v>41.666666666666664</v>
      </c>
      <c r="Q3205" t="str">
        <f t="shared" si="200"/>
        <v>theater</v>
      </c>
      <c r="R3205" t="str">
        <f t="shared" si="201"/>
        <v>musical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+Table1[[#This Row],[pledged]]/Table1[[#This Row],[goal]]</f>
        <v>0</v>
      </c>
      <c r="P3206" s="8">
        <f>IFERROR(+Table1[[#This Row],[pledged]]/Table1[[#This Row],[backers_count]],0)</f>
        <v>0</v>
      </c>
      <c r="Q3206" t="str">
        <f t="shared" si="200"/>
        <v>theater</v>
      </c>
      <c r="R3206" t="str">
        <f t="shared" si="201"/>
        <v>musical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+Table1[[#This Row],[pledged]]/Table1[[#This Row],[goal]]</f>
        <v>3.4125000000000003E-2</v>
      </c>
      <c r="P3207" s="8">
        <f>IFERROR(+Table1[[#This Row],[pledged]]/Table1[[#This Row],[backers_count]],0)</f>
        <v>22.75</v>
      </c>
      <c r="Q3207" t="str">
        <f t="shared" si="200"/>
        <v>theater</v>
      </c>
      <c r="R3207" t="str">
        <f t="shared" si="201"/>
        <v>musical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+Table1[[#This Row],[pledged]]/Table1[[#This Row],[goal]]</f>
        <v>0</v>
      </c>
      <c r="P3208" s="8">
        <f>IFERROR(+Table1[[#This Row],[pledged]]/Table1[[#This Row],[backers_count]],0)</f>
        <v>0</v>
      </c>
      <c r="Q3208" t="str">
        <f t="shared" si="200"/>
        <v>theater</v>
      </c>
      <c r="R3208" t="str">
        <f t="shared" si="201"/>
        <v>musical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+Table1[[#This Row],[pledged]]/Table1[[#This Row],[goal]]</f>
        <v>0.46363636363636362</v>
      </c>
      <c r="P3209" s="8">
        <f>IFERROR(+Table1[[#This Row],[pledged]]/Table1[[#This Row],[backers_count]],0)</f>
        <v>70.833333333333329</v>
      </c>
      <c r="Q3209" t="str">
        <f t="shared" si="200"/>
        <v>theater</v>
      </c>
      <c r="R3209" t="str">
        <f t="shared" si="201"/>
        <v>musical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+Table1[[#This Row],[pledged]]/Table1[[#This Row],[goal]]</f>
        <v>1.0349999999999999</v>
      </c>
      <c r="P3210" s="8">
        <f>IFERROR(+Table1[[#This Row],[pledged]]/Table1[[#This Row],[backers_count]],0)</f>
        <v>63.109756097560975</v>
      </c>
      <c r="Q3210" t="str">
        <f t="shared" si="200"/>
        <v>theater</v>
      </c>
      <c r="R3210" t="str">
        <f t="shared" si="201"/>
        <v>plays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+Table1[[#This Row],[pledged]]/Table1[[#This Row],[goal]]</f>
        <v>1.1932315789473684</v>
      </c>
      <c r="P3211" s="8">
        <f>IFERROR(+Table1[[#This Row],[pledged]]/Table1[[#This Row],[backers_count]],0)</f>
        <v>50.157964601769912</v>
      </c>
      <c r="Q3211" t="str">
        <f t="shared" si="200"/>
        <v>theater</v>
      </c>
      <c r="R3211" t="str">
        <f t="shared" si="201"/>
        <v>plays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+Table1[[#This Row],[pledged]]/Table1[[#This Row],[goal]]</f>
        <v>1.2576666666666667</v>
      </c>
      <c r="P3212" s="8">
        <f>IFERROR(+Table1[[#This Row],[pledged]]/Table1[[#This Row],[backers_count]],0)</f>
        <v>62.883333333333333</v>
      </c>
      <c r="Q3212" t="str">
        <f t="shared" si="200"/>
        <v>theater</v>
      </c>
      <c r="R3212" t="str">
        <f t="shared" si="201"/>
        <v>plays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+Table1[[#This Row],[pledged]]/Table1[[#This Row],[goal]]</f>
        <v>1.1974347826086957</v>
      </c>
      <c r="P3213" s="8">
        <f>IFERROR(+Table1[[#This Row],[pledged]]/Table1[[#This Row],[backers_count]],0)</f>
        <v>85.531055900621112</v>
      </c>
      <c r="Q3213" t="str">
        <f t="shared" si="200"/>
        <v>theater</v>
      </c>
      <c r="R3213" t="str">
        <f t="shared" si="201"/>
        <v>plays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+Table1[[#This Row],[pledged]]/Table1[[#This Row],[goal]]</f>
        <v>1.2625</v>
      </c>
      <c r="P3214" s="8">
        <f>IFERROR(+Table1[[#This Row],[pledged]]/Table1[[#This Row],[backers_count]],0)</f>
        <v>53.723404255319146</v>
      </c>
      <c r="Q3214" t="str">
        <f t="shared" si="200"/>
        <v>theater</v>
      </c>
      <c r="R3214" t="str">
        <f t="shared" si="201"/>
        <v>plays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+Table1[[#This Row],[pledged]]/Table1[[#This Row],[goal]]</f>
        <v>1.0011666666666668</v>
      </c>
      <c r="P3215" s="8">
        <f>IFERROR(+Table1[[#This Row],[pledged]]/Table1[[#This Row],[backers_count]],0)</f>
        <v>127.80851063829788</v>
      </c>
      <c r="Q3215" t="str">
        <f t="shared" si="200"/>
        <v>theater</v>
      </c>
      <c r="R3215" t="str">
        <f t="shared" si="201"/>
        <v>plays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+Table1[[#This Row],[pledged]]/Table1[[#This Row],[goal]]</f>
        <v>1.0213333333333334</v>
      </c>
      <c r="P3216" s="8">
        <f>IFERROR(+Table1[[#This Row],[pledged]]/Table1[[#This Row],[backers_count]],0)</f>
        <v>106.57391304347826</v>
      </c>
      <c r="Q3216" t="str">
        <f t="shared" si="200"/>
        <v>theater</v>
      </c>
      <c r="R3216" t="str">
        <f t="shared" si="201"/>
        <v>plays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+Table1[[#This Row],[pledged]]/Table1[[#This Row],[goal]]</f>
        <v>1.0035142857142858</v>
      </c>
      <c r="P3217" s="8">
        <f>IFERROR(+Table1[[#This Row],[pledged]]/Table1[[#This Row],[backers_count]],0)</f>
        <v>262.11194029850748</v>
      </c>
      <c r="Q3217" t="str">
        <f t="shared" si="200"/>
        <v>theater</v>
      </c>
      <c r="R3217" t="str">
        <f t="shared" si="201"/>
        <v>plays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+Table1[[#This Row],[pledged]]/Table1[[#This Row],[goal]]</f>
        <v>1.0004999999999999</v>
      </c>
      <c r="P3218" s="8">
        <f>IFERROR(+Table1[[#This Row],[pledged]]/Table1[[#This Row],[backers_count]],0)</f>
        <v>57.171428571428571</v>
      </c>
      <c r="Q3218" t="str">
        <f t="shared" si="200"/>
        <v>theater</v>
      </c>
      <c r="R3218" t="str">
        <f t="shared" si="201"/>
        <v>plays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+Table1[[#This Row],[pledged]]/Table1[[#This Row],[goal]]</f>
        <v>1.1602222222222223</v>
      </c>
      <c r="P3219" s="8">
        <f>IFERROR(+Table1[[#This Row],[pledged]]/Table1[[#This Row],[backers_count]],0)</f>
        <v>50.20192307692308</v>
      </c>
      <c r="Q3219" t="str">
        <f t="shared" si="200"/>
        <v>theater</v>
      </c>
      <c r="R3219" t="str">
        <f t="shared" si="201"/>
        <v>plays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+Table1[[#This Row],[pledged]]/Table1[[#This Row],[goal]]</f>
        <v>1.0209999999999999</v>
      </c>
      <c r="P3220" s="8">
        <f>IFERROR(+Table1[[#This Row],[pledged]]/Table1[[#This Row],[backers_count]],0)</f>
        <v>66.586956521739125</v>
      </c>
      <c r="Q3220" t="str">
        <f t="shared" si="200"/>
        <v>theater</v>
      </c>
      <c r="R3220" t="str">
        <f t="shared" si="201"/>
        <v>plays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+Table1[[#This Row],[pledged]]/Table1[[#This Row],[goal]]</f>
        <v>1.0011000000000001</v>
      </c>
      <c r="P3221" s="8">
        <f>IFERROR(+Table1[[#This Row],[pledged]]/Table1[[#This Row],[backers_count]],0)</f>
        <v>168.25210084033614</v>
      </c>
      <c r="Q3221" t="str">
        <f t="shared" si="200"/>
        <v>theater</v>
      </c>
      <c r="R3221" t="str">
        <f t="shared" si="201"/>
        <v>plays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+Table1[[#This Row],[pledged]]/Table1[[#This Row],[goal]]</f>
        <v>1.0084</v>
      </c>
      <c r="P3222" s="8">
        <f>IFERROR(+Table1[[#This Row],[pledged]]/Table1[[#This Row],[backers_count]],0)</f>
        <v>256.37288135593218</v>
      </c>
      <c r="Q3222" t="str">
        <f t="shared" si="200"/>
        <v>theater</v>
      </c>
      <c r="R3222" t="str">
        <f t="shared" si="201"/>
        <v>plays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+Table1[[#This Row],[pledged]]/Table1[[#This Row],[goal]]</f>
        <v>1.0342499999999999</v>
      </c>
      <c r="P3223" s="8">
        <f>IFERROR(+Table1[[#This Row],[pledged]]/Table1[[#This Row],[backers_count]],0)</f>
        <v>36.610619469026545</v>
      </c>
      <c r="Q3223" t="str">
        <f t="shared" si="200"/>
        <v>theater</v>
      </c>
      <c r="R3223" t="str">
        <f t="shared" si="201"/>
        <v>plays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+Table1[[#This Row],[pledged]]/Table1[[#This Row],[goal]]</f>
        <v>1.248</v>
      </c>
      <c r="P3224" s="8">
        <f>IFERROR(+Table1[[#This Row],[pledged]]/Table1[[#This Row],[backers_count]],0)</f>
        <v>37.142857142857146</v>
      </c>
      <c r="Q3224" t="str">
        <f t="shared" si="200"/>
        <v>theater</v>
      </c>
      <c r="R3224" t="str">
        <f t="shared" si="201"/>
        <v>plays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+Table1[[#This Row],[pledged]]/Table1[[#This Row],[goal]]</f>
        <v>1.0951612903225807</v>
      </c>
      <c r="P3225" s="8">
        <f>IFERROR(+Table1[[#This Row],[pledged]]/Table1[[#This Row],[backers_count]],0)</f>
        <v>45.878378378378379</v>
      </c>
      <c r="Q3225" t="str">
        <f t="shared" si="200"/>
        <v>theater</v>
      </c>
      <c r="R3225" t="str">
        <f t="shared" si="201"/>
        <v>plays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+Table1[[#This Row],[pledged]]/Table1[[#This Row],[goal]]</f>
        <v>1.0203333333333333</v>
      </c>
      <c r="P3226" s="8">
        <f>IFERROR(+Table1[[#This Row],[pledged]]/Table1[[#This Row],[backers_count]],0)</f>
        <v>141.71296296296296</v>
      </c>
      <c r="Q3226" t="str">
        <f t="shared" si="200"/>
        <v>theater</v>
      </c>
      <c r="R3226" t="str">
        <f t="shared" si="201"/>
        <v>plays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+Table1[[#This Row],[pledged]]/Table1[[#This Row],[goal]]</f>
        <v>1.0235000000000001</v>
      </c>
      <c r="P3227" s="8">
        <f>IFERROR(+Table1[[#This Row],[pledged]]/Table1[[#This Row],[backers_count]],0)</f>
        <v>52.487179487179489</v>
      </c>
      <c r="Q3227" t="str">
        <f t="shared" si="200"/>
        <v>theater</v>
      </c>
      <c r="R3227" t="str">
        <f t="shared" si="201"/>
        <v>plays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+Table1[[#This Row],[pledged]]/Table1[[#This Row],[goal]]</f>
        <v>1.0416666666666667</v>
      </c>
      <c r="P3228" s="8">
        <f>IFERROR(+Table1[[#This Row],[pledged]]/Table1[[#This Row],[backers_count]],0)</f>
        <v>59.523809523809526</v>
      </c>
      <c r="Q3228" t="str">
        <f t="shared" si="200"/>
        <v>theater</v>
      </c>
      <c r="R3228" t="str">
        <f t="shared" si="201"/>
        <v>plays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+Table1[[#This Row],[pledged]]/Table1[[#This Row],[goal]]</f>
        <v>1.25</v>
      </c>
      <c r="P3229" s="8">
        <f>IFERROR(+Table1[[#This Row],[pledged]]/Table1[[#This Row],[backers_count]],0)</f>
        <v>50</v>
      </c>
      <c r="Q3229" t="str">
        <f t="shared" si="200"/>
        <v>theater</v>
      </c>
      <c r="R3229" t="str">
        <f t="shared" si="201"/>
        <v>plays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+Table1[[#This Row],[pledged]]/Table1[[#This Row],[goal]]</f>
        <v>1.0234285714285714</v>
      </c>
      <c r="P3230" s="8">
        <f>IFERROR(+Table1[[#This Row],[pledged]]/Table1[[#This Row],[backers_count]],0)</f>
        <v>193.62162162162161</v>
      </c>
      <c r="Q3230" t="str">
        <f t="shared" si="200"/>
        <v>theater</v>
      </c>
      <c r="R3230" t="str">
        <f t="shared" si="201"/>
        <v>plays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+Table1[[#This Row],[pledged]]/Table1[[#This Row],[goal]]</f>
        <v>1.0786500000000001</v>
      </c>
      <c r="P3231" s="8">
        <f>IFERROR(+Table1[[#This Row],[pledged]]/Table1[[#This Row],[backers_count]],0)</f>
        <v>106.79702970297029</v>
      </c>
      <c r="Q3231" t="str">
        <f t="shared" si="200"/>
        <v>theater</v>
      </c>
      <c r="R3231" t="str">
        <f t="shared" si="201"/>
        <v>plays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+Table1[[#This Row],[pledged]]/Table1[[#This Row],[goal]]</f>
        <v>1.0988461538461538</v>
      </c>
      <c r="P3232" s="8">
        <f>IFERROR(+Table1[[#This Row],[pledged]]/Table1[[#This Row],[backers_count]],0)</f>
        <v>77.21621621621621</v>
      </c>
      <c r="Q3232" t="str">
        <f t="shared" si="200"/>
        <v>theater</v>
      </c>
      <c r="R3232" t="str">
        <f t="shared" si="201"/>
        <v>plays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+Table1[[#This Row],[pledged]]/Table1[[#This Row],[goal]]</f>
        <v>1.61</v>
      </c>
      <c r="P3233" s="8">
        <f>IFERROR(+Table1[[#This Row],[pledged]]/Table1[[#This Row],[backers_count]],0)</f>
        <v>57.5</v>
      </c>
      <c r="Q3233" t="str">
        <f t="shared" si="200"/>
        <v>theater</v>
      </c>
      <c r="R3233" t="str">
        <f t="shared" si="201"/>
        <v>plays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+Table1[[#This Row],[pledged]]/Table1[[#This Row],[goal]]</f>
        <v>1.3120000000000001</v>
      </c>
      <c r="P3234" s="8">
        <f>IFERROR(+Table1[[#This Row],[pledged]]/Table1[[#This Row],[backers_count]],0)</f>
        <v>50.46153846153846</v>
      </c>
      <c r="Q3234" t="str">
        <f t="shared" si="200"/>
        <v>theater</v>
      </c>
      <c r="R3234" t="str">
        <f t="shared" si="201"/>
        <v>plays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+Table1[[#This Row],[pledged]]/Table1[[#This Row],[goal]]</f>
        <v>1.1879999999999999</v>
      </c>
      <c r="P3235" s="8">
        <f>IFERROR(+Table1[[#This Row],[pledged]]/Table1[[#This Row],[backers_count]],0)</f>
        <v>97.377049180327873</v>
      </c>
      <c r="Q3235" t="str">
        <f t="shared" si="200"/>
        <v>theater</v>
      </c>
      <c r="R3235" t="str">
        <f t="shared" si="201"/>
        <v>plays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+Table1[[#This Row],[pledged]]/Table1[[#This Row],[goal]]</f>
        <v>1.0039275000000001</v>
      </c>
      <c r="P3236" s="8">
        <f>IFERROR(+Table1[[#This Row],[pledged]]/Table1[[#This Row],[backers_count]],0)</f>
        <v>34.91921739130435</v>
      </c>
      <c r="Q3236" t="str">
        <f t="shared" si="200"/>
        <v>theater</v>
      </c>
      <c r="R3236" t="str">
        <f t="shared" si="201"/>
        <v>plays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+Table1[[#This Row],[pledged]]/Table1[[#This Row],[goal]]</f>
        <v>1.0320666666666667</v>
      </c>
      <c r="P3237" s="8">
        <f>IFERROR(+Table1[[#This Row],[pledged]]/Table1[[#This Row],[backers_count]],0)</f>
        <v>85.530386740331494</v>
      </c>
      <c r="Q3237" t="str">
        <f t="shared" si="200"/>
        <v>theater</v>
      </c>
      <c r="R3237" t="str">
        <f t="shared" si="201"/>
        <v>plays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+Table1[[#This Row],[pledged]]/Table1[[#This Row],[goal]]</f>
        <v>1.006</v>
      </c>
      <c r="P3238" s="8">
        <f>IFERROR(+Table1[[#This Row],[pledged]]/Table1[[#This Row],[backers_count]],0)</f>
        <v>182.90909090909091</v>
      </c>
      <c r="Q3238" t="str">
        <f t="shared" si="200"/>
        <v>theater</v>
      </c>
      <c r="R3238" t="str">
        <f t="shared" si="201"/>
        <v>plays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+Table1[[#This Row],[pledged]]/Table1[[#This Row],[goal]]</f>
        <v>1.0078754285714286</v>
      </c>
      <c r="P3239" s="8">
        <f>IFERROR(+Table1[[#This Row],[pledged]]/Table1[[#This Row],[backers_count]],0)</f>
        <v>131.13620817843866</v>
      </c>
      <c r="Q3239" t="str">
        <f t="shared" si="200"/>
        <v>theater</v>
      </c>
      <c r="R3239" t="str">
        <f t="shared" si="201"/>
        <v>plays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+Table1[[#This Row],[pledged]]/Table1[[#This Row],[goal]]</f>
        <v>1.1232142857142857</v>
      </c>
      <c r="P3240" s="8">
        <f>IFERROR(+Table1[[#This Row],[pledged]]/Table1[[#This Row],[backers_count]],0)</f>
        <v>39.810126582278478</v>
      </c>
      <c r="Q3240" t="str">
        <f t="shared" si="200"/>
        <v>theater</v>
      </c>
      <c r="R3240" t="str">
        <f t="shared" si="201"/>
        <v>plays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+Table1[[#This Row],[pledged]]/Table1[[#This Row],[goal]]</f>
        <v>1.0591914022517912</v>
      </c>
      <c r="P3241" s="8">
        <f>IFERROR(+Table1[[#This Row],[pledged]]/Table1[[#This Row],[backers_count]],0)</f>
        <v>59.701730769230764</v>
      </c>
      <c r="Q3241" t="str">
        <f t="shared" si="200"/>
        <v>theater</v>
      </c>
      <c r="R3241" t="str">
        <f t="shared" si="201"/>
        <v>plays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+Table1[[#This Row],[pledged]]/Table1[[#This Row],[goal]]</f>
        <v>1.0056666666666667</v>
      </c>
      <c r="P3242" s="8">
        <f>IFERROR(+Table1[[#This Row],[pledged]]/Table1[[#This Row],[backers_count]],0)</f>
        <v>88.735294117647058</v>
      </c>
      <c r="Q3242" t="str">
        <f t="shared" si="200"/>
        <v>theater</v>
      </c>
      <c r="R3242" t="str">
        <f t="shared" si="201"/>
        <v>plays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+Table1[[#This Row],[pledged]]/Table1[[#This Row],[goal]]</f>
        <v>1.1530588235294117</v>
      </c>
      <c r="P3243" s="8">
        <f>IFERROR(+Table1[[#This Row],[pledged]]/Table1[[#This Row],[backers_count]],0)</f>
        <v>58.688622754491021</v>
      </c>
      <c r="Q3243" t="str">
        <f t="shared" si="200"/>
        <v>theater</v>
      </c>
      <c r="R3243" t="str">
        <f t="shared" si="201"/>
        <v>plays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+Table1[[#This Row],[pledged]]/Table1[[#This Row],[goal]]</f>
        <v>1.273042</v>
      </c>
      <c r="P3244" s="8">
        <f>IFERROR(+Table1[[#This Row],[pledged]]/Table1[[#This Row],[backers_count]],0)</f>
        <v>69.56513661202186</v>
      </c>
      <c r="Q3244" t="str">
        <f t="shared" si="200"/>
        <v>theater</v>
      </c>
      <c r="R3244" t="str">
        <f t="shared" si="201"/>
        <v>plays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+Table1[[#This Row],[pledged]]/Table1[[#This Row],[goal]]</f>
        <v>1.028375</v>
      </c>
      <c r="P3245" s="8">
        <f>IFERROR(+Table1[[#This Row],[pledged]]/Table1[[#This Row],[backers_count]],0)</f>
        <v>115.87323943661971</v>
      </c>
      <c r="Q3245" t="str">
        <f t="shared" si="200"/>
        <v>theater</v>
      </c>
      <c r="R3245" t="str">
        <f t="shared" si="201"/>
        <v>plays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+Table1[[#This Row],[pledged]]/Table1[[#This Row],[goal]]</f>
        <v>1.0293749999999999</v>
      </c>
      <c r="P3246" s="8">
        <f>IFERROR(+Table1[[#This Row],[pledged]]/Table1[[#This Row],[backers_count]],0)</f>
        <v>23.869565217391305</v>
      </c>
      <c r="Q3246" t="str">
        <f t="shared" si="200"/>
        <v>theater</v>
      </c>
      <c r="R3246" t="str">
        <f t="shared" si="201"/>
        <v>plays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+Table1[[#This Row],[pledged]]/Table1[[#This Row],[goal]]</f>
        <v>1.043047619047619</v>
      </c>
      <c r="P3247" s="8">
        <f>IFERROR(+Table1[[#This Row],[pledged]]/Table1[[#This Row],[backers_count]],0)</f>
        <v>81.125925925925927</v>
      </c>
      <c r="Q3247" t="str">
        <f t="shared" si="200"/>
        <v>theater</v>
      </c>
      <c r="R3247" t="str">
        <f t="shared" si="201"/>
        <v>plays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+Table1[[#This Row],[pledged]]/Table1[[#This Row],[goal]]</f>
        <v>1.1122000000000001</v>
      </c>
      <c r="P3248" s="8">
        <f>IFERROR(+Table1[[#This Row],[pledged]]/Table1[[#This Row],[backers_count]],0)</f>
        <v>57.626943005181346</v>
      </c>
      <c r="Q3248" t="str">
        <f t="shared" si="200"/>
        <v>theater</v>
      </c>
      <c r="R3248" t="str">
        <f t="shared" si="201"/>
        <v>plays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+Table1[[#This Row],[pledged]]/Table1[[#This Row],[goal]]</f>
        <v>1.0586</v>
      </c>
      <c r="P3249" s="8">
        <f>IFERROR(+Table1[[#This Row],[pledged]]/Table1[[#This Row],[backers_count]],0)</f>
        <v>46.429824561403507</v>
      </c>
      <c r="Q3249" t="str">
        <f t="shared" si="200"/>
        <v>theater</v>
      </c>
      <c r="R3249" t="str">
        <f t="shared" si="201"/>
        <v>plays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+Table1[[#This Row],[pledged]]/Table1[[#This Row],[goal]]</f>
        <v>1.0079166666666666</v>
      </c>
      <c r="P3250" s="8">
        <f>IFERROR(+Table1[[#This Row],[pledged]]/Table1[[#This Row],[backers_count]],0)</f>
        <v>60.475000000000001</v>
      </c>
      <c r="Q3250" t="str">
        <f t="shared" si="200"/>
        <v>theater</v>
      </c>
      <c r="R3250" t="str">
        <f t="shared" si="201"/>
        <v>plays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+Table1[[#This Row],[pledged]]/Table1[[#This Row],[goal]]</f>
        <v>1.0492727272727274</v>
      </c>
      <c r="P3251" s="8">
        <f>IFERROR(+Table1[[#This Row],[pledged]]/Table1[[#This Row],[backers_count]],0)</f>
        <v>65.579545454545453</v>
      </c>
      <c r="Q3251" t="str">
        <f t="shared" si="200"/>
        <v>theater</v>
      </c>
      <c r="R3251" t="str">
        <f t="shared" si="201"/>
        <v>plays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+Table1[[#This Row],[pledged]]/Table1[[#This Row],[goal]]</f>
        <v>1.01552</v>
      </c>
      <c r="P3252" s="8">
        <f>IFERROR(+Table1[[#This Row],[pledged]]/Table1[[#This Row],[backers_count]],0)</f>
        <v>119.1924882629108</v>
      </c>
      <c r="Q3252" t="str">
        <f t="shared" si="200"/>
        <v>theater</v>
      </c>
      <c r="R3252" t="str">
        <f t="shared" si="201"/>
        <v>plays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+Table1[[#This Row],[pledged]]/Table1[[#This Row],[goal]]</f>
        <v>1.1073333333333333</v>
      </c>
      <c r="P3253" s="8">
        <f>IFERROR(+Table1[[#This Row],[pledged]]/Table1[[#This Row],[backers_count]],0)</f>
        <v>83.05</v>
      </c>
      <c r="Q3253" t="str">
        <f t="shared" si="200"/>
        <v>theater</v>
      </c>
      <c r="R3253" t="str">
        <f t="shared" si="201"/>
        <v>plays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+Table1[[#This Row],[pledged]]/Table1[[#This Row],[goal]]</f>
        <v>1.2782222222222221</v>
      </c>
      <c r="P3254" s="8">
        <f>IFERROR(+Table1[[#This Row],[pledged]]/Table1[[#This Row],[backers_count]],0)</f>
        <v>57.52</v>
      </c>
      <c r="Q3254" t="str">
        <f t="shared" si="200"/>
        <v>theater</v>
      </c>
      <c r="R3254" t="str">
        <f t="shared" si="201"/>
        <v>plays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+Table1[[#This Row],[pledged]]/Table1[[#This Row],[goal]]</f>
        <v>1.0182500000000001</v>
      </c>
      <c r="P3255" s="8">
        <f>IFERROR(+Table1[[#This Row],[pledged]]/Table1[[#This Row],[backers_count]],0)</f>
        <v>177.08695652173913</v>
      </c>
      <c r="Q3255" t="str">
        <f t="shared" si="200"/>
        <v>theater</v>
      </c>
      <c r="R3255" t="str">
        <f t="shared" si="201"/>
        <v>plays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+Table1[[#This Row],[pledged]]/Table1[[#This Row],[goal]]</f>
        <v>1.012576923076923</v>
      </c>
      <c r="P3256" s="8">
        <f>IFERROR(+Table1[[#This Row],[pledged]]/Table1[[#This Row],[backers_count]],0)</f>
        <v>70.771505376344081</v>
      </c>
      <c r="Q3256" t="str">
        <f t="shared" si="200"/>
        <v>theater</v>
      </c>
      <c r="R3256" t="str">
        <f t="shared" si="201"/>
        <v>plays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+Table1[[#This Row],[pledged]]/Table1[[#This Row],[goal]]</f>
        <v>1.75</v>
      </c>
      <c r="P3257" s="8">
        <f>IFERROR(+Table1[[#This Row],[pledged]]/Table1[[#This Row],[backers_count]],0)</f>
        <v>29.166666666666668</v>
      </c>
      <c r="Q3257" t="str">
        <f t="shared" si="200"/>
        <v>theater</v>
      </c>
      <c r="R3257" t="str">
        <f t="shared" si="201"/>
        <v>plays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+Table1[[#This Row],[pledged]]/Table1[[#This Row],[goal]]</f>
        <v>1.2806</v>
      </c>
      <c r="P3258" s="8">
        <f>IFERROR(+Table1[[#This Row],[pledged]]/Table1[[#This Row],[backers_count]],0)</f>
        <v>72.76136363636364</v>
      </c>
      <c r="Q3258" t="str">
        <f t="shared" si="200"/>
        <v>theater</v>
      </c>
      <c r="R3258" t="str">
        <f t="shared" si="201"/>
        <v>plays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+Table1[[#This Row],[pledged]]/Table1[[#This Row],[goal]]</f>
        <v>1.0629949999999999</v>
      </c>
      <c r="P3259" s="8">
        <f>IFERROR(+Table1[[#This Row],[pledged]]/Table1[[#This Row],[backers_count]],0)</f>
        <v>51.853414634146333</v>
      </c>
      <c r="Q3259" t="str">
        <f t="shared" si="200"/>
        <v>theater</v>
      </c>
      <c r="R3259" t="str">
        <f t="shared" si="201"/>
        <v>plays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+Table1[[#This Row],[pledged]]/Table1[[#This Row],[goal]]</f>
        <v>1.052142857142857</v>
      </c>
      <c r="P3260" s="8">
        <f>IFERROR(+Table1[[#This Row],[pledged]]/Table1[[#This Row],[backers_count]],0)</f>
        <v>98.2</v>
      </c>
      <c r="Q3260" t="str">
        <f t="shared" si="200"/>
        <v>theater</v>
      </c>
      <c r="R3260" t="str">
        <f t="shared" si="201"/>
        <v>plays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+Table1[[#This Row],[pledged]]/Table1[[#This Row],[goal]]</f>
        <v>1.0616782608695652</v>
      </c>
      <c r="P3261" s="8">
        <f>IFERROR(+Table1[[#This Row],[pledged]]/Table1[[#This Row],[backers_count]],0)</f>
        <v>251.7381443298969</v>
      </c>
      <c r="Q3261" t="str">
        <f t="shared" si="200"/>
        <v>theater</v>
      </c>
      <c r="R3261" t="str">
        <f t="shared" si="201"/>
        <v>plays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+Table1[[#This Row],[pledged]]/Table1[[#This Row],[goal]]</f>
        <v>1.0924</v>
      </c>
      <c r="P3262" s="8">
        <f>IFERROR(+Table1[[#This Row],[pledged]]/Table1[[#This Row],[backers_count]],0)</f>
        <v>74.821917808219183</v>
      </c>
      <c r="Q3262" t="str">
        <f t="shared" si="200"/>
        <v>theater</v>
      </c>
      <c r="R3262" t="str">
        <f t="shared" si="201"/>
        <v>plays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+Table1[[#This Row],[pledged]]/Table1[[#This Row],[goal]]</f>
        <v>1.0045454545454546</v>
      </c>
      <c r="P3263" s="8">
        <f>IFERROR(+Table1[[#This Row],[pledged]]/Table1[[#This Row],[backers_count]],0)</f>
        <v>67.65306122448979</v>
      </c>
      <c r="Q3263" t="str">
        <f t="shared" si="200"/>
        <v>theater</v>
      </c>
      <c r="R3263" t="str">
        <f t="shared" si="201"/>
        <v>plays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+Table1[[#This Row],[pledged]]/Table1[[#This Row],[goal]]</f>
        <v>1.0304098360655738</v>
      </c>
      <c r="P3264" s="8">
        <f>IFERROR(+Table1[[#This Row],[pledged]]/Table1[[#This Row],[backers_count]],0)</f>
        <v>93.81343283582089</v>
      </c>
      <c r="Q3264" t="str">
        <f t="shared" si="200"/>
        <v>theater</v>
      </c>
      <c r="R3264" t="str">
        <f t="shared" si="201"/>
        <v>plays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+Table1[[#This Row],[pledged]]/Table1[[#This Row],[goal]]</f>
        <v>1.121664</v>
      </c>
      <c r="P3265" s="8">
        <f>IFERROR(+Table1[[#This Row],[pledged]]/Table1[[#This Row],[backers_count]],0)</f>
        <v>41.237647058823526</v>
      </c>
      <c r="Q3265" t="str">
        <f t="shared" si="200"/>
        <v>theater</v>
      </c>
      <c r="R3265" t="str">
        <f t="shared" si="201"/>
        <v>plays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+Table1[[#This Row],[pledged]]/Table1[[#This Row],[goal]]</f>
        <v>1.03</v>
      </c>
      <c r="P3266" s="8">
        <f>IFERROR(+Table1[[#This Row],[pledged]]/Table1[[#This Row],[backers_count]],0)</f>
        <v>52.551020408163268</v>
      </c>
      <c r="Q3266" t="str">
        <f t="shared" ref="Q3266:Q3329" si="204">LEFT(N3266,FIND("/",N3266)-1)</f>
        <v>theater</v>
      </c>
      <c r="R3266" t="str">
        <f t="shared" ref="R3266:R3329" si="205">RIGHT($N3266,LEN(N3266)-FIND("/",N3266))</f>
        <v>plays</v>
      </c>
      <c r="S3266" s="14">
        <f t="shared" ref="S3266:S3329" si="206">(((J3266/60)/60)/24)+DATE(1970,1,1)</f>
        <v>42016.800208333334</v>
      </c>
      <c r="T3266" s="14">
        <f t="shared" ref="T3266:T3329" si="207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+Table1[[#This Row],[pledged]]/Table1[[#This Row],[goal]]</f>
        <v>1.64</v>
      </c>
      <c r="P3267" s="8">
        <f>IFERROR(+Table1[[#This Row],[pledged]]/Table1[[#This Row],[backers_count]],0)</f>
        <v>70.285714285714292</v>
      </c>
      <c r="Q3267" t="str">
        <f t="shared" si="204"/>
        <v>theater</v>
      </c>
      <c r="R3267" t="str">
        <f t="shared" si="205"/>
        <v>plays</v>
      </c>
      <c r="S3267" s="14">
        <f t="shared" si="206"/>
        <v>42311.711979166663</v>
      </c>
      <c r="T3267" s="14">
        <f t="shared" si="207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+Table1[[#This Row],[pledged]]/Table1[[#This Row],[goal]]</f>
        <v>1.3128333333333333</v>
      </c>
      <c r="P3268" s="8">
        <f>IFERROR(+Table1[[#This Row],[pledged]]/Table1[[#This Row],[backers_count]],0)</f>
        <v>48.325153374233132</v>
      </c>
      <c r="Q3268" t="str">
        <f t="shared" si="204"/>
        <v>theater</v>
      </c>
      <c r="R3268" t="str">
        <f t="shared" si="205"/>
        <v>plays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+Table1[[#This Row],[pledged]]/Table1[[#This Row],[goal]]</f>
        <v>1.0209999999999999</v>
      </c>
      <c r="P3269" s="8">
        <f>IFERROR(+Table1[[#This Row],[pledged]]/Table1[[#This Row],[backers_count]],0)</f>
        <v>53.177083333333336</v>
      </c>
      <c r="Q3269" t="str">
        <f t="shared" si="204"/>
        <v>theater</v>
      </c>
      <c r="R3269" t="str">
        <f t="shared" si="205"/>
        <v>plays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+Table1[[#This Row],[pledged]]/Table1[[#This Row],[goal]]</f>
        <v>1.28</v>
      </c>
      <c r="P3270" s="8">
        <f>IFERROR(+Table1[[#This Row],[pledged]]/Table1[[#This Row],[backers_count]],0)</f>
        <v>60.952380952380949</v>
      </c>
      <c r="Q3270" t="str">
        <f t="shared" si="204"/>
        <v>theater</v>
      </c>
      <c r="R3270" t="str">
        <f t="shared" si="205"/>
        <v>plays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+Table1[[#This Row],[pledged]]/Table1[[#This Row],[goal]]</f>
        <v>1.0149999999999999</v>
      </c>
      <c r="P3271" s="8">
        <f>IFERROR(+Table1[[#This Row],[pledged]]/Table1[[#This Row],[backers_count]],0)</f>
        <v>116</v>
      </c>
      <c r="Q3271" t="str">
        <f t="shared" si="204"/>
        <v>theater</v>
      </c>
      <c r="R3271" t="str">
        <f t="shared" si="205"/>
        <v>plays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+Table1[[#This Row],[pledged]]/Table1[[#This Row],[goal]]</f>
        <v>1.0166666666666666</v>
      </c>
      <c r="P3272" s="8">
        <f>IFERROR(+Table1[[#This Row],[pledged]]/Table1[[#This Row],[backers_count]],0)</f>
        <v>61</v>
      </c>
      <c r="Q3272" t="str">
        <f t="shared" si="204"/>
        <v>theater</v>
      </c>
      <c r="R3272" t="str">
        <f t="shared" si="205"/>
        <v>plays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+Table1[[#This Row],[pledged]]/Table1[[#This Row],[goal]]</f>
        <v>1.3</v>
      </c>
      <c r="P3273" s="8">
        <f>IFERROR(+Table1[[#This Row],[pledged]]/Table1[[#This Row],[backers_count]],0)</f>
        <v>38.235294117647058</v>
      </c>
      <c r="Q3273" t="str">
        <f t="shared" si="204"/>
        <v>theater</v>
      </c>
      <c r="R3273" t="str">
        <f t="shared" si="205"/>
        <v>plays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+Table1[[#This Row],[pledged]]/Table1[[#This Row],[goal]]</f>
        <v>1.5443</v>
      </c>
      <c r="P3274" s="8">
        <f>IFERROR(+Table1[[#This Row],[pledged]]/Table1[[#This Row],[backers_count]],0)</f>
        <v>106.50344827586207</v>
      </c>
      <c r="Q3274" t="str">
        <f t="shared" si="204"/>
        <v>theater</v>
      </c>
      <c r="R3274" t="str">
        <f t="shared" si="205"/>
        <v>plays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+Table1[[#This Row],[pledged]]/Table1[[#This Row],[goal]]</f>
        <v>1.0740000000000001</v>
      </c>
      <c r="P3275" s="8">
        <f>IFERROR(+Table1[[#This Row],[pledged]]/Table1[[#This Row],[backers_count]],0)</f>
        <v>204.57142857142858</v>
      </c>
      <c r="Q3275" t="str">
        <f t="shared" si="204"/>
        <v>theater</v>
      </c>
      <c r="R3275" t="str">
        <f t="shared" si="205"/>
        <v>plays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+Table1[[#This Row],[pledged]]/Table1[[#This Row],[goal]]</f>
        <v>1.0132258064516129</v>
      </c>
      <c r="P3276" s="8">
        <f>IFERROR(+Table1[[#This Row],[pledged]]/Table1[[#This Row],[backers_count]],0)</f>
        <v>54.912587412587413</v>
      </c>
      <c r="Q3276" t="str">
        <f t="shared" si="204"/>
        <v>theater</v>
      </c>
      <c r="R3276" t="str">
        <f t="shared" si="205"/>
        <v>plays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+Table1[[#This Row],[pledged]]/Table1[[#This Row],[goal]]</f>
        <v>1.0027777777777778</v>
      </c>
      <c r="P3277" s="8">
        <f>IFERROR(+Table1[[#This Row],[pledged]]/Table1[[#This Row],[backers_count]],0)</f>
        <v>150.41666666666666</v>
      </c>
      <c r="Q3277" t="str">
        <f t="shared" si="204"/>
        <v>theater</v>
      </c>
      <c r="R3277" t="str">
        <f t="shared" si="205"/>
        <v>plays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+Table1[[#This Row],[pledged]]/Table1[[#This Row],[goal]]</f>
        <v>1.1684444444444444</v>
      </c>
      <c r="P3278" s="8">
        <f>IFERROR(+Table1[[#This Row],[pledged]]/Table1[[#This Row],[backers_count]],0)</f>
        <v>52.58</v>
      </c>
      <c r="Q3278" t="str">
        <f t="shared" si="204"/>
        <v>theater</v>
      </c>
      <c r="R3278" t="str">
        <f t="shared" si="205"/>
        <v>plays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+Table1[[#This Row],[pledged]]/Table1[[#This Row],[goal]]</f>
        <v>1.0860000000000001</v>
      </c>
      <c r="P3279" s="8">
        <f>IFERROR(+Table1[[#This Row],[pledged]]/Table1[[#This Row],[backers_count]],0)</f>
        <v>54.3</v>
      </c>
      <c r="Q3279" t="str">
        <f t="shared" si="204"/>
        <v>theater</v>
      </c>
      <c r="R3279" t="str">
        <f t="shared" si="205"/>
        <v>plays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+Table1[[#This Row],[pledged]]/Table1[[#This Row],[goal]]</f>
        <v>1.034</v>
      </c>
      <c r="P3280" s="8">
        <f>IFERROR(+Table1[[#This Row],[pledged]]/Table1[[#This Row],[backers_count]],0)</f>
        <v>76.029411764705884</v>
      </c>
      <c r="Q3280" t="str">
        <f t="shared" si="204"/>
        <v>theater</v>
      </c>
      <c r="R3280" t="str">
        <f t="shared" si="205"/>
        <v>plays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+Table1[[#This Row],[pledged]]/Table1[[#This Row],[goal]]</f>
        <v>1.1427586206896552</v>
      </c>
      <c r="P3281" s="8">
        <f>IFERROR(+Table1[[#This Row],[pledged]]/Table1[[#This Row],[backers_count]],0)</f>
        <v>105.2063492063492</v>
      </c>
      <c r="Q3281" t="str">
        <f t="shared" si="204"/>
        <v>theater</v>
      </c>
      <c r="R3281" t="str">
        <f t="shared" si="205"/>
        <v>plays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+Table1[[#This Row],[pledged]]/Table1[[#This Row],[goal]]</f>
        <v>1.03</v>
      </c>
      <c r="P3282" s="8">
        <f>IFERROR(+Table1[[#This Row],[pledged]]/Table1[[#This Row],[backers_count]],0)</f>
        <v>68.666666666666671</v>
      </c>
      <c r="Q3282" t="str">
        <f t="shared" si="204"/>
        <v>theater</v>
      </c>
      <c r="R3282" t="str">
        <f t="shared" si="205"/>
        <v>plays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+Table1[[#This Row],[pledged]]/Table1[[#This Row],[goal]]</f>
        <v>1.216</v>
      </c>
      <c r="P3283" s="8">
        <f>IFERROR(+Table1[[#This Row],[pledged]]/Table1[[#This Row],[backers_count]],0)</f>
        <v>129.36170212765958</v>
      </c>
      <c r="Q3283" t="str">
        <f t="shared" si="204"/>
        <v>theater</v>
      </c>
      <c r="R3283" t="str">
        <f t="shared" si="205"/>
        <v>plays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+Table1[[#This Row],[pledged]]/Table1[[#This Row],[goal]]</f>
        <v>1.026467741935484</v>
      </c>
      <c r="P3284" s="8">
        <f>IFERROR(+Table1[[#This Row],[pledged]]/Table1[[#This Row],[backers_count]],0)</f>
        <v>134.26371308016877</v>
      </c>
      <c r="Q3284" t="str">
        <f t="shared" si="204"/>
        <v>theater</v>
      </c>
      <c r="R3284" t="str">
        <f t="shared" si="205"/>
        <v>plays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+Table1[[#This Row],[pledged]]/Table1[[#This Row],[goal]]</f>
        <v>1.0475000000000001</v>
      </c>
      <c r="P3285" s="8">
        <f>IFERROR(+Table1[[#This Row],[pledged]]/Table1[[#This Row],[backers_count]],0)</f>
        <v>17.829787234042552</v>
      </c>
      <c r="Q3285" t="str">
        <f t="shared" si="204"/>
        <v>theater</v>
      </c>
      <c r="R3285" t="str">
        <f t="shared" si="205"/>
        <v>plays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+Table1[[#This Row],[pledged]]/Table1[[#This Row],[goal]]</f>
        <v>1.016</v>
      </c>
      <c r="P3286" s="8">
        <f>IFERROR(+Table1[[#This Row],[pledged]]/Table1[[#This Row],[backers_count]],0)</f>
        <v>203.2</v>
      </c>
      <c r="Q3286" t="str">
        <f t="shared" si="204"/>
        <v>theater</v>
      </c>
      <c r="R3286" t="str">
        <f t="shared" si="205"/>
        <v>plays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+Table1[[#This Row],[pledged]]/Table1[[#This Row],[goal]]</f>
        <v>1.1210242048409682</v>
      </c>
      <c r="P3287" s="8">
        <f>IFERROR(+Table1[[#This Row],[pledged]]/Table1[[#This Row],[backers_count]],0)</f>
        <v>69.18518518518519</v>
      </c>
      <c r="Q3287" t="str">
        <f t="shared" si="204"/>
        <v>theater</v>
      </c>
      <c r="R3287" t="str">
        <f t="shared" si="205"/>
        <v>plays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+Table1[[#This Row],[pledged]]/Table1[[#This Row],[goal]]</f>
        <v>1.0176666666666667</v>
      </c>
      <c r="P3288" s="8">
        <f>IFERROR(+Table1[[#This Row],[pledged]]/Table1[[#This Row],[backers_count]],0)</f>
        <v>125.12295081967213</v>
      </c>
      <c r="Q3288" t="str">
        <f t="shared" si="204"/>
        <v>theater</v>
      </c>
      <c r="R3288" t="str">
        <f t="shared" si="205"/>
        <v>plays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+Table1[[#This Row],[pledged]]/Table1[[#This Row],[goal]]</f>
        <v>1</v>
      </c>
      <c r="P3289" s="8">
        <f>IFERROR(+Table1[[#This Row],[pledged]]/Table1[[#This Row],[backers_count]],0)</f>
        <v>73.529411764705884</v>
      </c>
      <c r="Q3289" t="str">
        <f t="shared" si="204"/>
        <v>theater</v>
      </c>
      <c r="R3289" t="str">
        <f t="shared" si="205"/>
        <v>plays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+Table1[[#This Row],[pledged]]/Table1[[#This Row],[goal]]</f>
        <v>1.0026489999999999</v>
      </c>
      <c r="P3290" s="8">
        <f>IFERROR(+Table1[[#This Row],[pledged]]/Table1[[#This Row],[backers_count]],0)</f>
        <v>48.437149758454105</v>
      </c>
      <c r="Q3290" t="str">
        <f t="shared" si="204"/>
        <v>theater</v>
      </c>
      <c r="R3290" t="str">
        <f t="shared" si="205"/>
        <v>plays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+Table1[[#This Row],[pledged]]/Table1[[#This Row],[goal]]</f>
        <v>1.3304200000000002</v>
      </c>
      <c r="P3291" s="8">
        <f>IFERROR(+Table1[[#This Row],[pledged]]/Table1[[#This Row],[backers_count]],0)</f>
        <v>26.608400000000003</v>
      </c>
      <c r="Q3291" t="str">
        <f t="shared" si="204"/>
        <v>theater</v>
      </c>
      <c r="R3291" t="str">
        <f t="shared" si="205"/>
        <v>plays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+Table1[[#This Row],[pledged]]/Table1[[#This Row],[goal]]</f>
        <v>1.212</v>
      </c>
      <c r="P3292" s="8">
        <f>IFERROR(+Table1[[#This Row],[pledged]]/Table1[[#This Row],[backers_count]],0)</f>
        <v>33.666666666666664</v>
      </c>
      <c r="Q3292" t="str">
        <f t="shared" si="204"/>
        <v>theater</v>
      </c>
      <c r="R3292" t="str">
        <f t="shared" si="205"/>
        <v>plays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+Table1[[#This Row],[pledged]]/Table1[[#This Row],[goal]]</f>
        <v>1.1399999999999999</v>
      </c>
      <c r="P3293" s="8">
        <f>IFERROR(+Table1[[#This Row],[pledged]]/Table1[[#This Row],[backers_count]],0)</f>
        <v>40.714285714285715</v>
      </c>
      <c r="Q3293" t="str">
        <f t="shared" si="204"/>
        <v>theater</v>
      </c>
      <c r="R3293" t="str">
        <f t="shared" si="205"/>
        <v>plays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+Table1[[#This Row],[pledged]]/Table1[[#This Row],[goal]]</f>
        <v>2.8613861386138613</v>
      </c>
      <c r="P3294" s="8">
        <f>IFERROR(+Table1[[#This Row],[pledged]]/Table1[[#This Row],[backers_count]],0)</f>
        <v>19.266666666666666</v>
      </c>
      <c r="Q3294" t="str">
        <f t="shared" si="204"/>
        <v>theater</v>
      </c>
      <c r="R3294" t="str">
        <f t="shared" si="205"/>
        <v>plays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+Table1[[#This Row],[pledged]]/Table1[[#This Row],[goal]]</f>
        <v>1.7044444444444444</v>
      </c>
      <c r="P3295" s="8">
        <f>IFERROR(+Table1[[#This Row],[pledged]]/Table1[[#This Row],[backers_count]],0)</f>
        <v>84.285714285714292</v>
      </c>
      <c r="Q3295" t="str">
        <f t="shared" si="204"/>
        <v>theater</v>
      </c>
      <c r="R3295" t="str">
        <f t="shared" si="205"/>
        <v>plays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+Table1[[#This Row],[pledged]]/Table1[[#This Row],[goal]]</f>
        <v>1.1833333333333333</v>
      </c>
      <c r="P3296" s="8">
        <f>IFERROR(+Table1[[#This Row],[pledged]]/Table1[[#This Row],[backers_count]],0)</f>
        <v>29.583333333333332</v>
      </c>
      <c r="Q3296" t="str">
        <f t="shared" si="204"/>
        <v>theater</v>
      </c>
      <c r="R3296" t="str">
        <f t="shared" si="205"/>
        <v>plays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+Table1[[#This Row],[pledged]]/Table1[[#This Row],[goal]]</f>
        <v>1.0285857142857142</v>
      </c>
      <c r="P3297" s="8">
        <f>IFERROR(+Table1[[#This Row],[pledged]]/Table1[[#This Row],[backers_count]],0)</f>
        <v>26.667037037037037</v>
      </c>
      <c r="Q3297" t="str">
        <f t="shared" si="204"/>
        <v>theater</v>
      </c>
      <c r="R3297" t="str">
        <f t="shared" si="205"/>
        <v>plays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+Table1[[#This Row],[pledged]]/Table1[[#This Row],[goal]]</f>
        <v>1.4406666666666668</v>
      </c>
      <c r="P3298" s="8">
        <f>IFERROR(+Table1[[#This Row],[pledged]]/Table1[[#This Row],[backers_count]],0)</f>
        <v>45.978723404255319</v>
      </c>
      <c r="Q3298" t="str">
        <f t="shared" si="204"/>
        <v>theater</v>
      </c>
      <c r="R3298" t="str">
        <f t="shared" si="205"/>
        <v>plays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+Table1[[#This Row],[pledged]]/Table1[[#This Row],[goal]]</f>
        <v>1.0007272727272727</v>
      </c>
      <c r="P3299" s="8">
        <f>IFERROR(+Table1[[#This Row],[pledged]]/Table1[[#This Row],[backers_count]],0)</f>
        <v>125.09090909090909</v>
      </c>
      <c r="Q3299" t="str">
        <f t="shared" si="204"/>
        <v>theater</v>
      </c>
      <c r="R3299" t="str">
        <f t="shared" si="205"/>
        <v>plays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+Table1[[#This Row],[pledged]]/Table1[[#This Row],[goal]]</f>
        <v>1.0173000000000001</v>
      </c>
      <c r="P3300" s="8">
        <f>IFERROR(+Table1[[#This Row],[pledged]]/Table1[[#This Row],[backers_count]],0)</f>
        <v>141.29166666666666</v>
      </c>
      <c r="Q3300" t="str">
        <f t="shared" si="204"/>
        <v>theater</v>
      </c>
      <c r="R3300" t="str">
        <f t="shared" si="205"/>
        <v>plays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+Table1[[#This Row],[pledged]]/Table1[[#This Row],[goal]]</f>
        <v>1.1619999999999999</v>
      </c>
      <c r="P3301" s="8">
        <f>IFERROR(+Table1[[#This Row],[pledged]]/Table1[[#This Row],[backers_count]],0)</f>
        <v>55.333333333333336</v>
      </c>
      <c r="Q3301" t="str">
        <f t="shared" si="204"/>
        <v>theater</v>
      </c>
      <c r="R3301" t="str">
        <f t="shared" si="205"/>
        <v>plays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+Table1[[#This Row],[pledged]]/Table1[[#This Row],[goal]]</f>
        <v>1.3616666666666666</v>
      </c>
      <c r="P3302" s="8">
        <f>IFERROR(+Table1[[#This Row],[pledged]]/Table1[[#This Row],[backers_count]],0)</f>
        <v>46.420454545454547</v>
      </c>
      <c r="Q3302" t="str">
        <f t="shared" si="204"/>
        <v>theater</v>
      </c>
      <c r="R3302" t="str">
        <f t="shared" si="205"/>
        <v>plays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+Table1[[#This Row],[pledged]]/Table1[[#This Row],[goal]]</f>
        <v>1.3346666666666667</v>
      </c>
      <c r="P3303" s="8">
        <f>IFERROR(+Table1[[#This Row],[pledged]]/Table1[[#This Row],[backers_count]],0)</f>
        <v>57.2</v>
      </c>
      <c r="Q3303" t="str">
        <f t="shared" si="204"/>
        <v>theater</v>
      </c>
      <c r="R3303" t="str">
        <f t="shared" si="205"/>
        <v>plays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+Table1[[#This Row],[pledged]]/Table1[[#This Row],[goal]]</f>
        <v>1.0339285714285715</v>
      </c>
      <c r="P3304" s="8">
        <f>IFERROR(+Table1[[#This Row],[pledged]]/Table1[[#This Row],[backers_count]],0)</f>
        <v>173.7</v>
      </c>
      <c r="Q3304" t="str">
        <f t="shared" si="204"/>
        <v>theater</v>
      </c>
      <c r="R3304" t="str">
        <f t="shared" si="205"/>
        <v>plays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+Table1[[#This Row],[pledged]]/Table1[[#This Row],[goal]]</f>
        <v>1.1588888888888889</v>
      </c>
      <c r="P3305" s="8">
        <f>IFERROR(+Table1[[#This Row],[pledged]]/Table1[[#This Row],[backers_count]],0)</f>
        <v>59.6</v>
      </c>
      <c r="Q3305" t="str">
        <f t="shared" si="204"/>
        <v>theater</v>
      </c>
      <c r="R3305" t="str">
        <f t="shared" si="205"/>
        <v>plays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+Table1[[#This Row],[pledged]]/Table1[[#This Row],[goal]]</f>
        <v>1.0451666666666666</v>
      </c>
      <c r="P3306" s="8">
        <f>IFERROR(+Table1[[#This Row],[pledged]]/Table1[[#This Row],[backers_count]],0)</f>
        <v>89.585714285714289</v>
      </c>
      <c r="Q3306" t="str">
        <f t="shared" si="204"/>
        <v>theater</v>
      </c>
      <c r="R3306" t="str">
        <f t="shared" si="205"/>
        <v>plays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+Table1[[#This Row],[pledged]]/Table1[[#This Row],[goal]]</f>
        <v>1.0202500000000001</v>
      </c>
      <c r="P3307" s="8">
        <f>IFERROR(+Table1[[#This Row],[pledged]]/Table1[[#This Row],[backers_count]],0)</f>
        <v>204.05</v>
      </c>
      <c r="Q3307" t="str">
        <f t="shared" si="204"/>
        <v>theater</v>
      </c>
      <c r="R3307" t="str">
        <f t="shared" si="205"/>
        <v>plays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+Table1[[#This Row],[pledged]]/Table1[[#This Row],[goal]]</f>
        <v>1.7533333333333334</v>
      </c>
      <c r="P3308" s="8">
        <f>IFERROR(+Table1[[#This Row],[pledged]]/Table1[[#This Row],[backers_count]],0)</f>
        <v>48.703703703703702</v>
      </c>
      <c r="Q3308" t="str">
        <f t="shared" si="204"/>
        <v>theater</v>
      </c>
      <c r="R3308" t="str">
        <f t="shared" si="205"/>
        <v>plays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+Table1[[#This Row],[pledged]]/Table1[[#This Row],[goal]]</f>
        <v>1.0668</v>
      </c>
      <c r="P3309" s="8">
        <f>IFERROR(+Table1[[#This Row],[pledged]]/Table1[[#This Row],[backers_count]],0)</f>
        <v>53.339999999999996</v>
      </c>
      <c r="Q3309" t="str">
        <f t="shared" si="204"/>
        <v>theater</v>
      </c>
      <c r="R3309" t="str">
        <f t="shared" si="205"/>
        <v>plays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+Table1[[#This Row],[pledged]]/Table1[[#This Row],[goal]]</f>
        <v>1.2228571428571429</v>
      </c>
      <c r="P3310" s="8">
        <f>IFERROR(+Table1[[#This Row],[pledged]]/Table1[[#This Row],[backers_count]],0)</f>
        <v>75.087719298245617</v>
      </c>
      <c r="Q3310" t="str">
        <f t="shared" si="204"/>
        <v>theater</v>
      </c>
      <c r="R3310" t="str">
        <f t="shared" si="205"/>
        <v>plays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+Table1[[#This Row],[pledged]]/Table1[[#This Row],[goal]]</f>
        <v>1.5942857142857143</v>
      </c>
      <c r="P3311" s="8">
        <f>IFERROR(+Table1[[#This Row],[pledged]]/Table1[[#This Row],[backers_count]],0)</f>
        <v>18</v>
      </c>
      <c r="Q3311" t="str">
        <f t="shared" si="204"/>
        <v>theater</v>
      </c>
      <c r="R3311" t="str">
        <f t="shared" si="205"/>
        <v>plays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+Table1[[#This Row],[pledged]]/Table1[[#This Row],[goal]]</f>
        <v>1.0007692307692309</v>
      </c>
      <c r="P3312" s="8">
        <f>IFERROR(+Table1[[#This Row],[pledged]]/Table1[[#This Row],[backers_count]],0)</f>
        <v>209.83870967741936</v>
      </c>
      <c r="Q3312" t="str">
        <f t="shared" si="204"/>
        <v>theater</v>
      </c>
      <c r="R3312" t="str">
        <f t="shared" si="205"/>
        <v>plays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+Table1[[#This Row],[pledged]]/Table1[[#This Row],[goal]]</f>
        <v>1.0984</v>
      </c>
      <c r="P3313" s="8">
        <f>IFERROR(+Table1[[#This Row],[pledged]]/Table1[[#This Row],[backers_count]],0)</f>
        <v>61.022222222222226</v>
      </c>
      <c r="Q3313" t="str">
        <f t="shared" si="204"/>
        <v>theater</v>
      </c>
      <c r="R3313" t="str">
        <f t="shared" si="205"/>
        <v>plays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+Table1[[#This Row],[pledged]]/Table1[[#This Row],[goal]]</f>
        <v>1.0004</v>
      </c>
      <c r="P3314" s="8">
        <f>IFERROR(+Table1[[#This Row],[pledged]]/Table1[[#This Row],[backers_count]],0)</f>
        <v>61</v>
      </c>
      <c r="Q3314" t="str">
        <f t="shared" si="204"/>
        <v>theater</v>
      </c>
      <c r="R3314" t="str">
        <f t="shared" si="205"/>
        <v>plays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+Table1[[#This Row],[pledged]]/Table1[[#This Row],[goal]]</f>
        <v>1.1605000000000001</v>
      </c>
      <c r="P3315" s="8">
        <f>IFERROR(+Table1[[#This Row],[pledged]]/Table1[[#This Row],[backers_count]],0)</f>
        <v>80.034482758620683</v>
      </c>
      <c r="Q3315" t="str">
        <f t="shared" si="204"/>
        <v>theater</v>
      </c>
      <c r="R3315" t="str">
        <f t="shared" si="205"/>
        <v>plays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+Table1[[#This Row],[pledged]]/Table1[[#This Row],[goal]]</f>
        <v>2.1074999999999999</v>
      </c>
      <c r="P3316" s="8">
        <f>IFERROR(+Table1[[#This Row],[pledged]]/Table1[[#This Row],[backers_count]],0)</f>
        <v>29.068965517241381</v>
      </c>
      <c r="Q3316" t="str">
        <f t="shared" si="204"/>
        <v>theater</v>
      </c>
      <c r="R3316" t="str">
        <f t="shared" si="205"/>
        <v>plays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+Table1[[#This Row],[pledged]]/Table1[[#This Row],[goal]]</f>
        <v>1.1000000000000001</v>
      </c>
      <c r="P3317" s="8">
        <f>IFERROR(+Table1[[#This Row],[pledged]]/Table1[[#This Row],[backers_count]],0)</f>
        <v>49.438202247191015</v>
      </c>
      <c r="Q3317" t="str">
        <f t="shared" si="204"/>
        <v>theater</v>
      </c>
      <c r="R3317" t="str">
        <f t="shared" si="205"/>
        <v>plays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+Table1[[#This Row],[pledged]]/Table1[[#This Row],[goal]]</f>
        <v>1.0008673425918038</v>
      </c>
      <c r="P3318" s="8">
        <f>IFERROR(+Table1[[#This Row],[pledged]]/Table1[[#This Row],[backers_count]],0)</f>
        <v>93.977440000000001</v>
      </c>
      <c r="Q3318" t="str">
        <f t="shared" si="204"/>
        <v>theater</v>
      </c>
      <c r="R3318" t="str">
        <f t="shared" si="205"/>
        <v>plays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+Table1[[#This Row],[pledged]]/Table1[[#This Row],[goal]]</f>
        <v>1.0619047619047619</v>
      </c>
      <c r="P3319" s="8">
        <f>IFERROR(+Table1[[#This Row],[pledged]]/Table1[[#This Row],[backers_count]],0)</f>
        <v>61.944444444444443</v>
      </c>
      <c r="Q3319" t="str">
        <f t="shared" si="204"/>
        <v>theater</v>
      </c>
      <c r="R3319" t="str">
        <f t="shared" si="205"/>
        <v>plays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+Table1[[#This Row],[pledged]]/Table1[[#This Row],[goal]]</f>
        <v>1.256</v>
      </c>
      <c r="P3320" s="8">
        <f>IFERROR(+Table1[[#This Row],[pledged]]/Table1[[#This Row],[backers_count]],0)</f>
        <v>78.5</v>
      </c>
      <c r="Q3320" t="str">
        <f t="shared" si="204"/>
        <v>theater</v>
      </c>
      <c r="R3320" t="str">
        <f t="shared" si="205"/>
        <v>plays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+Table1[[#This Row],[pledged]]/Table1[[#This Row],[goal]]</f>
        <v>1.08</v>
      </c>
      <c r="P3321" s="8">
        <f>IFERROR(+Table1[[#This Row],[pledged]]/Table1[[#This Row],[backers_count]],0)</f>
        <v>33.75</v>
      </c>
      <c r="Q3321" t="str">
        <f t="shared" si="204"/>
        <v>theater</v>
      </c>
      <c r="R3321" t="str">
        <f t="shared" si="205"/>
        <v>plays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+Table1[[#This Row],[pledged]]/Table1[[#This Row],[goal]]</f>
        <v>1.01</v>
      </c>
      <c r="P3322" s="8">
        <f>IFERROR(+Table1[[#This Row],[pledged]]/Table1[[#This Row],[backers_count]],0)</f>
        <v>66.44736842105263</v>
      </c>
      <c r="Q3322" t="str">
        <f t="shared" si="204"/>
        <v>theater</v>
      </c>
      <c r="R3322" t="str">
        <f t="shared" si="205"/>
        <v>plays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+Table1[[#This Row],[pledged]]/Table1[[#This Row],[goal]]</f>
        <v>1.0740000000000001</v>
      </c>
      <c r="P3323" s="8">
        <f>IFERROR(+Table1[[#This Row],[pledged]]/Table1[[#This Row],[backers_count]],0)</f>
        <v>35.799999999999997</v>
      </c>
      <c r="Q3323" t="str">
        <f t="shared" si="204"/>
        <v>theater</v>
      </c>
      <c r="R3323" t="str">
        <f t="shared" si="205"/>
        <v>plays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+Table1[[#This Row],[pledged]]/Table1[[#This Row],[goal]]</f>
        <v>1.0151515151515151</v>
      </c>
      <c r="P3324" s="8">
        <f>IFERROR(+Table1[[#This Row],[pledged]]/Table1[[#This Row],[backers_count]],0)</f>
        <v>145.65217391304347</v>
      </c>
      <c r="Q3324" t="str">
        <f t="shared" si="204"/>
        <v>theater</v>
      </c>
      <c r="R3324" t="str">
        <f t="shared" si="205"/>
        <v>plays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+Table1[[#This Row],[pledged]]/Table1[[#This Row],[goal]]</f>
        <v>1.2589999999999999</v>
      </c>
      <c r="P3325" s="8">
        <f>IFERROR(+Table1[[#This Row],[pledged]]/Table1[[#This Row],[backers_count]],0)</f>
        <v>25.693877551020407</v>
      </c>
      <c r="Q3325" t="str">
        <f t="shared" si="204"/>
        <v>theater</v>
      </c>
      <c r="R3325" t="str">
        <f t="shared" si="205"/>
        <v>plays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+Table1[[#This Row],[pledged]]/Table1[[#This Row],[goal]]</f>
        <v>1.0166666666666666</v>
      </c>
      <c r="P3326" s="8">
        <f>IFERROR(+Table1[[#This Row],[pledged]]/Table1[[#This Row],[backers_count]],0)</f>
        <v>152.5</v>
      </c>
      <c r="Q3326" t="str">
        <f t="shared" si="204"/>
        <v>theater</v>
      </c>
      <c r="R3326" t="str">
        <f t="shared" si="205"/>
        <v>plays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+Table1[[#This Row],[pledged]]/Table1[[#This Row],[goal]]</f>
        <v>1.125</v>
      </c>
      <c r="P3327" s="8">
        <f>IFERROR(+Table1[[#This Row],[pledged]]/Table1[[#This Row],[backers_count]],0)</f>
        <v>30</v>
      </c>
      <c r="Q3327" t="str">
        <f t="shared" si="204"/>
        <v>theater</v>
      </c>
      <c r="R3327" t="str">
        <f t="shared" si="205"/>
        <v>plays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+Table1[[#This Row],[pledged]]/Table1[[#This Row],[goal]]</f>
        <v>1.0137499999999999</v>
      </c>
      <c r="P3328" s="8">
        <f>IFERROR(+Table1[[#This Row],[pledged]]/Table1[[#This Row],[backers_count]],0)</f>
        <v>142.28070175438597</v>
      </c>
      <c r="Q3328" t="str">
        <f t="shared" si="204"/>
        <v>theater</v>
      </c>
      <c r="R3328" t="str">
        <f t="shared" si="205"/>
        <v>plays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+Table1[[#This Row],[pledged]]/Table1[[#This Row],[goal]]</f>
        <v>1.0125</v>
      </c>
      <c r="P3329" s="8">
        <f>IFERROR(+Table1[[#This Row],[pledged]]/Table1[[#This Row],[backers_count]],0)</f>
        <v>24.545454545454547</v>
      </c>
      <c r="Q3329" t="str">
        <f t="shared" si="204"/>
        <v>theater</v>
      </c>
      <c r="R3329" t="str">
        <f t="shared" si="205"/>
        <v>plays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+Table1[[#This Row],[pledged]]/Table1[[#This Row],[goal]]</f>
        <v>1.4638888888888888</v>
      </c>
      <c r="P3330" s="8">
        <f>IFERROR(+Table1[[#This Row],[pledged]]/Table1[[#This Row],[backers_count]],0)</f>
        <v>292.77777777777777</v>
      </c>
      <c r="Q3330" t="str">
        <f t="shared" ref="Q3330:Q3393" si="208">LEFT(N3330,FIND("/",N3330)-1)</f>
        <v>theater</v>
      </c>
      <c r="R3330" t="str">
        <f t="shared" ref="R3330:R3393" si="209">RIGHT($N3330,LEN(N3330)-FIND("/",N3330))</f>
        <v>plays</v>
      </c>
      <c r="S3330" s="14">
        <f t="shared" ref="S3330:S3393" si="210">(((J3330/60)/60)/24)+DATE(1970,1,1)</f>
        <v>41822.57503472222</v>
      </c>
      <c r="T3330" s="14">
        <f t="shared" ref="T3330:T3393" si="211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+Table1[[#This Row],[pledged]]/Table1[[#This Row],[goal]]</f>
        <v>1.1679999999999999</v>
      </c>
      <c r="P3331" s="8">
        <f>IFERROR(+Table1[[#This Row],[pledged]]/Table1[[#This Row],[backers_count]],0)</f>
        <v>44.92307692307692</v>
      </c>
      <c r="Q3331" t="str">
        <f t="shared" si="208"/>
        <v>theater</v>
      </c>
      <c r="R3331" t="str">
        <f t="shared" si="209"/>
        <v>plays</v>
      </c>
      <c r="S3331" s="14">
        <f t="shared" si="210"/>
        <v>41837.323009259257</v>
      </c>
      <c r="T3331" s="14">
        <f t="shared" si="211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+Table1[[#This Row],[pledged]]/Table1[[#This Row],[goal]]</f>
        <v>1.0626666666666666</v>
      </c>
      <c r="P3332" s="8">
        <f>IFERROR(+Table1[[#This Row],[pledged]]/Table1[[#This Row],[backers_count]],0)</f>
        <v>23.10144927536232</v>
      </c>
      <c r="Q3332" t="str">
        <f t="shared" si="208"/>
        <v>theater</v>
      </c>
      <c r="R3332" t="str">
        <f t="shared" si="209"/>
        <v>plays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+Table1[[#This Row],[pledged]]/Table1[[#This Row],[goal]]</f>
        <v>1.0451999999999999</v>
      </c>
      <c r="P3333" s="8">
        <f>IFERROR(+Table1[[#This Row],[pledged]]/Table1[[#This Row],[backers_count]],0)</f>
        <v>80.400000000000006</v>
      </c>
      <c r="Q3333" t="str">
        <f t="shared" si="208"/>
        <v>theater</v>
      </c>
      <c r="R3333" t="str">
        <f t="shared" si="209"/>
        <v>plays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+Table1[[#This Row],[pledged]]/Table1[[#This Row],[goal]]</f>
        <v>1</v>
      </c>
      <c r="P3334" s="8">
        <f>IFERROR(+Table1[[#This Row],[pledged]]/Table1[[#This Row],[backers_count]],0)</f>
        <v>72.289156626506028</v>
      </c>
      <c r="Q3334" t="str">
        <f t="shared" si="208"/>
        <v>theater</v>
      </c>
      <c r="R3334" t="str">
        <f t="shared" si="209"/>
        <v>plays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+Table1[[#This Row],[pledged]]/Table1[[#This Row],[goal]]</f>
        <v>1.0457142857142858</v>
      </c>
      <c r="P3335" s="8">
        <f>IFERROR(+Table1[[#This Row],[pledged]]/Table1[[#This Row],[backers_count]],0)</f>
        <v>32.972972972972975</v>
      </c>
      <c r="Q3335" t="str">
        <f t="shared" si="208"/>
        <v>theater</v>
      </c>
      <c r="R3335" t="str">
        <f t="shared" si="209"/>
        <v>plays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+Table1[[#This Row],[pledged]]/Table1[[#This Row],[goal]]</f>
        <v>1.3862051149573753</v>
      </c>
      <c r="P3336" s="8">
        <f>IFERROR(+Table1[[#This Row],[pledged]]/Table1[[#This Row],[backers_count]],0)</f>
        <v>116.65217391304348</v>
      </c>
      <c r="Q3336" t="str">
        <f t="shared" si="208"/>
        <v>theater</v>
      </c>
      <c r="R3336" t="str">
        <f t="shared" si="209"/>
        <v>plays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+Table1[[#This Row],[pledged]]/Table1[[#This Row],[goal]]</f>
        <v>1.0032000000000001</v>
      </c>
      <c r="P3337" s="8">
        <f>IFERROR(+Table1[[#This Row],[pledged]]/Table1[[#This Row],[backers_count]],0)</f>
        <v>79.61904761904762</v>
      </c>
      <c r="Q3337" t="str">
        <f t="shared" si="208"/>
        <v>theater</v>
      </c>
      <c r="R3337" t="str">
        <f t="shared" si="209"/>
        <v>plays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+Table1[[#This Row],[pledged]]/Table1[[#This Row],[goal]]</f>
        <v>1</v>
      </c>
      <c r="P3338" s="8">
        <f>IFERROR(+Table1[[#This Row],[pledged]]/Table1[[#This Row],[backers_count]],0)</f>
        <v>27.777777777777779</v>
      </c>
      <c r="Q3338" t="str">
        <f t="shared" si="208"/>
        <v>theater</v>
      </c>
      <c r="R3338" t="str">
        <f t="shared" si="209"/>
        <v>plays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+Table1[[#This Row],[pledged]]/Table1[[#This Row],[goal]]</f>
        <v>1.1020000000000001</v>
      </c>
      <c r="P3339" s="8">
        <f>IFERROR(+Table1[[#This Row],[pledged]]/Table1[[#This Row],[backers_count]],0)</f>
        <v>81.029411764705884</v>
      </c>
      <c r="Q3339" t="str">
        <f t="shared" si="208"/>
        <v>theater</v>
      </c>
      <c r="R3339" t="str">
        <f t="shared" si="209"/>
        <v>plays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+Table1[[#This Row],[pledged]]/Table1[[#This Row],[goal]]</f>
        <v>1.0218</v>
      </c>
      <c r="P3340" s="8">
        <f>IFERROR(+Table1[[#This Row],[pledged]]/Table1[[#This Row],[backers_count]],0)</f>
        <v>136.84821428571428</v>
      </c>
      <c r="Q3340" t="str">
        <f t="shared" si="208"/>
        <v>theater</v>
      </c>
      <c r="R3340" t="str">
        <f t="shared" si="209"/>
        <v>plays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+Table1[[#This Row],[pledged]]/Table1[[#This Row],[goal]]</f>
        <v>1.0435000000000001</v>
      </c>
      <c r="P3341" s="8">
        <f>IFERROR(+Table1[[#This Row],[pledged]]/Table1[[#This Row],[backers_count]],0)</f>
        <v>177.61702127659575</v>
      </c>
      <c r="Q3341" t="str">
        <f t="shared" si="208"/>
        <v>theater</v>
      </c>
      <c r="R3341" t="str">
        <f t="shared" si="209"/>
        <v>plays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+Table1[[#This Row],[pledged]]/Table1[[#This Row],[goal]]</f>
        <v>1.3816666666666666</v>
      </c>
      <c r="P3342" s="8">
        <f>IFERROR(+Table1[[#This Row],[pledged]]/Table1[[#This Row],[backers_count]],0)</f>
        <v>109.07894736842105</v>
      </c>
      <c r="Q3342" t="str">
        <f t="shared" si="208"/>
        <v>theater</v>
      </c>
      <c r="R3342" t="str">
        <f t="shared" si="209"/>
        <v>plays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+Table1[[#This Row],[pledged]]/Table1[[#This Row],[goal]]</f>
        <v>1</v>
      </c>
      <c r="P3343" s="8">
        <f>IFERROR(+Table1[[#This Row],[pledged]]/Table1[[#This Row],[backers_count]],0)</f>
        <v>119.64285714285714</v>
      </c>
      <c r="Q3343" t="str">
        <f t="shared" si="208"/>
        <v>theater</v>
      </c>
      <c r="R3343" t="str">
        <f t="shared" si="209"/>
        <v>plays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+Table1[[#This Row],[pledged]]/Table1[[#This Row],[goal]]</f>
        <v>1.0166666666666666</v>
      </c>
      <c r="P3344" s="8">
        <f>IFERROR(+Table1[[#This Row],[pledged]]/Table1[[#This Row],[backers_count]],0)</f>
        <v>78.205128205128204</v>
      </c>
      <c r="Q3344" t="str">
        <f t="shared" si="208"/>
        <v>theater</v>
      </c>
      <c r="R3344" t="str">
        <f t="shared" si="209"/>
        <v>plays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+Table1[[#This Row],[pledged]]/Table1[[#This Row],[goal]]</f>
        <v>1.7142857142857142</v>
      </c>
      <c r="P3345" s="8">
        <f>IFERROR(+Table1[[#This Row],[pledged]]/Table1[[#This Row],[backers_count]],0)</f>
        <v>52.173913043478258</v>
      </c>
      <c r="Q3345" t="str">
        <f t="shared" si="208"/>
        <v>theater</v>
      </c>
      <c r="R3345" t="str">
        <f t="shared" si="209"/>
        <v>plays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+Table1[[#This Row],[pledged]]/Table1[[#This Row],[goal]]</f>
        <v>1.0144444444444445</v>
      </c>
      <c r="P3346" s="8">
        <f>IFERROR(+Table1[[#This Row],[pledged]]/Table1[[#This Row],[backers_count]],0)</f>
        <v>114.125</v>
      </c>
      <c r="Q3346" t="str">
        <f t="shared" si="208"/>
        <v>theater</v>
      </c>
      <c r="R3346" t="str">
        <f t="shared" si="209"/>
        <v>plays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+Table1[[#This Row],[pledged]]/Table1[[#This Row],[goal]]</f>
        <v>1.3</v>
      </c>
      <c r="P3347" s="8">
        <f>IFERROR(+Table1[[#This Row],[pledged]]/Table1[[#This Row],[backers_count]],0)</f>
        <v>50</v>
      </c>
      <c r="Q3347" t="str">
        <f t="shared" si="208"/>
        <v>theater</v>
      </c>
      <c r="R3347" t="str">
        <f t="shared" si="209"/>
        <v>plays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+Table1[[#This Row],[pledged]]/Table1[[#This Row],[goal]]</f>
        <v>1.1000000000000001</v>
      </c>
      <c r="P3348" s="8">
        <f>IFERROR(+Table1[[#This Row],[pledged]]/Table1[[#This Row],[backers_count]],0)</f>
        <v>91.666666666666671</v>
      </c>
      <c r="Q3348" t="str">
        <f t="shared" si="208"/>
        <v>theater</v>
      </c>
      <c r="R3348" t="str">
        <f t="shared" si="209"/>
        <v>plays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+Table1[[#This Row],[pledged]]/Table1[[#This Row],[goal]]</f>
        <v>1.1944999999999999</v>
      </c>
      <c r="P3349" s="8">
        <f>IFERROR(+Table1[[#This Row],[pledged]]/Table1[[#This Row],[backers_count]],0)</f>
        <v>108.59090909090909</v>
      </c>
      <c r="Q3349" t="str">
        <f t="shared" si="208"/>
        <v>theater</v>
      </c>
      <c r="R3349" t="str">
        <f t="shared" si="209"/>
        <v>plays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+Table1[[#This Row],[pledged]]/Table1[[#This Row],[goal]]</f>
        <v>1.002909090909091</v>
      </c>
      <c r="P3350" s="8">
        <f>IFERROR(+Table1[[#This Row],[pledged]]/Table1[[#This Row],[backers_count]],0)</f>
        <v>69.822784810126578</v>
      </c>
      <c r="Q3350" t="str">
        <f t="shared" si="208"/>
        <v>theater</v>
      </c>
      <c r="R3350" t="str">
        <f t="shared" si="209"/>
        <v>plays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+Table1[[#This Row],[pledged]]/Table1[[#This Row],[goal]]</f>
        <v>1.534</v>
      </c>
      <c r="P3351" s="8">
        <f>IFERROR(+Table1[[#This Row],[pledged]]/Table1[[#This Row],[backers_count]],0)</f>
        <v>109.57142857142857</v>
      </c>
      <c r="Q3351" t="str">
        <f t="shared" si="208"/>
        <v>theater</v>
      </c>
      <c r="R3351" t="str">
        <f t="shared" si="209"/>
        <v>plays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+Table1[[#This Row],[pledged]]/Table1[[#This Row],[goal]]</f>
        <v>1.0442857142857143</v>
      </c>
      <c r="P3352" s="8">
        <f>IFERROR(+Table1[[#This Row],[pledged]]/Table1[[#This Row],[backers_count]],0)</f>
        <v>71.666666666666671</v>
      </c>
      <c r="Q3352" t="str">
        <f t="shared" si="208"/>
        <v>theater</v>
      </c>
      <c r="R3352" t="str">
        <f t="shared" si="209"/>
        <v>plays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+Table1[[#This Row],[pledged]]/Table1[[#This Row],[goal]]</f>
        <v>1.0109999999999999</v>
      </c>
      <c r="P3353" s="8">
        <f>IFERROR(+Table1[[#This Row],[pledged]]/Table1[[#This Row],[backers_count]],0)</f>
        <v>93.611111111111114</v>
      </c>
      <c r="Q3353" t="str">
        <f t="shared" si="208"/>
        <v>theater</v>
      </c>
      <c r="R3353" t="str">
        <f t="shared" si="209"/>
        <v>plays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+Table1[[#This Row],[pledged]]/Table1[[#This Row],[goal]]</f>
        <v>1.0751999999999999</v>
      </c>
      <c r="P3354" s="8">
        <f>IFERROR(+Table1[[#This Row],[pledged]]/Table1[[#This Row],[backers_count]],0)</f>
        <v>76.8</v>
      </c>
      <c r="Q3354" t="str">
        <f t="shared" si="208"/>
        <v>theater</v>
      </c>
      <c r="R3354" t="str">
        <f t="shared" si="209"/>
        <v>plays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+Table1[[#This Row],[pledged]]/Table1[[#This Row],[goal]]</f>
        <v>3.15</v>
      </c>
      <c r="P3355" s="8">
        <f>IFERROR(+Table1[[#This Row],[pledged]]/Table1[[#This Row],[backers_count]],0)</f>
        <v>35.795454545454547</v>
      </c>
      <c r="Q3355" t="str">
        <f t="shared" si="208"/>
        <v>theater</v>
      </c>
      <c r="R3355" t="str">
        <f t="shared" si="209"/>
        <v>plays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+Table1[[#This Row],[pledged]]/Table1[[#This Row],[goal]]</f>
        <v>1.0193333333333334</v>
      </c>
      <c r="P3356" s="8">
        <f>IFERROR(+Table1[[#This Row],[pledged]]/Table1[[#This Row],[backers_count]],0)</f>
        <v>55.6</v>
      </c>
      <c r="Q3356" t="str">
        <f t="shared" si="208"/>
        <v>theater</v>
      </c>
      <c r="R3356" t="str">
        <f t="shared" si="209"/>
        <v>plays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+Table1[[#This Row],[pledged]]/Table1[[#This Row],[goal]]</f>
        <v>1.2628571428571429</v>
      </c>
      <c r="P3357" s="8">
        <f>IFERROR(+Table1[[#This Row],[pledged]]/Table1[[#This Row],[backers_count]],0)</f>
        <v>147.33333333333334</v>
      </c>
      <c r="Q3357" t="str">
        <f t="shared" si="208"/>
        <v>theater</v>
      </c>
      <c r="R3357" t="str">
        <f t="shared" si="209"/>
        <v>plays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+Table1[[#This Row],[pledged]]/Table1[[#This Row],[goal]]</f>
        <v>1.014</v>
      </c>
      <c r="P3358" s="8">
        <f>IFERROR(+Table1[[#This Row],[pledged]]/Table1[[#This Row],[backers_count]],0)</f>
        <v>56.333333333333336</v>
      </c>
      <c r="Q3358" t="str">
        <f t="shared" si="208"/>
        <v>theater</v>
      </c>
      <c r="R3358" t="str">
        <f t="shared" si="209"/>
        <v>plays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+Table1[[#This Row],[pledged]]/Table1[[#This Row],[goal]]</f>
        <v>1.01</v>
      </c>
      <c r="P3359" s="8">
        <f>IFERROR(+Table1[[#This Row],[pledged]]/Table1[[#This Row],[backers_count]],0)</f>
        <v>96.19047619047619</v>
      </c>
      <c r="Q3359" t="str">
        <f t="shared" si="208"/>
        <v>theater</v>
      </c>
      <c r="R3359" t="str">
        <f t="shared" si="209"/>
        <v>plays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+Table1[[#This Row],[pledged]]/Table1[[#This Row],[goal]]</f>
        <v>1.0299</v>
      </c>
      <c r="P3360" s="8">
        <f>IFERROR(+Table1[[#This Row],[pledged]]/Table1[[#This Row],[backers_count]],0)</f>
        <v>63.574074074074076</v>
      </c>
      <c r="Q3360" t="str">
        <f t="shared" si="208"/>
        <v>theater</v>
      </c>
      <c r="R3360" t="str">
        <f t="shared" si="209"/>
        <v>plays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+Table1[[#This Row],[pledged]]/Table1[[#This Row],[goal]]</f>
        <v>1.0625</v>
      </c>
      <c r="P3361" s="8">
        <f>IFERROR(+Table1[[#This Row],[pledged]]/Table1[[#This Row],[backers_count]],0)</f>
        <v>184.78260869565219</v>
      </c>
      <c r="Q3361" t="str">
        <f t="shared" si="208"/>
        <v>theater</v>
      </c>
      <c r="R3361" t="str">
        <f t="shared" si="209"/>
        <v>plays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+Table1[[#This Row],[pledged]]/Table1[[#This Row],[goal]]</f>
        <v>1.0137777777777779</v>
      </c>
      <c r="P3362" s="8">
        <f>IFERROR(+Table1[[#This Row],[pledged]]/Table1[[#This Row],[backers_count]],0)</f>
        <v>126.72222222222223</v>
      </c>
      <c r="Q3362" t="str">
        <f t="shared" si="208"/>
        <v>theater</v>
      </c>
      <c r="R3362" t="str">
        <f t="shared" si="209"/>
        <v>plays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+Table1[[#This Row],[pledged]]/Table1[[#This Row],[goal]]</f>
        <v>1.1346000000000001</v>
      </c>
      <c r="P3363" s="8">
        <f>IFERROR(+Table1[[#This Row],[pledged]]/Table1[[#This Row],[backers_count]],0)</f>
        <v>83.42647058823529</v>
      </c>
      <c r="Q3363" t="str">
        <f t="shared" si="208"/>
        <v>theater</v>
      </c>
      <c r="R3363" t="str">
        <f t="shared" si="209"/>
        <v>plays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+Table1[[#This Row],[pledged]]/Table1[[#This Row],[goal]]</f>
        <v>2.1800000000000002</v>
      </c>
      <c r="P3364" s="8">
        <f>IFERROR(+Table1[[#This Row],[pledged]]/Table1[[#This Row],[backers_count]],0)</f>
        <v>54.5</v>
      </c>
      <c r="Q3364" t="str">
        <f t="shared" si="208"/>
        <v>theater</v>
      </c>
      <c r="R3364" t="str">
        <f t="shared" si="209"/>
        <v>plays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+Table1[[#This Row],[pledged]]/Table1[[#This Row],[goal]]</f>
        <v>1.0141935483870967</v>
      </c>
      <c r="P3365" s="8">
        <f>IFERROR(+Table1[[#This Row],[pledged]]/Table1[[#This Row],[backers_count]],0)</f>
        <v>302.30769230769232</v>
      </c>
      <c r="Q3365" t="str">
        <f t="shared" si="208"/>
        <v>theater</v>
      </c>
      <c r="R3365" t="str">
        <f t="shared" si="209"/>
        <v>plays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+Table1[[#This Row],[pledged]]/Table1[[#This Row],[goal]]</f>
        <v>1.0593333333333332</v>
      </c>
      <c r="P3366" s="8">
        <f>IFERROR(+Table1[[#This Row],[pledged]]/Table1[[#This Row],[backers_count]],0)</f>
        <v>44.138888888888886</v>
      </c>
      <c r="Q3366" t="str">
        <f t="shared" si="208"/>
        <v>theater</v>
      </c>
      <c r="R3366" t="str">
        <f t="shared" si="209"/>
        <v>plays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+Table1[[#This Row],[pledged]]/Table1[[#This Row],[goal]]</f>
        <v>1.04</v>
      </c>
      <c r="P3367" s="8">
        <f>IFERROR(+Table1[[#This Row],[pledged]]/Table1[[#This Row],[backers_count]],0)</f>
        <v>866.66666666666663</v>
      </c>
      <c r="Q3367" t="str">
        <f t="shared" si="208"/>
        <v>theater</v>
      </c>
      <c r="R3367" t="str">
        <f t="shared" si="209"/>
        <v>plays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+Table1[[#This Row],[pledged]]/Table1[[#This Row],[goal]]</f>
        <v>2.21</v>
      </c>
      <c r="P3368" s="8">
        <f>IFERROR(+Table1[[#This Row],[pledged]]/Table1[[#This Row],[backers_count]],0)</f>
        <v>61.388888888888886</v>
      </c>
      <c r="Q3368" t="str">
        <f t="shared" si="208"/>
        <v>theater</v>
      </c>
      <c r="R3368" t="str">
        <f t="shared" si="209"/>
        <v>plays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+Table1[[#This Row],[pledged]]/Table1[[#This Row],[goal]]</f>
        <v>1.1866666666666668</v>
      </c>
      <c r="P3369" s="8">
        <f>IFERROR(+Table1[[#This Row],[pledged]]/Table1[[#This Row],[backers_count]],0)</f>
        <v>29.666666666666668</v>
      </c>
      <c r="Q3369" t="str">
        <f t="shared" si="208"/>
        <v>theater</v>
      </c>
      <c r="R3369" t="str">
        <f t="shared" si="209"/>
        <v>plays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+Table1[[#This Row],[pledged]]/Table1[[#This Row],[goal]]</f>
        <v>1.046</v>
      </c>
      <c r="P3370" s="8">
        <f>IFERROR(+Table1[[#This Row],[pledged]]/Table1[[#This Row],[backers_count]],0)</f>
        <v>45.478260869565219</v>
      </c>
      <c r="Q3370" t="str">
        <f t="shared" si="208"/>
        <v>theater</v>
      </c>
      <c r="R3370" t="str">
        <f t="shared" si="209"/>
        <v>plays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+Table1[[#This Row],[pledged]]/Table1[[#This Row],[goal]]</f>
        <v>1.0389999999999999</v>
      </c>
      <c r="P3371" s="8">
        <f>IFERROR(+Table1[[#This Row],[pledged]]/Table1[[#This Row],[backers_count]],0)</f>
        <v>96.203703703703709</v>
      </c>
      <c r="Q3371" t="str">
        <f t="shared" si="208"/>
        <v>theater</v>
      </c>
      <c r="R3371" t="str">
        <f t="shared" si="209"/>
        <v>plays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+Table1[[#This Row],[pledged]]/Table1[[#This Row],[goal]]</f>
        <v>1.1773333333333333</v>
      </c>
      <c r="P3372" s="8">
        <f>IFERROR(+Table1[[#This Row],[pledged]]/Table1[[#This Row],[backers_count]],0)</f>
        <v>67.92307692307692</v>
      </c>
      <c r="Q3372" t="str">
        <f t="shared" si="208"/>
        <v>theater</v>
      </c>
      <c r="R3372" t="str">
        <f t="shared" si="209"/>
        <v>plays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+Table1[[#This Row],[pledged]]/Table1[[#This Row],[goal]]</f>
        <v>1.385</v>
      </c>
      <c r="P3373" s="8">
        <f>IFERROR(+Table1[[#This Row],[pledged]]/Table1[[#This Row],[backers_count]],0)</f>
        <v>30.777777777777779</v>
      </c>
      <c r="Q3373" t="str">
        <f t="shared" si="208"/>
        <v>theater</v>
      </c>
      <c r="R3373" t="str">
        <f t="shared" si="209"/>
        <v>plays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+Table1[[#This Row],[pledged]]/Table1[[#This Row],[goal]]</f>
        <v>1.0349999999999999</v>
      </c>
      <c r="P3374" s="8">
        <f>IFERROR(+Table1[[#This Row],[pledged]]/Table1[[#This Row],[backers_count]],0)</f>
        <v>38.333333333333336</v>
      </c>
      <c r="Q3374" t="str">
        <f t="shared" si="208"/>
        <v>theater</v>
      </c>
      <c r="R3374" t="str">
        <f t="shared" si="209"/>
        <v>plays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+Table1[[#This Row],[pledged]]/Table1[[#This Row],[goal]]</f>
        <v>1.0024999999999999</v>
      </c>
      <c r="P3375" s="8">
        <f>IFERROR(+Table1[[#This Row],[pledged]]/Table1[[#This Row],[backers_count]],0)</f>
        <v>66.833333333333329</v>
      </c>
      <c r="Q3375" t="str">
        <f t="shared" si="208"/>
        <v>theater</v>
      </c>
      <c r="R3375" t="str">
        <f t="shared" si="209"/>
        <v>plays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+Table1[[#This Row],[pledged]]/Table1[[#This Row],[goal]]</f>
        <v>1.0657142857142856</v>
      </c>
      <c r="P3376" s="8">
        <f>IFERROR(+Table1[[#This Row],[pledged]]/Table1[[#This Row],[backers_count]],0)</f>
        <v>71.730769230769226</v>
      </c>
      <c r="Q3376" t="str">
        <f t="shared" si="208"/>
        <v>theater</v>
      </c>
      <c r="R3376" t="str">
        <f t="shared" si="209"/>
        <v>plays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+Table1[[#This Row],[pledged]]/Table1[[#This Row],[goal]]</f>
        <v>1</v>
      </c>
      <c r="P3377" s="8">
        <f>IFERROR(+Table1[[#This Row],[pledged]]/Table1[[#This Row],[backers_count]],0)</f>
        <v>176.47058823529412</v>
      </c>
      <c r="Q3377" t="str">
        <f t="shared" si="208"/>
        <v>theater</v>
      </c>
      <c r="R3377" t="str">
        <f t="shared" si="209"/>
        <v>plays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+Table1[[#This Row],[pledged]]/Table1[[#This Row],[goal]]</f>
        <v>1.0001249999999999</v>
      </c>
      <c r="P3378" s="8">
        <f>IFERROR(+Table1[[#This Row],[pledged]]/Table1[[#This Row],[backers_count]],0)</f>
        <v>421.10526315789474</v>
      </c>
      <c r="Q3378" t="str">
        <f t="shared" si="208"/>
        <v>theater</v>
      </c>
      <c r="R3378" t="str">
        <f t="shared" si="209"/>
        <v>plays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+Table1[[#This Row],[pledged]]/Table1[[#This Row],[goal]]</f>
        <v>1.0105</v>
      </c>
      <c r="P3379" s="8">
        <f>IFERROR(+Table1[[#This Row],[pledged]]/Table1[[#This Row],[backers_count]],0)</f>
        <v>104.98701298701299</v>
      </c>
      <c r="Q3379" t="str">
        <f t="shared" si="208"/>
        <v>theater</v>
      </c>
      <c r="R3379" t="str">
        <f t="shared" si="209"/>
        <v>plays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+Table1[[#This Row],[pledged]]/Table1[[#This Row],[goal]]</f>
        <v>1.0763636363636364</v>
      </c>
      <c r="P3380" s="8">
        <f>IFERROR(+Table1[[#This Row],[pledged]]/Table1[[#This Row],[backers_count]],0)</f>
        <v>28.19047619047619</v>
      </c>
      <c r="Q3380" t="str">
        <f t="shared" si="208"/>
        <v>theater</v>
      </c>
      <c r="R3380" t="str">
        <f t="shared" si="209"/>
        <v>plays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+Table1[[#This Row],[pledged]]/Table1[[#This Row],[goal]]</f>
        <v>1.0365</v>
      </c>
      <c r="P3381" s="8">
        <f>IFERROR(+Table1[[#This Row],[pledged]]/Table1[[#This Row],[backers_count]],0)</f>
        <v>54.55263157894737</v>
      </c>
      <c r="Q3381" t="str">
        <f t="shared" si="208"/>
        <v>theater</v>
      </c>
      <c r="R3381" t="str">
        <f t="shared" si="209"/>
        <v>plays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+Table1[[#This Row],[pledged]]/Table1[[#This Row],[goal]]</f>
        <v>1.0443333333333333</v>
      </c>
      <c r="P3382" s="8">
        <f>IFERROR(+Table1[[#This Row],[pledged]]/Table1[[#This Row],[backers_count]],0)</f>
        <v>111.89285714285714</v>
      </c>
      <c r="Q3382" t="str">
        <f t="shared" si="208"/>
        <v>theater</v>
      </c>
      <c r="R3382" t="str">
        <f t="shared" si="209"/>
        <v>plays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+Table1[[#This Row],[pledged]]/Table1[[#This Row],[goal]]</f>
        <v>1.0225</v>
      </c>
      <c r="P3383" s="8">
        <f>IFERROR(+Table1[[#This Row],[pledged]]/Table1[[#This Row],[backers_count]],0)</f>
        <v>85.208333333333329</v>
      </c>
      <c r="Q3383" t="str">
        <f t="shared" si="208"/>
        <v>theater</v>
      </c>
      <c r="R3383" t="str">
        <f t="shared" si="209"/>
        <v>plays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+Table1[[#This Row],[pledged]]/Table1[[#This Row],[goal]]</f>
        <v>1.0074285714285713</v>
      </c>
      <c r="P3384" s="8">
        <f>IFERROR(+Table1[[#This Row],[pledged]]/Table1[[#This Row],[backers_count]],0)</f>
        <v>76.652173913043484</v>
      </c>
      <c r="Q3384" t="str">
        <f t="shared" si="208"/>
        <v>theater</v>
      </c>
      <c r="R3384" t="str">
        <f t="shared" si="209"/>
        <v>plays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+Table1[[#This Row],[pledged]]/Table1[[#This Row],[goal]]</f>
        <v>1.1171428571428572</v>
      </c>
      <c r="P3385" s="8">
        <f>IFERROR(+Table1[[#This Row],[pledged]]/Table1[[#This Row],[backers_count]],0)</f>
        <v>65.166666666666671</v>
      </c>
      <c r="Q3385" t="str">
        <f t="shared" si="208"/>
        <v>theater</v>
      </c>
      <c r="R3385" t="str">
        <f t="shared" si="209"/>
        <v>plays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+Table1[[#This Row],[pledged]]/Table1[[#This Row],[goal]]</f>
        <v>1.0001100000000001</v>
      </c>
      <c r="P3386" s="8">
        <f>IFERROR(+Table1[[#This Row],[pledged]]/Table1[[#This Row],[backers_count]],0)</f>
        <v>93.760312499999998</v>
      </c>
      <c r="Q3386" t="str">
        <f t="shared" si="208"/>
        <v>theater</v>
      </c>
      <c r="R3386" t="str">
        <f t="shared" si="209"/>
        <v>plays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+Table1[[#This Row],[pledged]]/Table1[[#This Row],[goal]]</f>
        <v>1</v>
      </c>
      <c r="P3387" s="8">
        <f>IFERROR(+Table1[[#This Row],[pledged]]/Table1[[#This Row],[backers_count]],0)</f>
        <v>133.33333333333334</v>
      </c>
      <c r="Q3387" t="str">
        <f t="shared" si="208"/>
        <v>theater</v>
      </c>
      <c r="R3387" t="str">
        <f t="shared" si="209"/>
        <v>plays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+Table1[[#This Row],[pledged]]/Table1[[#This Row],[goal]]</f>
        <v>1.05</v>
      </c>
      <c r="P3388" s="8">
        <f>IFERROR(+Table1[[#This Row],[pledged]]/Table1[[#This Row],[backers_count]],0)</f>
        <v>51.219512195121951</v>
      </c>
      <c r="Q3388" t="str">
        <f t="shared" si="208"/>
        <v>theater</v>
      </c>
      <c r="R3388" t="str">
        <f t="shared" si="209"/>
        <v>plays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+Table1[[#This Row],[pledged]]/Table1[[#This Row],[goal]]</f>
        <v>1.1686666666666667</v>
      </c>
      <c r="P3389" s="8">
        <f>IFERROR(+Table1[[#This Row],[pledged]]/Table1[[#This Row],[backers_count]],0)</f>
        <v>100.17142857142858</v>
      </c>
      <c r="Q3389" t="str">
        <f t="shared" si="208"/>
        <v>theater</v>
      </c>
      <c r="R3389" t="str">
        <f t="shared" si="209"/>
        <v>plays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+Table1[[#This Row],[pledged]]/Table1[[#This Row],[goal]]</f>
        <v>1.038</v>
      </c>
      <c r="P3390" s="8">
        <f>IFERROR(+Table1[[#This Row],[pledged]]/Table1[[#This Row],[backers_count]],0)</f>
        <v>34.6</v>
      </c>
      <c r="Q3390" t="str">
        <f t="shared" si="208"/>
        <v>theater</v>
      </c>
      <c r="R3390" t="str">
        <f t="shared" si="209"/>
        <v>plays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+Table1[[#This Row],[pledged]]/Table1[[#This Row],[goal]]</f>
        <v>1.145</v>
      </c>
      <c r="P3391" s="8">
        <f>IFERROR(+Table1[[#This Row],[pledged]]/Table1[[#This Row],[backers_count]],0)</f>
        <v>184.67741935483872</v>
      </c>
      <c r="Q3391" t="str">
        <f t="shared" si="208"/>
        <v>theater</v>
      </c>
      <c r="R3391" t="str">
        <f t="shared" si="209"/>
        <v>plays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+Table1[[#This Row],[pledged]]/Table1[[#This Row],[goal]]</f>
        <v>1.024</v>
      </c>
      <c r="P3392" s="8">
        <f>IFERROR(+Table1[[#This Row],[pledged]]/Table1[[#This Row],[backers_count]],0)</f>
        <v>69.818181818181813</v>
      </c>
      <c r="Q3392" t="str">
        <f t="shared" si="208"/>
        <v>theater</v>
      </c>
      <c r="R3392" t="str">
        <f t="shared" si="209"/>
        <v>plays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+Table1[[#This Row],[pledged]]/Table1[[#This Row],[goal]]</f>
        <v>2.23</v>
      </c>
      <c r="P3393" s="8">
        <f>IFERROR(+Table1[[#This Row],[pledged]]/Table1[[#This Row],[backers_count]],0)</f>
        <v>61.944444444444443</v>
      </c>
      <c r="Q3393" t="str">
        <f t="shared" si="208"/>
        <v>theater</v>
      </c>
      <c r="R3393" t="str">
        <f t="shared" si="209"/>
        <v>plays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+Table1[[#This Row],[pledged]]/Table1[[#This Row],[goal]]</f>
        <v>1</v>
      </c>
      <c r="P3394" s="8">
        <f>IFERROR(+Table1[[#This Row],[pledged]]/Table1[[#This Row],[backers_count]],0)</f>
        <v>41.666666666666664</v>
      </c>
      <c r="Q3394" t="str">
        <f t="shared" ref="Q3394:Q3457" si="212">LEFT(N3394,FIND("/",N3394)-1)</f>
        <v>theater</v>
      </c>
      <c r="R3394" t="str">
        <f t="shared" ref="R3394:R3457" si="213">RIGHT($N3394,LEN(N3394)-FIND("/",N3394))</f>
        <v>plays</v>
      </c>
      <c r="S3394" s="14">
        <f t="shared" ref="S3394:S3457" si="214">(((J3394/60)/60)/24)+DATE(1970,1,1)</f>
        <v>42446.845543981486</v>
      </c>
      <c r="T3394" s="14">
        <f t="shared" ref="T3394:T3457" si="215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+Table1[[#This Row],[pledged]]/Table1[[#This Row],[goal]]</f>
        <v>1.0580000000000001</v>
      </c>
      <c r="P3395" s="8">
        <f>IFERROR(+Table1[[#This Row],[pledged]]/Table1[[#This Row],[backers_count]],0)</f>
        <v>36.06818181818182</v>
      </c>
      <c r="Q3395" t="str">
        <f t="shared" si="212"/>
        <v>theater</v>
      </c>
      <c r="R3395" t="str">
        <f t="shared" si="213"/>
        <v>plays</v>
      </c>
      <c r="S3395" s="14">
        <f t="shared" si="214"/>
        <v>41923.921643518523</v>
      </c>
      <c r="T3395" s="14">
        <f t="shared" si="215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+Table1[[#This Row],[pledged]]/Table1[[#This Row],[goal]]</f>
        <v>1.4236363636363636</v>
      </c>
      <c r="P3396" s="8">
        <f>IFERROR(+Table1[[#This Row],[pledged]]/Table1[[#This Row],[backers_count]],0)</f>
        <v>29</v>
      </c>
      <c r="Q3396" t="str">
        <f t="shared" si="212"/>
        <v>theater</v>
      </c>
      <c r="R3396" t="str">
        <f t="shared" si="213"/>
        <v>plays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+Table1[[#This Row],[pledged]]/Table1[[#This Row],[goal]]</f>
        <v>1.84</v>
      </c>
      <c r="P3397" s="8">
        <f>IFERROR(+Table1[[#This Row],[pledged]]/Table1[[#This Row],[backers_count]],0)</f>
        <v>24.210526315789473</v>
      </c>
      <c r="Q3397" t="str">
        <f t="shared" si="212"/>
        <v>theater</v>
      </c>
      <c r="R3397" t="str">
        <f t="shared" si="213"/>
        <v>plays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+Table1[[#This Row],[pledged]]/Table1[[#This Row],[goal]]</f>
        <v>1.0433333333333332</v>
      </c>
      <c r="P3398" s="8">
        <f>IFERROR(+Table1[[#This Row],[pledged]]/Table1[[#This Row],[backers_count]],0)</f>
        <v>55.892857142857146</v>
      </c>
      <c r="Q3398" t="str">
        <f t="shared" si="212"/>
        <v>theater</v>
      </c>
      <c r="R3398" t="str">
        <f t="shared" si="213"/>
        <v>plays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+Table1[[#This Row],[pledged]]/Table1[[#This Row],[goal]]</f>
        <v>1.1200000000000001</v>
      </c>
      <c r="P3399" s="8">
        <f>IFERROR(+Table1[[#This Row],[pledged]]/Table1[[#This Row],[backers_count]],0)</f>
        <v>11.666666666666666</v>
      </c>
      <c r="Q3399" t="str">
        <f t="shared" si="212"/>
        <v>theater</v>
      </c>
      <c r="R3399" t="str">
        <f t="shared" si="213"/>
        <v>plays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+Table1[[#This Row],[pledged]]/Table1[[#This Row],[goal]]</f>
        <v>1.1107499999999999</v>
      </c>
      <c r="P3400" s="8">
        <f>IFERROR(+Table1[[#This Row],[pledged]]/Table1[[#This Row],[backers_count]],0)</f>
        <v>68.353846153846149</v>
      </c>
      <c r="Q3400" t="str">
        <f t="shared" si="212"/>
        <v>theater</v>
      </c>
      <c r="R3400" t="str">
        <f t="shared" si="213"/>
        <v>plays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+Table1[[#This Row],[pledged]]/Table1[[#This Row],[goal]]</f>
        <v>1.0375000000000001</v>
      </c>
      <c r="P3401" s="8">
        <f>IFERROR(+Table1[[#This Row],[pledged]]/Table1[[#This Row],[backers_count]],0)</f>
        <v>27.065217391304348</v>
      </c>
      <c r="Q3401" t="str">
        <f t="shared" si="212"/>
        <v>theater</v>
      </c>
      <c r="R3401" t="str">
        <f t="shared" si="213"/>
        <v>plays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+Table1[[#This Row],[pledged]]/Table1[[#This Row],[goal]]</f>
        <v>1.0041</v>
      </c>
      <c r="P3402" s="8">
        <f>IFERROR(+Table1[[#This Row],[pledged]]/Table1[[#This Row],[backers_count]],0)</f>
        <v>118.12941176470588</v>
      </c>
      <c r="Q3402" t="str">
        <f t="shared" si="212"/>
        <v>theater</v>
      </c>
      <c r="R3402" t="str">
        <f t="shared" si="213"/>
        <v>plays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+Table1[[#This Row],[pledged]]/Table1[[#This Row],[goal]]</f>
        <v>1.0186206896551724</v>
      </c>
      <c r="P3403" s="8">
        <f>IFERROR(+Table1[[#This Row],[pledged]]/Table1[[#This Row],[backers_count]],0)</f>
        <v>44.757575757575758</v>
      </c>
      <c r="Q3403" t="str">
        <f t="shared" si="212"/>
        <v>theater</v>
      </c>
      <c r="R3403" t="str">
        <f t="shared" si="213"/>
        <v>plays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+Table1[[#This Row],[pledged]]/Table1[[#This Row],[goal]]</f>
        <v>1.0976666666666666</v>
      </c>
      <c r="P3404" s="8">
        <f>IFERROR(+Table1[[#This Row],[pledged]]/Table1[[#This Row],[backers_count]],0)</f>
        <v>99.787878787878782</v>
      </c>
      <c r="Q3404" t="str">
        <f t="shared" si="212"/>
        <v>theater</v>
      </c>
      <c r="R3404" t="str">
        <f t="shared" si="213"/>
        <v>plays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+Table1[[#This Row],[pledged]]/Table1[[#This Row],[goal]]</f>
        <v>1</v>
      </c>
      <c r="P3405" s="8">
        <f>IFERROR(+Table1[[#This Row],[pledged]]/Table1[[#This Row],[backers_count]],0)</f>
        <v>117.64705882352941</v>
      </c>
      <c r="Q3405" t="str">
        <f t="shared" si="212"/>
        <v>theater</v>
      </c>
      <c r="R3405" t="str">
        <f t="shared" si="213"/>
        <v>plays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+Table1[[#This Row],[pledged]]/Table1[[#This Row],[goal]]</f>
        <v>1.22</v>
      </c>
      <c r="P3406" s="8">
        <f>IFERROR(+Table1[[#This Row],[pledged]]/Table1[[#This Row],[backers_count]],0)</f>
        <v>203.33333333333334</v>
      </c>
      <c r="Q3406" t="str">
        <f t="shared" si="212"/>
        <v>theater</v>
      </c>
      <c r="R3406" t="str">
        <f t="shared" si="213"/>
        <v>plays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+Table1[[#This Row],[pledged]]/Table1[[#This Row],[goal]]</f>
        <v>1.3757142857142857</v>
      </c>
      <c r="P3407" s="8">
        <f>IFERROR(+Table1[[#This Row],[pledged]]/Table1[[#This Row],[backers_count]],0)</f>
        <v>28.323529411764707</v>
      </c>
      <c r="Q3407" t="str">
        <f t="shared" si="212"/>
        <v>theater</v>
      </c>
      <c r="R3407" t="str">
        <f t="shared" si="213"/>
        <v>plays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+Table1[[#This Row],[pledged]]/Table1[[#This Row],[goal]]</f>
        <v>1.0031000000000001</v>
      </c>
      <c r="P3408" s="8">
        <f>IFERROR(+Table1[[#This Row],[pledged]]/Table1[[#This Row],[backers_count]],0)</f>
        <v>110.23076923076923</v>
      </c>
      <c r="Q3408" t="str">
        <f t="shared" si="212"/>
        <v>theater</v>
      </c>
      <c r="R3408" t="str">
        <f t="shared" si="213"/>
        <v>plays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+Table1[[#This Row],[pledged]]/Table1[[#This Row],[goal]]</f>
        <v>1.071</v>
      </c>
      <c r="P3409" s="8">
        <f>IFERROR(+Table1[[#This Row],[pledged]]/Table1[[#This Row],[backers_count]],0)</f>
        <v>31.970149253731343</v>
      </c>
      <c r="Q3409" t="str">
        <f t="shared" si="212"/>
        <v>theater</v>
      </c>
      <c r="R3409" t="str">
        <f t="shared" si="213"/>
        <v>plays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+Table1[[#This Row],[pledged]]/Table1[[#This Row],[goal]]</f>
        <v>2.11</v>
      </c>
      <c r="P3410" s="8">
        <f>IFERROR(+Table1[[#This Row],[pledged]]/Table1[[#This Row],[backers_count]],0)</f>
        <v>58.611111111111114</v>
      </c>
      <c r="Q3410" t="str">
        <f t="shared" si="212"/>
        <v>theater</v>
      </c>
      <c r="R3410" t="str">
        <f t="shared" si="213"/>
        <v>plays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+Table1[[#This Row],[pledged]]/Table1[[#This Row],[goal]]</f>
        <v>1.236</v>
      </c>
      <c r="P3411" s="8">
        <f>IFERROR(+Table1[[#This Row],[pledged]]/Table1[[#This Row],[backers_count]],0)</f>
        <v>29.428571428571427</v>
      </c>
      <c r="Q3411" t="str">
        <f t="shared" si="212"/>
        <v>theater</v>
      </c>
      <c r="R3411" t="str">
        <f t="shared" si="213"/>
        <v>plays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+Table1[[#This Row],[pledged]]/Table1[[#This Row],[goal]]</f>
        <v>1.085</v>
      </c>
      <c r="P3412" s="8">
        <f>IFERROR(+Table1[[#This Row],[pledged]]/Table1[[#This Row],[backers_count]],0)</f>
        <v>81.375</v>
      </c>
      <c r="Q3412" t="str">
        <f t="shared" si="212"/>
        <v>theater</v>
      </c>
      <c r="R3412" t="str">
        <f t="shared" si="213"/>
        <v>plays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+Table1[[#This Row],[pledged]]/Table1[[#This Row],[goal]]</f>
        <v>1.0356666666666667</v>
      </c>
      <c r="P3413" s="8">
        <f>IFERROR(+Table1[[#This Row],[pledged]]/Table1[[#This Row],[backers_count]],0)</f>
        <v>199.16666666666666</v>
      </c>
      <c r="Q3413" t="str">
        <f t="shared" si="212"/>
        <v>theater</v>
      </c>
      <c r="R3413" t="str">
        <f t="shared" si="213"/>
        <v>plays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+Table1[[#This Row],[pledged]]/Table1[[#This Row],[goal]]</f>
        <v>1</v>
      </c>
      <c r="P3414" s="8">
        <f>IFERROR(+Table1[[#This Row],[pledged]]/Table1[[#This Row],[backers_count]],0)</f>
        <v>115.38461538461539</v>
      </c>
      <c r="Q3414" t="str">
        <f t="shared" si="212"/>
        <v>theater</v>
      </c>
      <c r="R3414" t="str">
        <f t="shared" si="213"/>
        <v>plays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+Table1[[#This Row],[pledged]]/Table1[[#This Row],[goal]]</f>
        <v>1.3</v>
      </c>
      <c r="P3415" s="8">
        <f>IFERROR(+Table1[[#This Row],[pledged]]/Table1[[#This Row],[backers_count]],0)</f>
        <v>46.428571428571431</v>
      </c>
      <c r="Q3415" t="str">
        <f t="shared" si="212"/>
        <v>theater</v>
      </c>
      <c r="R3415" t="str">
        <f t="shared" si="213"/>
        <v>plays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+Table1[[#This Row],[pledged]]/Table1[[#This Row],[goal]]</f>
        <v>1.0349999999999999</v>
      </c>
      <c r="P3416" s="8">
        <f>IFERROR(+Table1[[#This Row],[pledged]]/Table1[[#This Row],[backers_count]],0)</f>
        <v>70.568181818181813</v>
      </c>
      <c r="Q3416" t="str">
        <f t="shared" si="212"/>
        <v>theater</v>
      </c>
      <c r="R3416" t="str">
        <f t="shared" si="213"/>
        <v>plays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+Table1[[#This Row],[pledged]]/Table1[[#This Row],[goal]]</f>
        <v>1</v>
      </c>
      <c r="P3417" s="8">
        <f>IFERROR(+Table1[[#This Row],[pledged]]/Table1[[#This Row],[backers_count]],0)</f>
        <v>22.222222222222221</v>
      </c>
      <c r="Q3417" t="str">
        <f t="shared" si="212"/>
        <v>theater</v>
      </c>
      <c r="R3417" t="str">
        <f t="shared" si="213"/>
        <v>plays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+Table1[[#This Row],[pledged]]/Table1[[#This Row],[goal]]</f>
        <v>1.196</v>
      </c>
      <c r="P3418" s="8">
        <f>IFERROR(+Table1[[#This Row],[pledged]]/Table1[[#This Row],[backers_count]],0)</f>
        <v>159.46666666666667</v>
      </c>
      <c r="Q3418" t="str">
        <f t="shared" si="212"/>
        <v>theater</v>
      </c>
      <c r="R3418" t="str">
        <f t="shared" si="213"/>
        <v>plays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+Table1[[#This Row],[pledged]]/Table1[[#This Row],[goal]]</f>
        <v>1.0000058823529412</v>
      </c>
      <c r="P3419" s="8">
        <f>IFERROR(+Table1[[#This Row],[pledged]]/Table1[[#This Row],[backers_count]],0)</f>
        <v>37.777999999999999</v>
      </c>
      <c r="Q3419" t="str">
        <f t="shared" si="212"/>
        <v>theater</v>
      </c>
      <c r="R3419" t="str">
        <f t="shared" si="213"/>
        <v>plays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+Table1[[#This Row],[pledged]]/Table1[[#This Row],[goal]]</f>
        <v>1.00875</v>
      </c>
      <c r="P3420" s="8">
        <f>IFERROR(+Table1[[#This Row],[pledged]]/Table1[[#This Row],[backers_count]],0)</f>
        <v>72.053571428571431</v>
      </c>
      <c r="Q3420" t="str">
        <f t="shared" si="212"/>
        <v>theater</v>
      </c>
      <c r="R3420" t="str">
        <f t="shared" si="213"/>
        <v>plays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+Table1[[#This Row],[pledged]]/Table1[[#This Row],[goal]]</f>
        <v>1.0654545454545454</v>
      </c>
      <c r="P3421" s="8">
        <f>IFERROR(+Table1[[#This Row],[pledged]]/Table1[[#This Row],[backers_count]],0)</f>
        <v>63.695652173913047</v>
      </c>
      <c r="Q3421" t="str">
        <f t="shared" si="212"/>
        <v>theater</v>
      </c>
      <c r="R3421" t="str">
        <f t="shared" si="213"/>
        <v>plays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+Table1[[#This Row],[pledged]]/Table1[[#This Row],[goal]]</f>
        <v>1.38</v>
      </c>
      <c r="P3422" s="8">
        <f>IFERROR(+Table1[[#This Row],[pledged]]/Table1[[#This Row],[backers_count]],0)</f>
        <v>28.411764705882351</v>
      </c>
      <c r="Q3422" t="str">
        <f t="shared" si="212"/>
        <v>theater</v>
      </c>
      <c r="R3422" t="str">
        <f t="shared" si="213"/>
        <v>plays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+Table1[[#This Row],[pledged]]/Table1[[#This Row],[goal]]</f>
        <v>1.0115000000000001</v>
      </c>
      <c r="P3423" s="8">
        <f>IFERROR(+Table1[[#This Row],[pledged]]/Table1[[#This Row],[backers_count]],0)</f>
        <v>103.21428571428571</v>
      </c>
      <c r="Q3423" t="str">
        <f t="shared" si="212"/>
        <v>theater</v>
      </c>
      <c r="R3423" t="str">
        <f t="shared" si="213"/>
        <v>plays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+Table1[[#This Row],[pledged]]/Table1[[#This Row],[goal]]</f>
        <v>1.091</v>
      </c>
      <c r="P3424" s="8">
        <f>IFERROR(+Table1[[#This Row],[pledged]]/Table1[[#This Row],[backers_count]],0)</f>
        <v>71.152173913043484</v>
      </c>
      <c r="Q3424" t="str">
        <f t="shared" si="212"/>
        <v>theater</v>
      </c>
      <c r="R3424" t="str">
        <f t="shared" si="213"/>
        <v>plays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+Table1[[#This Row],[pledged]]/Table1[[#This Row],[goal]]</f>
        <v>1.4</v>
      </c>
      <c r="P3425" s="8">
        <f>IFERROR(+Table1[[#This Row],[pledged]]/Table1[[#This Row],[backers_count]],0)</f>
        <v>35</v>
      </c>
      <c r="Q3425" t="str">
        <f t="shared" si="212"/>
        <v>theater</v>
      </c>
      <c r="R3425" t="str">
        <f t="shared" si="213"/>
        <v>plays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+Table1[[#This Row],[pledged]]/Table1[[#This Row],[goal]]</f>
        <v>1.0358333333333334</v>
      </c>
      <c r="P3426" s="8">
        <f>IFERROR(+Table1[[#This Row],[pledged]]/Table1[[#This Row],[backers_count]],0)</f>
        <v>81.776315789473685</v>
      </c>
      <c r="Q3426" t="str">
        <f t="shared" si="212"/>
        <v>theater</v>
      </c>
      <c r="R3426" t="str">
        <f t="shared" si="213"/>
        <v>plays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+Table1[[#This Row],[pledged]]/Table1[[#This Row],[goal]]</f>
        <v>1.0297033333333332</v>
      </c>
      <c r="P3427" s="8">
        <f>IFERROR(+Table1[[#This Row],[pledged]]/Table1[[#This Row],[backers_count]],0)</f>
        <v>297.02980769230766</v>
      </c>
      <c r="Q3427" t="str">
        <f t="shared" si="212"/>
        <v>theater</v>
      </c>
      <c r="R3427" t="str">
        <f t="shared" si="213"/>
        <v>plays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+Table1[[#This Row],[pledged]]/Table1[[#This Row],[goal]]</f>
        <v>1.0813333333333333</v>
      </c>
      <c r="P3428" s="8">
        <f>IFERROR(+Table1[[#This Row],[pledged]]/Table1[[#This Row],[backers_count]],0)</f>
        <v>46.609195402298852</v>
      </c>
      <c r="Q3428" t="str">
        <f t="shared" si="212"/>
        <v>theater</v>
      </c>
      <c r="R3428" t="str">
        <f t="shared" si="213"/>
        <v>plays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+Table1[[#This Row],[pledged]]/Table1[[#This Row],[goal]]</f>
        <v>1</v>
      </c>
      <c r="P3429" s="8">
        <f>IFERROR(+Table1[[#This Row],[pledged]]/Table1[[#This Row],[backers_count]],0)</f>
        <v>51.724137931034484</v>
      </c>
      <c r="Q3429" t="str">
        <f t="shared" si="212"/>
        <v>theater</v>
      </c>
      <c r="R3429" t="str">
        <f t="shared" si="213"/>
        <v>plays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+Table1[[#This Row],[pledged]]/Table1[[#This Row],[goal]]</f>
        <v>1.0275000000000001</v>
      </c>
      <c r="P3430" s="8">
        <f>IFERROR(+Table1[[#This Row],[pledged]]/Table1[[#This Row],[backers_count]],0)</f>
        <v>40.294117647058826</v>
      </c>
      <c r="Q3430" t="str">
        <f t="shared" si="212"/>
        <v>theater</v>
      </c>
      <c r="R3430" t="str">
        <f t="shared" si="213"/>
        <v>plays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+Table1[[#This Row],[pledged]]/Table1[[#This Row],[goal]]</f>
        <v>1.3</v>
      </c>
      <c r="P3431" s="8">
        <f>IFERROR(+Table1[[#This Row],[pledged]]/Table1[[#This Row],[backers_count]],0)</f>
        <v>16.25</v>
      </c>
      <c r="Q3431" t="str">
        <f t="shared" si="212"/>
        <v>theater</v>
      </c>
      <c r="R3431" t="str">
        <f t="shared" si="213"/>
        <v>plays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+Table1[[#This Row],[pledged]]/Table1[[#This Row],[goal]]</f>
        <v>1.0854949999999999</v>
      </c>
      <c r="P3432" s="8">
        <f>IFERROR(+Table1[[#This Row],[pledged]]/Table1[[#This Row],[backers_count]],0)</f>
        <v>30.152638888888887</v>
      </c>
      <c r="Q3432" t="str">
        <f t="shared" si="212"/>
        <v>theater</v>
      </c>
      <c r="R3432" t="str">
        <f t="shared" si="213"/>
        <v>plays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+Table1[[#This Row],[pledged]]/Table1[[#This Row],[goal]]</f>
        <v>1</v>
      </c>
      <c r="P3433" s="8">
        <f>IFERROR(+Table1[[#This Row],[pledged]]/Table1[[#This Row],[backers_count]],0)</f>
        <v>95.238095238095241</v>
      </c>
      <c r="Q3433" t="str">
        <f t="shared" si="212"/>
        <v>theater</v>
      </c>
      <c r="R3433" t="str">
        <f t="shared" si="213"/>
        <v>plays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+Table1[[#This Row],[pledged]]/Table1[[#This Row],[goal]]</f>
        <v>1.0965</v>
      </c>
      <c r="P3434" s="8">
        <f>IFERROR(+Table1[[#This Row],[pledged]]/Table1[[#This Row],[backers_count]],0)</f>
        <v>52.214285714285715</v>
      </c>
      <c r="Q3434" t="str">
        <f t="shared" si="212"/>
        <v>theater</v>
      </c>
      <c r="R3434" t="str">
        <f t="shared" si="213"/>
        <v>plays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+Table1[[#This Row],[pledged]]/Table1[[#This Row],[goal]]</f>
        <v>1.0026315789473683</v>
      </c>
      <c r="P3435" s="8">
        <f>IFERROR(+Table1[[#This Row],[pledged]]/Table1[[#This Row],[backers_count]],0)</f>
        <v>134.1549295774648</v>
      </c>
      <c r="Q3435" t="str">
        <f t="shared" si="212"/>
        <v>theater</v>
      </c>
      <c r="R3435" t="str">
        <f t="shared" si="213"/>
        <v>plays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+Table1[[#This Row],[pledged]]/Table1[[#This Row],[goal]]</f>
        <v>1.0555000000000001</v>
      </c>
      <c r="P3436" s="8">
        <f>IFERROR(+Table1[[#This Row],[pledged]]/Table1[[#This Row],[backers_count]],0)</f>
        <v>62.827380952380949</v>
      </c>
      <c r="Q3436" t="str">
        <f t="shared" si="212"/>
        <v>theater</v>
      </c>
      <c r="R3436" t="str">
        <f t="shared" si="213"/>
        <v>plays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+Table1[[#This Row],[pledged]]/Table1[[#This Row],[goal]]</f>
        <v>1.1200000000000001</v>
      </c>
      <c r="P3437" s="8">
        <f>IFERROR(+Table1[[#This Row],[pledged]]/Table1[[#This Row],[backers_count]],0)</f>
        <v>58.94736842105263</v>
      </c>
      <c r="Q3437" t="str">
        <f t="shared" si="212"/>
        <v>theater</v>
      </c>
      <c r="R3437" t="str">
        <f t="shared" si="213"/>
        <v>plays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+Table1[[#This Row],[pledged]]/Table1[[#This Row],[goal]]</f>
        <v>1.0589999999999999</v>
      </c>
      <c r="P3438" s="8">
        <f>IFERROR(+Table1[[#This Row],[pledged]]/Table1[[#This Row],[backers_count]],0)</f>
        <v>143.1081081081081</v>
      </c>
      <c r="Q3438" t="str">
        <f t="shared" si="212"/>
        <v>theater</v>
      </c>
      <c r="R3438" t="str">
        <f t="shared" si="213"/>
        <v>plays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+Table1[[#This Row],[pledged]]/Table1[[#This Row],[goal]]</f>
        <v>1.01</v>
      </c>
      <c r="P3439" s="8">
        <f>IFERROR(+Table1[[#This Row],[pledged]]/Table1[[#This Row],[backers_count]],0)</f>
        <v>84.166666666666671</v>
      </c>
      <c r="Q3439" t="str">
        <f t="shared" si="212"/>
        <v>theater</v>
      </c>
      <c r="R3439" t="str">
        <f t="shared" si="213"/>
        <v>plays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+Table1[[#This Row],[pledged]]/Table1[[#This Row],[goal]]</f>
        <v>1.042</v>
      </c>
      <c r="P3440" s="8">
        <f>IFERROR(+Table1[[#This Row],[pledged]]/Table1[[#This Row],[backers_count]],0)</f>
        <v>186.07142857142858</v>
      </c>
      <c r="Q3440" t="str">
        <f t="shared" si="212"/>
        <v>theater</v>
      </c>
      <c r="R3440" t="str">
        <f t="shared" si="213"/>
        <v>plays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+Table1[[#This Row],[pledged]]/Table1[[#This Row],[goal]]</f>
        <v>1.3467833333333334</v>
      </c>
      <c r="P3441" s="8">
        <f>IFERROR(+Table1[[#This Row],[pledged]]/Table1[[#This Row],[backers_count]],0)</f>
        <v>89.785555555555561</v>
      </c>
      <c r="Q3441" t="str">
        <f t="shared" si="212"/>
        <v>theater</v>
      </c>
      <c r="R3441" t="str">
        <f t="shared" si="213"/>
        <v>plays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+Table1[[#This Row],[pledged]]/Table1[[#This Row],[goal]]</f>
        <v>1.052184</v>
      </c>
      <c r="P3442" s="8">
        <f>IFERROR(+Table1[[#This Row],[pledged]]/Table1[[#This Row],[backers_count]],0)</f>
        <v>64.157560975609755</v>
      </c>
      <c r="Q3442" t="str">
        <f t="shared" si="212"/>
        <v>theater</v>
      </c>
      <c r="R3442" t="str">
        <f t="shared" si="213"/>
        <v>plays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+Table1[[#This Row],[pledged]]/Table1[[#This Row],[goal]]</f>
        <v>1.026</v>
      </c>
      <c r="P3443" s="8">
        <f>IFERROR(+Table1[[#This Row],[pledged]]/Table1[[#This Row],[backers_count]],0)</f>
        <v>59.651162790697676</v>
      </c>
      <c r="Q3443" t="str">
        <f t="shared" si="212"/>
        <v>theater</v>
      </c>
      <c r="R3443" t="str">
        <f t="shared" si="213"/>
        <v>plays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+Table1[[#This Row],[pledged]]/Table1[[#This Row],[goal]]</f>
        <v>1</v>
      </c>
      <c r="P3444" s="8">
        <f>IFERROR(+Table1[[#This Row],[pledged]]/Table1[[#This Row],[backers_count]],0)</f>
        <v>31.25</v>
      </c>
      <c r="Q3444" t="str">
        <f t="shared" si="212"/>
        <v>theater</v>
      </c>
      <c r="R3444" t="str">
        <f t="shared" si="213"/>
        <v>plays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+Table1[[#This Row],[pledged]]/Table1[[#This Row],[goal]]</f>
        <v>1.855</v>
      </c>
      <c r="P3445" s="8">
        <f>IFERROR(+Table1[[#This Row],[pledged]]/Table1[[#This Row],[backers_count]],0)</f>
        <v>41.222222222222221</v>
      </c>
      <c r="Q3445" t="str">
        <f t="shared" si="212"/>
        <v>theater</v>
      </c>
      <c r="R3445" t="str">
        <f t="shared" si="213"/>
        <v>plays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+Table1[[#This Row],[pledged]]/Table1[[#This Row],[goal]]</f>
        <v>2.89</v>
      </c>
      <c r="P3446" s="8">
        <f>IFERROR(+Table1[[#This Row],[pledged]]/Table1[[#This Row],[backers_count]],0)</f>
        <v>43.35</v>
      </c>
      <c r="Q3446" t="str">
        <f t="shared" si="212"/>
        <v>theater</v>
      </c>
      <c r="R3446" t="str">
        <f t="shared" si="213"/>
        <v>plays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+Table1[[#This Row],[pledged]]/Table1[[#This Row],[goal]]</f>
        <v>1</v>
      </c>
      <c r="P3447" s="8">
        <f>IFERROR(+Table1[[#This Row],[pledged]]/Table1[[#This Row],[backers_count]],0)</f>
        <v>64.516129032258064</v>
      </c>
      <c r="Q3447" t="str">
        <f t="shared" si="212"/>
        <v>theater</v>
      </c>
      <c r="R3447" t="str">
        <f t="shared" si="213"/>
        <v>plays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+Table1[[#This Row],[pledged]]/Table1[[#This Row],[goal]]</f>
        <v>1.0820000000000001</v>
      </c>
      <c r="P3448" s="8">
        <f>IFERROR(+Table1[[#This Row],[pledged]]/Table1[[#This Row],[backers_count]],0)</f>
        <v>43.28</v>
      </c>
      <c r="Q3448" t="str">
        <f t="shared" si="212"/>
        <v>theater</v>
      </c>
      <c r="R3448" t="str">
        <f t="shared" si="213"/>
        <v>plays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+Table1[[#This Row],[pledged]]/Table1[[#This Row],[goal]]</f>
        <v>1.0780000000000001</v>
      </c>
      <c r="P3449" s="8">
        <f>IFERROR(+Table1[[#This Row],[pledged]]/Table1[[#This Row],[backers_count]],0)</f>
        <v>77</v>
      </c>
      <c r="Q3449" t="str">
        <f t="shared" si="212"/>
        <v>theater</v>
      </c>
      <c r="R3449" t="str">
        <f t="shared" si="213"/>
        <v>plays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+Table1[[#This Row],[pledged]]/Table1[[#This Row],[goal]]</f>
        <v>1.0976190476190477</v>
      </c>
      <c r="P3450" s="8">
        <f>IFERROR(+Table1[[#This Row],[pledged]]/Table1[[#This Row],[backers_count]],0)</f>
        <v>51.222222222222221</v>
      </c>
      <c r="Q3450" t="str">
        <f t="shared" si="212"/>
        <v>theater</v>
      </c>
      <c r="R3450" t="str">
        <f t="shared" si="213"/>
        <v>plays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+Table1[[#This Row],[pledged]]/Table1[[#This Row],[goal]]</f>
        <v>1.70625</v>
      </c>
      <c r="P3451" s="8">
        <f>IFERROR(+Table1[[#This Row],[pledged]]/Table1[[#This Row],[backers_count]],0)</f>
        <v>68.25</v>
      </c>
      <c r="Q3451" t="str">
        <f t="shared" si="212"/>
        <v>theater</v>
      </c>
      <c r="R3451" t="str">
        <f t="shared" si="213"/>
        <v>plays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+Table1[[#This Row],[pledged]]/Table1[[#This Row],[goal]]</f>
        <v>1.52</v>
      </c>
      <c r="P3452" s="8">
        <f>IFERROR(+Table1[[#This Row],[pledged]]/Table1[[#This Row],[backers_count]],0)</f>
        <v>19.487179487179485</v>
      </c>
      <c r="Q3452" t="str">
        <f t="shared" si="212"/>
        <v>theater</v>
      </c>
      <c r="R3452" t="str">
        <f t="shared" si="213"/>
        <v>plays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+Table1[[#This Row],[pledged]]/Table1[[#This Row],[goal]]</f>
        <v>1.0123076923076924</v>
      </c>
      <c r="P3453" s="8">
        <f>IFERROR(+Table1[[#This Row],[pledged]]/Table1[[#This Row],[backers_count]],0)</f>
        <v>41.125</v>
      </c>
      <c r="Q3453" t="str">
        <f t="shared" si="212"/>
        <v>theater</v>
      </c>
      <c r="R3453" t="str">
        <f t="shared" si="213"/>
        <v>plays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+Table1[[#This Row],[pledged]]/Table1[[#This Row],[goal]]</f>
        <v>1.532</v>
      </c>
      <c r="P3454" s="8">
        <f>IFERROR(+Table1[[#This Row],[pledged]]/Table1[[#This Row],[backers_count]],0)</f>
        <v>41.405405405405403</v>
      </c>
      <c r="Q3454" t="str">
        <f t="shared" si="212"/>
        <v>theater</v>
      </c>
      <c r="R3454" t="str">
        <f t="shared" si="213"/>
        <v>plays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+Table1[[#This Row],[pledged]]/Table1[[#This Row],[goal]]</f>
        <v>1.2833333333333334</v>
      </c>
      <c r="P3455" s="8">
        <f>IFERROR(+Table1[[#This Row],[pledged]]/Table1[[#This Row],[backers_count]],0)</f>
        <v>27.5</v>
      </c>
      <c r="Q3455" t="str">
        <f t="shared" si="212"/>
        <v>theater</v>
      </c>
      <c r="R3455" t="str">
        <f t="shared" si="213"/>
        <v>plays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+Table1[[#This Row],[pledged]]/Table1[[#This Row],[goal]]</f>
        <v>1.0071428571428571</v>
      </c>
      <c r="P3456" s="8">
        <f>IFERROR(+Table1[[#This Row],[pledged]]/Table1[[#This Row],[backers_count]],0)</f>
        <v>33.571428571428569</v>
      </c>
      <c r="Q3456" t="str">
        <f t="shared" si="212"/>
        <v>theater</v>
      </c>
      <c r="R3456" t="str">
        <f t="shared" si="213"/>
        <v>plays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+Table1[[#This Row],[pledged]]/Table1[[#This Row],[goal]]</f>
        <v>1.0065</v>
      </c>
      <c r="P3457" s="8">
        <f>IFERROR(+Table1[[#This Row],[pledged]]/Table1[[#This Row],[backers_count]],0)</f>
        <v>145.86956521739131</v>
      </c>
      <c r="Q3457" t="str">
        <f t="shared" si="212"/>
        <v>theater</v>
      </c>
      <c r="R3457" t="str">
        <f t="shared" si="213"/>
        <v>plays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+Table1[[#This Row],[pledged]]/Table1[[#This Row],[goal]]</f>
        <v>1.913</v>
      </c>
      <c r="P3458" s="8">
        <f>IFERROR(+Table1[[#This Row],[pledged]]/Table1[[#This Row],[backers_count]],0)</f>
        <v>358.6875</v>
      </c>
      <c r="Q3458" t="str">
        <f t="shared" ref="Q3458:Q3521" si="216">LEFT(N3458,FIND("/",N3458)-1)</f>
        <v>theater</v>
      </c>
      <c r="R3458" t="str">
        <f t="shared" ref="R3458:R3521" si="217">RIGHT($N3458,LEN(N3458)-FIND("/",N3458))</f>
        <v>plays</v>
      </c>
      <c r="S3458" s="14">
        <f t="shared" ref="S3458:S3521" si="218">(((J3458/60)/60)/24)+DATE(1970,1,1)</f>
        <v>41821.205636574072</v>
      </c>
      <c r="T3458" s="14">
        <f t="shared" ref="T3458:T3521" si="219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+Table1[[#This Row],[pledged]]/Table1[[#This Row],[goal]]</f>
        <v>1.4019999999999999</v>
      </c>
      <c r="P3459" s="8">
        <f>IFERROR(+Table1[[#This Row],[pledged]]/Table1[[#This Row],[backers_count]],0)</f>
        <v>50.981818181818184</v>
      </c>
      <c r="Q3459" t="str">
        <f t="shared" si="216"/>
        <v>theater</v>
      </c>
      <c r="R3459" t="str">
        <f t="shared" si="217"/>
        <v>plays</v>
      </c>
      <c r="S3459" s="14">
        <f t="shared" si="218"/>
        <v>42016.706678240742</v>
      </c>
      <c r="T3459" s="14">
        <f t="shared" si="21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+Table1[[#This Row],[pledged]]/Table1[[#This Row],[goal]]</f>
        <v>1.2433537832310839</v>
      </c>
      <c r="P3460" s="8">
        <f>IFERROR(+Table1[[#This Row],[pledged]]/Table1[[#This Row],[backers_count]],0)</f>
        <v>45.037037037037038</v>
      </c>
      <c r="Q3460" t="str">
        <f t="shared" si="216"/>
        <v>theater</v>
      </c>
      <c r="R3460" t="str">
        <f t="shared" si="217"/>
        <v>plays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+Table1[[#This Row],[pledged]]/Table1[[#This Row],[goal]]</f>
        <v>1.262</v>
      </c>
      <c r="P3461" s="8">
        <f>IFERROR(+Table1[[#This Row],[pledged]]/Table1[[#This Row],[backers_count]],0)</f>
        <v>17.527777777777779</v>
      </c>
      <c r="Q3461" t="str">
        <f t="shared" si="216"/>
        <v>theater</v>
      </c>
      <c r="R3461" t="str">
        <f t="shared" si="217"/>
        <v>plays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+Table1[[#This Row],[pledged]]/Table1[[#This Row],[goal]]</f>
        <v>1.9</v>
      </c>
      <c r="P3462" s="8">
        <f>IFERROR(+Table1[[#This Row],[pledged]]/Table1[[#This Row],[backers_count]],0)</f>
        <v>50</v>
      </c>
      <c r="Q3462" t="str">
        <f t="shared" si="216"/>
        <v>theater</v>
      </c>
      <c r="R3462" t="str">
        <f t="shared" si="217"/>
        <v>plays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+Table1[[#This Row],[pledged]]/Table1[[#This Row],[goal]]</f>
        <v>1.39</v>
      </c>
      <c r="P3463" s="8">
        <f>IFERROR(+Table1[[#This Row],[pledged]]/Table1[[#This Row],[backers_count]],0)</f>
        <v>57.916666666666664</v>
      </c>
      <c r="Q3463" t="str">
        <f t="shared" si="216"/>
        <v>theater</v>
      </c>
      <c r="R3463" t="str">
        <f t="shared" si="217"/>
        <v>plays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+Table1[[#This Row],[pledged]]/Table1[[#This Row],[goal]]</f>
        <v>2.02</v>
      </c>
      <c r="P3464" s="8">
        <f>IFERROR(+Table1[[#This Row],[pledged]]/Table1[[#This Row],[backers_count]],0)</f>
        <v>29.705882352941178</v>
      </c>
      <c r="Q3464" t="str">
        <f t="shared" si="216"/>
        <v>theater</v>
      </c>
      <c r="R3464" t="str">
        <f t="shared" si="217"/>
        <v>plays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+Table1[[#This Row],[pledged]]/Table1[[#This Row],[goal]]</f>
        <v>1.0338000000000001</v>
      </c>
      <c r="P3465" s="8">
        <f>IFERROR(+Table1[[#This Row],[pledged]]/Table1[[#This Row],[backers_count]],0)</f>
        <v>90.684210526315795</v>
      </c>
      <c r="Q3465" t="str">
        <f t="shared" si="216"/>
        <v>theater</v>
      </c>
      <c r="R3465" t="str">
        <f t="shared" si="217"/>
        <v>plays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+Table1[[#This Row],[pledged]]/Table1[[#This Row],[goal]]</f>
        <v>1.023236</v>
      </c>
      <c r="P3466" s="8">
        <f>IFERROR(+Table1[[#This Row],[pledged]]/Table1[[#This Row],[backers_count]],0)</f>
        <v>55.012688172043013</v>
      </c>
      <c r="Q3466" t="str">
        <f t="shared" si="216"/>
        <v>theater</v>
      </c>
      <c r="R3466" t="str">
        <f t="shared" si="217"/>
        <v>plays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+Table1[[#This Row],[pledged]]/Table1[[#This Row],[goal]]</f>
        <v>1.03</v>
      </c>
      <c r="P3467" s="8">
        <f>IFERROR(+Table1[[#This Row],[pledged]]/Table1[[#This Row],[backers_count]],0)</f>
        <v>57.222222222222221</v>
      </c>
      <c r="Q3467" t="str">
        <f t="shared" si="216"/>
        <v>theater</v>
      </c>
      <c r="R3467" t="str">
        <f t="shared" si="217"/>
        <v>plays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+Table1[[#This Row],[pledged]]/Table1[[#This Row],[goal]]</f>
        <v>1.2714285714285714</v>
      </c>
      <c r="P3468" s="8">
        <f>IFERROR(+Table1[[#This Row],[pledged]]/Table1[[#This Row],[backers_count]],0)</f>
        <v>72.950819672131146</v>
      </c>
      <c r="Q3468" t="str">
        <f t="shared" si="216"/>
        <v>theater</v>
      </c>
      <c r="R3468" t="str">
        <f t="shared" si="217"/>
        <v>plays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+Table1[[#This Row],[pledged]]/Table1[[#This Row],[goal]]</f>
        <v>1.01</v>
      </c>
      <c r="P3469" s="8">
        <f>IFERROR(+Table1[[#This Row],[pledged]]/Table1[[#This Row],[backers_count]],0)</f>
        <v>64.468085106382972</v>
      </c>
      <c r="Q3469" t="str">
        <f t="shared" si="216"/>
        <v>theater</v>
      </c>
      <c r="R3469" t="str">
        <f t="shared" si="217"/>
        <v>plays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+Table1[[#This Row],[pledged]]/Table1[[#This Row],[goal]]</f>
        <v>1.2178</v>
      </c>
      <c r="P3470" s="8">
        <f>IFERROR(+Table1[[#This Row],[pledged]]/Table1[[#This Row],[backers_count]],0)</f>
        <v>716.35294117647061</v>
      </c>
      <c r="Q3470" t="str">
        <f t="shared" si="216"/>
        <v>theater</v>
      </c>
      <c r="R3470" t="str">
        <f t="shared" si="217"/>
        <v>plays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+Table1[[#This Row],[pledged]]/Table1[[#This Row],[goal]]</f>
        <v>1.1339285714285714</v>
      </c>
      <c r="P3471" s="8">
        <f>IFERROR(+Table1[[#This Row],[pledged]]/Table1[[#This Row],[backers_count]],0)</f>
        <v>50.396825396825399</v>
      </c>
      <c r="Q3471" t="str">
        <f t="shared" si="216"/>
        <v>theater</v>
      </c>
      <c r="R3471" t="str">
        <f t="shared" si="217"/>
        <v>plays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+Table1[[#This Row],[pledged]]/Table1[[#This Row],[goal]]</f>
        <v>1.5</v>
      </c>
      <c r="P3472" s="8">
        <f>IFERROR(+Table1[[#This Row],[pledged]]/Table1[[#This Row],[backers_count]],0)</f>
        <v>41.666666666666664</v>
      </c>
      <c r="Q3472" t="str">
        <f t="shared" si="216"/>
        <v>theater</v>
      </c>
      <c r="R3472" t="str">
        <f t="shared" si="217"/>
        <v>plays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+Table1[[#This Row],[pledged]]/Table1[[#This Row],[goal]]</f>
        <v>2.1459999999999999</v>
      </c>
      <c r="P3473" s="8">
        <f>IFERROR(+Table1[[#This Row],[pledged]]/Table1[[#This Row],[backers_count]],0)</f>
        <v>35.766666666666666</v>
      </c>
      <c r="Q3473" t="str">
        <f t="shared" si="216"/>
        <v>theater</v>
      </c>
      <c r="R3473" t="str">
        <f t="shared" si="217"/>
        <v>plays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+Table1[[#This Row],[pledged]]/Table1[[#This Row],[goal]]</f>
        <v>1.0205</v>
      </c>
      <c r="P3474" s="8">
        <f>IFERROR(+Table1[[#This Row],[pledged]]/Table1[[#This Row],[backers_count]],0)</f>
        <v>88.739130434782609</v>
      </c>
      <c r="Q3474" t="str">
        <f t="shared" si="216"/>
        <v>theater</v>
      </c>
      <c r="R3474" t="str">
        <f t="shared" si="217"/>
        <v>plays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+Table1[[#This Row],[pledged]]/Table1[[#This Row],[goal]]</f>
        <v>1</v>
      </c>
      <c r="P3475" s="8">
        <f>IFERROR(+Table1[[#This Row],[pledged]]/Table1[[#This Row],[backers_count]],0)</f>
        <v>148.4848484848485</v>
      </c>
      <c r="Q3475" t="str">
        <f t="shared" si="216"/>
        <v>theater</v>
      </c>
      <c r="R3475" t="str">
        <f t="shared" si="217"/>
        <v>plays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+Table1[[#This Row],[pledged]]/Table1[[#This Row],[goal]]</f>
        <v>1.01</v>
      </c>
      <c r="P3476" s="8">
        <f>IFERROR(+Table1[[#This Row],[pledged]]/Table1[[#This Row],[backers_count]],0)</f>
        <v>51.794871794871796</v>
      </c>
      <c r="Q3476" t="str">
        <f t="shared" si="216"/>
        <v>theater</v>
      </c>
      <c r="R3476" t="str">
        <f t="shared" si="217"/>
        <v>plays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+Table1[[#This Row],[pledged]]/Table1[[#This Row],[goal]]</f>
        <v>1.1333333333333333</v>
      </c>
      <c r="P3477" s="8">
        <f>IFERROR(+Table1[[#This Row],[pledged]]/Table1[[#This Row],[backers_count]],0)</f>
        <v>20</v>
      </c>
      <c r="Q3477" t="str">
        <f t="shared" si="216"/>
        <v>theater</v>
      </c>
      <c r="R3477" t="str">
        <f t="shared" si="217"/>
        <v>plays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+Table1[[#This Row],[pledged]]/Table1[[#This Row],[goal]]</f>
        <v>1.04</v>
      </c>
      <c r="P3478" s="8">
        <f>IFERROR(+Table1[[#This Row],[pledged]]/Table1[[#This Row],[backers_count]],0)</f>
        <v>52</v>
      </c>
      <c r="Q3478" t="str">
        <f t="shared" si="216"/>
        <v>theater</v>
      </c>
      <c r="R3478" t="str">
        <f t="shared" si="217"/>
        <v>plays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+Table1[[#This Row],[pledged]]/Table1[[#This Row],[goal]]</f>
        <v>1.1533333333333333</v>
      </c>
      <c r="P3479" s="8">
        <f>IFERROR(+Table1[[#This Row],[pledged]]/Table1[[#This Row],[backers_count]],0)</f>
        <v>53.230769230769234</v>
      </c>
      <c r="Q3479" t="str">
        <f t="shared" si="216"/>
        <v>theater</v>
      </c>
      <c r="R3479" t="str">
        <f t="shared" si="217"/>
        <v>plays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+Table1[[#This Row],[pledged]]/Table1[[#This Row],[goal]]</f>
        <v>1.1285000000000001</v>
      </c>
      <c r="P3480" s="8">
        <f>IFERROR(+Table1[[#This Row],[pledged]]/Table1[[#This Row],[backers_count]],0)</f>
        <v>39.596491228070178</v>
      </c>
      <c r="Q3480" t="str">
        <f t="shared" si="216"/>
        <v>theater</v>
      </c>
      <c r="R3480" t="str">
        <f t="shared" si="217"/>
        <v>plays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+Table1[[#This Row],[pledged]]/Table1[[#This Row],[goal]]</f>
        <v>1.2786666666666666</v>
      </c>
      <c r="P3481" s="8">
        <f>IFERROR(+Table1[[#This Row],[pledged]]/Table1[[#This Row],[backers_count]],0)</f>
        <v>34.25</v>
      </c>
      <c r="Q3481" t="str">
        <f t="shared" si="216"/>
        <v>theater</v>
      </c>
      <c r="R3481" t="str">
        <f t="shared" si="217"/>
        <v>plays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+Table1[[#This Row],[pledged]]/Table1[[#This Row],[goal]]</f>
        <v>1.4266666666666667</v>
      </c>
      <c r="P3482" s="8">
        <f>IFERROR(+Table1[[#This Row],[pledged]]/Table1[[#This Row],[backers_count]],0)</f>
        <v>164.61538461538461</v>
      </c>
      <c r="Q3482" t="str">
        <f t="shared" si="216"/>
        <v>theater</v>
      </c>
      <c r="R3482" t="str">
        <f t="shared" si="217"/>
        <v>plays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+Table1[[#This Row],[pledged]]/Table1[[#This Row],[goal]]</f>
        <v>1.1879999999999999</v>
      </c>
      <c r="P3483" s="8">
        <f>IFERROR(+Table1[[#This Row],[pledged]]/Table1[[#This Row],[backers_count]],0)</f>
        <v>125.05263157894737</v>
      </c>
      <c r="Q3483" t="str">
        <f t="shared" si="216"/>
        <v>theater</v>
      </c>
      <c r="R3483" t="str">
        <f t="shared" si="217"/>
        <v>plays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+Table1[[#This Row],[pledged]]/Table1[[#This Row],[goal]]</f>
        <v>1.3833333333333333</v>
      </c>
      <c r="P3484" s="8">
        <f>IFERROR(+Table1[[#This Row],[pledged]]/Table1[[#This Row],[backers_count]],0)</f>
        <v>51.875</v>
      </c>
      <c r="Q3484" t="str">
        <f t="shared" si="216"/>
        <v>theater</v>
      </c>
      <c r="R3484" t="str">
        <f t="shared" si="217"/>
        <v>plays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+Table1[[#This Row],[pledged]]/Table1[[#This Row],[goal]]</f>
        <v>1.599402985074627</v>
      </c>
      <c r="P3485" s="8">
        <f>IFERROR(+Table1[[#This Row],[pledged]]/Table1[[#This Row],[backers_count]],0)</f>
        <v>40.285714285714285</v>
      </c>
      <c r="Q3485" t="str">
        <f t="shared" si="216"/>
        <v>theater</v>
      </c>
      <c r="R3485" t="str">
        <f t="shared" si="217"/>
        <v>plays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+Table1[[#This Row],[pledged]]/Table1[[#This Row],[goal]]</f>
        <v>1.1424000000000001</v>
      </c>
      <c r="P3486" s="8">
        <f>IFERROR(+Table1[[#This Row],[pledged]]/Table1[[#This Row],[backers_count]],0)</f>
        <v>64.909090909090907</v>
      </c>
      <c r="Q3486" t="str">
        <f t="shared" si="216"/>
        <v>theater</v>
      </c>
      <c r="R3486" t="str">
        <f t="shared" si="217"/>
        <v>plays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+Table1[[#This Row],[pledged]]/Table1[[#This Row],[goal]]</f>
        <v>1.0060606060606061</v>
      </c>
      <c r="P3487" s="8">
        <f>IFERROR(+Table1[[#This Row],[pledged]]/Table1[[#This Row],[backers_count]],0)</f>
        <v>55.333333333333336</v>
      </c>
      <c r="Q3487" t="str">
        <f t="shared" si="216"/>
        <v>theater</v>
      </c>
      <c r="R3487" t="str">
        <f t="shared" si="217"/>
        <v>plays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+Table1[[#This Row],[pledged]]/Table1[[#This Row],[goal]]</f>
        <v>1.552</v>
      </c>
      <c r="P3488" s="8">
        <f>IFERROR(+Table1[[#This Row],[pledged]]/Table1[[#This Row],[backers_count]],0)</f>
        <v>83.142857142857139</v>
      </c>
      <c r="Q3488" t="str">
        <f t="shared" si="216"/>
        <v>theater</v>
      </c>
      <c r="R3488" t="str">
        <f t="shared" si="217"/>
        <v>plays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+Table1[[#This Row],[pledged]]/Table1[[#This Row],[goal]]</f>
        <v>1.2775000000000001</v>
      </c>
      <c r="P3489" s="8">
        <f>IFERROR(+Table1[[#This Row],[pledged]]/Table1[[#This Row],[backers_count]],0)</f>
        <v>38.712121212121211</v>
      </c>
      <c r="Q3489" t="str">
        <f t="shared" si="216"/>
        <v>theater</v>
      </c>
      <c r="R3489" t="str">
        <f t="shared" si="217"/>
        <v>plays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+Table1[[#This Row],[pledged]]/Table1[[#This Row],[goal]]</f>
        <v>1.212</v>
      </c>
      <c r="P3490" s="8">
        <f>IFERROR(+Table1[[#This Row],[pledged]]/Table1[[#This Row],[backers_count]],0)</f>
        <v>125.37931034482759</v>
      </c>
      <c r="Q3490" t="str">
        <f t="shared" si="216"/>
        <v>theater</v>
      </c>
      <c r="R3490" t="str">
        <f t="shared" si="217"/>
        <v>plays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+Table1[[#This Row],[pledged]]/Table1[[#This Row],[goal]]</f>
        <v>1.127</v>
      </c>
      <c r="P3491" s="8">
        <f>IFERROR(+Table1[[#This Row],[pledged]]/Table1[[#This Row],[backers_count]],0)</f>
        <v>78.263888888888886</v>
      </c>
      <c r="Q3491" t="str">
        <f t="shared" si="216"/>
        <v>theater</v>
      </c>
      <c r="R3491" t="str">
        <f t="shared" si="217"/>
        <v>plays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+Table1[[#This Row],[pledged]]/Table1[[#This Row],[goal]]</f>
        <v>1.2749999999999999</v>
      </c>
      <c r="P3492" s="8">
        <f>IFERROR(+Table1[[#This Row],[pledged]]/Table1[[#This Row],[backers_count]],0)</f>
        <v>47.222222222222221</v>
      </c>
      <c r="Q3492" t="str">
        <f t="shared" si="216"/>
        <v>theater</v>
      </c>
      <c r="R3492" t="str">
        <f t="shared" si="217"/>
        <v>plays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+Table1[[#This Row],[pledged]]/Table1[[#This Row],[goal]]</f>
        <v>1.5820000000000001</v>
      </c>
      <c r="P3493" s="8">
        <f>IFERROR(+Table1[[#This Row],[pledged]]/Table1[[#This Row],[backers_count]],0)</f>
        <v>79.099999999999994</v>
      </c>
      <c r="Q3493" t="str">
        <f t="shared" si="216"/>
        <v>theater</v>
      </c>
      <c r="R3493" t="str">
        <f t="shared" si="217"/>
        <v>plays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+Table1[[#This Row],[pledged]]/Table1[[#This Row],[goal]]</f>
        <v>1.0526894736842105</v>
      </c>
      <c r="P3494" s="8">
        <f>IFERROR(+Table1[[#This Row],[pledged]]/Table1[[#This Row],[backers_count]],0)</f>
        <v>114.29199999999999</v>
      </c>
      <c r="Q3494" t="str">
        <f t="shared" si="216"/>
        <v>theater</v>
      </c>
      <c r="R3494" t="str">
        <f t="shared" si="217"/>
        <v>plays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+Table1[[#This Row],[pledged]]/Table1[[#This Row],[goal]]</f>
        <v>1</v>
      </c>
      <c r="P3495" s="8">
        <f>IFERROR(+Table1[[#This Row],[pledged]]/Table1[[#This Row],[backers_count]],0)</f>
        <v>51.724137931034484</v>
      </c>
      <c r="Q3495" t="str">
        <f t="shared" si="216"/>
        <v>theater</v>
      </c>
      <c r="R3495" t="str">
        <f t="shared" si="217"/>
        <v>plays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+Table1[[#This Row],[pledged]]/Table1[[#This Row],[goal]]</f>
        <v>1</v>
      </c>
      <c r="P3496" s="8">
        <f>IFERROR(+Table1[[#This Row],[pledged]]/Table1[[#This Row],[backers_count]],0)</f>
        <v>30.76923076923077</v>
      </c>
      <c r="Q3496" t="str">
        <f t="shared" si="216"/>
        <v>theater</v>
      </c>
      <c r="R3496" t="str">
        <f t="shared" si="217"/>
        <v>plays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+Table1[[#This Row],[pledged]]/Table1[[#This Row],[goal]]</f>
        <v>1.0686</v>
      </c>
      <c r="P3497" s="8">
        <f>IFERROR(+Table1[[#This Row],[pledged]]/Table1[[#This Row],[backers_count]],0)</f>
        <v>74.208333333333329</v>
      </c>
      <c r="Q3497" t="str">
        <f t="shared" si="216"/>
        <v>theater</v>
      </c>
      <c r="R3497" t="str">
        <f t="shared" si="217"/>
        <v>plays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+Table1[[#This Row],[pledged]]/Table1[[#This Row],[goal]]</f>
        <v>1.244</v>
      </c>
      <c r="P3498" s="8">
        <f>IFERROR(+Table1[[#This Row],[pledged]]/Table1[[#This Row],[backers_count]],0)</f>
        <v>47.846153846153847</v>
      </c>
      <c r="Q3498" t="str">
        <f t="shared" si="216"/>
        <v>theater</v>
      </c>
      <c r="R3498" t="str">
        <f t="shared" si="217"/>
        <v>plays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+Table1[[#This Row],[pledged]]/Table1[[#This Row],[goal]]</f>
        <v>1.0870406189555126</v>
      </c>
      <c r="P3499" s="8">
        <f>IFERROR(+Table1[[#This Row],[pledged]]/Table1[[#This Row],[backers_count]],0)</f>
        <v>34.408163265306122</v>
      </c>
      <c r="Q3499" t="str">
        <f t="shared" si="216"/>
        <v>theater</v>
      </c>
      <c r="R3499" t="str">
        <f t="shared" si="217"/>
        <v>plays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+Table1[[#This Row],[pledged]]/Table1[[#This Row],[goal]]</f>
        <v>1.0242424242424242</v>
      </c>
      <c r="P3500" s="8">
        <f>IFERROR(+Table1[[#This Row],[pledged]]/Table1[[#This Row],[backers_count]],0)</f>
        <v>40.238095238095241</v>
      </c>
      <c r="Q3500" t="str">
        <f t="shared" si="216"/>
        <v>theater</v>
      </c>
      <c r="R3500" t="str">
        <f t="shared" si="217"/>
        <v>plays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+Table1[[#This Row],[pledged]]/Table1[[#This Row],[goal]]</f>
        <v>1.0549999999999999</v>
      </c>
      <c r="P3501" s="8">
        <f>IFERROR(+Table1[[#This Row],[pledged]]/Table1[[#This Row],[backers_count]],0)</f>
        <v>60.285714285714285</v>
      </c>
      <c r="Q3501" t="str">
        <f t="shared" si="216"/>
        <v>theater</v>
      </c>
      <c r="R3501" t="str">
        <f t="shared" si="217"/>
        <v>plays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+Table1[[#This Row],[pledged]]/Table1[[#This Row],[goal]]</f>
        <v>1.0629999999999999</v>
      </c>
      <c r="P3502" s="8">
        <f>IFERROR(+Table1[[#This Row],[pledged]]/Table1[[#This Row],[backers_count]],0)</f>
        <v>25.30952380952381</v>
      </c>
      <c r="Q3502" t="str">
        <f t="shared" si="216"/>
        <v>theater</v>
      </c>
      <c r="R3502" t="str">
        <f t="shared" si="217"/>
        <v>plays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+Table1[[#This Row],[pledged]]/Table1[[#This Row],[goal]]</f>
        <v>1.0066666666666666</v>
      </c>
      <c r="P3503" s="8">
        <f>IFERROR(+Table1[[#This Row],[pledged]]/Table1[[#This Row],[backers_count]],0)</f>
        <v>35.952380952380949</v>
      </c>
      <c r="Q3503" t="str">
        <f t="shared" si="216"/>
        <v>theater</v>
      </c>
      <c r="R3503" t="str">
        <f t="shared" si="217"/>
        <v>plays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+Table1[[#This Row],[pledged]]/Table1[[#This Row],[goal]]</f>
        <v>1.054</v>
      </c>
      <c r="P3504" s="8">
        <f>IFERROR(+Table1[[#This Row],[pledged]]/Table1[[#This Row],[backers_count]],0)</f>
        <v>136</v>
      </c>
      <c r="Q3504" t="str">
        <f t="shared" si="216"/>
        <v>theater</v>
      </c>
      <c r="R3504" t="str">
        <f t="shared" si="217"/>
        <v>plays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+Table1[[#This Row],[pledged]]/Table1[[#This Row],[goal]]</f>
        <v>1.0755999999999999</v>
      </c>
      <c r="P3505" s="8">
        <f>IFERROR(+Table1[[#This Row],[pledged]]/Table1[[#This Row],[backers_count]],0)</f>
        <v>70.763157894736835</v>
      </c>
      <c r="Q3505" t="str">
        <f t="shared" si="216"/>
        <v>theater</v>
      </c>
      <c r="R3505" t="str">
        <f t="shared" si="217"/>
        <v>plays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+Table1[[#This Row],[pledged]]/Table1[[#This Row],[goal]]</f>
        <v>1</v>
      </c>
      <c r="P3506" s="8">
        <f>IFERROR(+Table1[[#This Row],[pledged]]/Table1[[#This Row],[backers_count]],0)</f>
        <v>125</v>
      </c>
      <c r="Q3506" t="str">
        <f t="shared" si="216"/>
        <v>theater</v>
      </c>
      <c r="R3506" t="str">
        <f t="shared" si="217"/>
        <v>plays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+Table1[[#This Row],[pledged]]/Table1[[#This Row],[goal]]</f>
        <v>1.0376000000000001</v>
      </c>
      <c r="P3507" s="8">
        <f>IFERROR(+Table1[[#This Row],[pledged]]/Table1[[#This Row],[backers_count]],0)</f>
        <v>66.512820512820511</v>
      </c>
      <c r="Q3507" t="str">
        <f t="shared" si="216"/>
        <v>theater</v>
      </c>
      <c r="R3507" t="str">
        <f t="shared" si="217"/>
        <v>plays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+Table1[[#This Row],[pledged]]/Table1[[#This Row],[goal]]</f>
        <v>1.0149999999999999</v>
      </c>
      <c r="P3508" s="8">
        <f>IFERROR(+Table1[[#This Row],[pledged]]/Table1[[#This Row],[backers_count]],0)</f>
        <v>105</v>
      </c>
      <c r="Q3508" t="str">
        <f t="shared" si="216"/>
        <v>theater</v>
      </c>
      <c r="R3508" t="str">
        <f t="shared" si="217"/>
        <v>plays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+Table1[[#This Row],[pledged]]/Table1[[#This Row],[goal]]</f>
        <v>1.044</v>
      </c>
      <c r="P3509" s="8">
        <f>IFERROR(+Table1[[#This Row],[pledged]]/Table1[[#This Row],[backers_count]],0)</f>
        <v>145</v>
      </c>
      <c r="Q3509" t="str">
        <f t="shared" si="216"/>
        <v>theater</v>
      </c>
      <c r="R3509" t="str">
        <f t="shared" si="217"/>
        <v>plays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+Table1[[#This Row],[pledged]]/Table1[[#This Row],[goal]]</f>
        <v>1.8</v>
      </c>
      <c r="P3510" s="8">
        <f>IFERROR(+Table1[[#This Row],[pledged]]/Table1[[#This Row],[backers_count]],0)</f>
        <v>12</v>
      </c>
      <c r="Q3510" t="str">
        <f t="shared" si="216"/>
        <v>theater</v>
      </c>
      <c r="R3510" t="str">
        <f t="shared" si="217"/>
        <v>plays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+Table1[[#This Row],[pledged]]/Table1[[#This Row],[goal]]</f>
        <v>1.0633333333333332</v>
      </c>
      <c r="P3511" s="8">
        <f>IFERROR(+Table1[[#This Row],[pledged]]/Table1[[#This Row],[backers_count]],0)</f>
        <v>96.666666666666671</v>
      </c>
      <c r="Q3511" t="str">
        <f t="shared" si="216"/>
        <v>theater</v>
      </c>
      <c r="R3511" t="str">
        <f t="shared" si="217"/>
        <v>plays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+Table1[[#This Row],[pledged]]/Table1[[#This Row],[goal]]</f>
        <v>1.0055555555555555</v>
      </c>
      <c r="P3512" s="8">
        <f>IFERROR(+Table1[[#This Row],[pledged]]/Table1[[#This Row],[backers_count]],0)</f>
        <v>60.333333333333336</v>
      </c>
      <c r="Q3512" t="str">
        <f t="shared" si="216"/>
        <v>theater</v>
      </c>
      <c r="R3512" t="str">
        <f t="shared" si="217"/>
        <v>plays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+Table1[[#This Row],[pledged]]/Table1[[#This Row],[goal]]</f>
        <v>1.012</v>
      </c>
      <c r="P3513" s="8">
        <f>IFERROR(+Table1[[#This Row],[pledged]]/Table1[[#This Row],[backers_count]],0)</f>
        <v>79.89473684210526</v>
      </c>
      <c r="Q3513" t="str">
        <f t="shared" si="216"/>
        <v>theater</v>
      </c>
      <c r="R3513" t="str">
        <f t="shared" si="217"/>
        <v>plays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+Table1[[#This Row],[pledged]]/Table1[[#This Row],[goal]]</f>
        <v>1</v>
      </c>
      <c r="P3514" s="8">
        <f>IFERROR(+Table1[[#This Row],[pledged]]/Table1[[#This Row],[backers_count]],0)</f>
        <v>58.823529411764703</v>
      </c>
      <c r="Q3514" t="str">
        <f t="shared" si="216"/>
        <v>theater</v>
      </c>
      <c r="R3514" t="str">
        <f t="shared" si="217"/>
        <v>plays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+Table1[[#This Row],[pledged]]/Table1[[#This Row],[goal]]</f>
        <v>1.1839285714285714</v>
      </c>
      <c r="P3515" s="8">
        <f>IFERROR(+Table1[[#This Row],[pledged]]/Table1[[#This Row],[backers_count]],0)</f>
        <v>75.340909090909093</v>
      </c>
      <c r="Q3515" t="str">
        <f t="shared" si="216"/>
        <v>theater</v>
      </c>
      <c r="R3515" t="str">
        <f t="shared" si="217"/>
        <v>plays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+Table1[[#This Row],[pledged]]/Table1[[#This Row],[goal]]</f>
        <v>1.1000000000000001</v>
      </c>
      <c r="P3516" s="8">
        <f>IFERROR(+Table1[[#This Row],[pledged]]/Table1[[#This Row],[backers_count]],0)</f>
        <v>55</v>
      </c>
      <c r="Q3516" t="str">
        <f t="shared" si="216"/>
        <v>theater</v>
      </c>
      <c r="R3516" t="str">
        <f t="shared" si="217"/>
        <v>plays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+Table1[[#This Row],[pledged]]/Table1[[#This Row],[goal]]</f>
        <v>1.0266666666666666</v>
      </c>
      <c r="P3517" s="8">
        <f>IFERROR(+Table1[[#This Row],[pledged]]/Table1[[#This Row],[backers_count]],0)</f>
        <v>66.956521739130437</v>
      </c>
      <c r="Q3517" t="str">
        <f t="shared" si="216"/>
        <v>theater</v>
      </c>
      <c r="R3517" t="str">
        <f t="shared" si="217"/>
        <v>plays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+Table1[[#This Row],[pledged]]/Table1[[#This Row],[goal]]</f>
        <v>1</v>
      </c>
      <c r="P3518" s="8">
        <f>IFERROR(+Table1[[#This Row],[pledged]]/Table1[[#This Row],[backers_count]],0)</f>
        <v>227.27272727272728</v>
      </c>
      <c r="Q3518" t="str">
        <f t="shared" si="216"/>
        <v>theater</v>
      </c>
      <c r="R3518" t="str">
        <f t="shared" si="217"/>
        <v>plays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+Table1[[#This Row],[pledged]]/Table1[[#This Row],[goal]]</f>
        <v>1</v>
      </c>
      <c r="P3519" s="8">
        <f>IFERROR(+Table1[[#This Row],[pledged]]/Table1[[#This Row],[backers_count]],0)</f>
        <v>307.69230769230768</v>
      </c>
      <c r="Q3519" t="str">
        <f t="shared" si="216"/>
        <v>theater</v>
      </c>
      <c r="R3519" t="str">
        <f t="shared" si="217"/>
        <v>plays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+Table1[[#This Row],[pledged]]/Table1[[#This Row],[goal]]</f>
        <v>1.10046</v>
      </c>
      <c r="P3520" s="8">
        <f>IFERROR(+Table1[[#This Row],[pledged]]/Table1[[#This Row],[backers_count]],0)</f>
        <v>50.020909090909093</v>
      </c>
      <c r="Q3520" t="str">
        <f t="shared" si="216"/>
        <v>theater</v>
      </c>
      <c r="R3520" t="str">
        <f t="shared" si="217"/>
        <v>plays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+Table1[[#This Row],[pledged]]/Table1[[#This Row],[goal]]</f>
        <v>1.0135000000000001</v>
      </c>
      <c r="P3521" s="8">
        <f>IFERROR(+Table1[[#This Row],[pledged]]/Table1[[#This Row],[backers_count]],0)</f>
        <v>72.392857142857139</v>
      </c>
      <c r="Q3521" t="str">
        <f t="shared" si="216"/>
        <v>theater</v>
      </c>
      <c r="R3521" t="str">
        <f t="shared" si="217"/>
        <v>plays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+Table1[[#This Row],[pledged]]/Table1[[#This Row],[goal]]</f>
        <v>1.0075000000000001</v>
      </c>
      <c r="P3522" s="8">
        <f>IFERROR(+Table1[[#This Row],[pledged]]/Table1[[#This Row],[backers_count]],0)</f>
        <v>95.952380952380949</v>
      </c>
      <c r="Q3522" t="str">
        <f t="shared" ref="Q3522:Q3585" si="220">LEFT(N3522,FIND("/",N3522)-1)</f>
        <v>theater</v>
      </c>
      <c r="R3522" t="str">
        <f t="shared" ref="R3522:R3585" si="221">RIGHT($N3522,LEN(N3522)-FIND("/",N3522))</f>
        <v>plays</v>
      </c>
      <c r="S3522" s="14">
        <f t="shared" ref="S3522:S3585" si="222">(((J3522/60)/60)/24)+DATE(1970,1,1)</f>
        <v>42227.824212962965</v>
      </c>
      <c r="T3522" s="14">
        <f t="shared" ref="T3522:T3585" si="223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+Table1[[#This Row],[pledged]]/Table1[[#This Row],[goal]]</f>
        <v>1.6942857142857144</v>
      </c>
      <c r="P3523" s="8">
        <f>IFERROR(+Table1[[#This Row],[pledged]]/Table1[[#This Row],[backers_count]],0)</f>
        <v>45.615384615384613</v>
      </c>
      <c r="Q3523" t="str">
        <f t="shared" si="220"/>
        <v>theater</v>
      </c>
      <c r="R3523" t="str">
        <f t="shared" si="221"/>
        <v>plays</v>
      </c>
      <c r="S3523" s="14">
        <f t="shared" si="222"/>
        <v>41881.361342592594</v>
      </c>
      <c r="T3523" s="14">
        <f t="shared" si="223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+Table1[[#This Row],[pledged]]/Table1[[#This Row],[goal]]</f>
        <v>1</v>
      </c>
      <c r="P3524" s="8">
        <f>IFERROR(+Table1[[#This Row],[pledged]]/Table1[[#This Row],[backers_count]],0)</f>
        <v>41.029411764705884</v>
      </c>
      <c r="Q3524" t="str">
        <f t="shared" si="220"/>
        <v>theater</v>
      </c>
      <c r="R3524" t="str">
        <f t="shared" si="221"/>
        <v>plays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+Table1[[#This Row],[pledged]]/Table1[[#This Row],[goal]]</f>
        <v>1.1365000000000001</v>
      </c>
      <c r="P3525" s="8">
        <f>IFERROR(+Table1[[#This Row],[pledged]]/Table1[[#This Row],[backers_count]],0)</f>
        <v>56.825000000000003</v>
      </c>
      <c r="Q3525" t="str">
        <f t="shared" si="220"/>
        <v>theater</v>
      </c>
      <c r="R3525" t="str">
        <f t="shared" si="221"/>
        <v>plays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+Table1[[#This Row],[pledged]]/Table1[[#This Row],[goal]]</f>
        <v>1.0156000000000001</v>
      </c>
      <c r="P3526" s="8">
        <f>IFERROR(+Table1[[#This Row],[pledged]]/Table1[[#This Row],[backers_count]],0)</f>
        <v>137.24324324324326</v>
      </c>
      <c r="Q3526" t="str">
        <f t="shared" si="220"/>
        <v>theater</v>
      </c>
      <c r="R3526" t="str">
        <f t="shared" si="221"/>
        <v>plays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+Table1[[#This Row],[pledged]]/Table1[[#This Row],[goal]]</f>
        <v>1.06</v>
      </c>
      <c r="P3527" s="8">
        <f>IFERROR(+Table1[[#This Row],[pledged]]/Table1[[#This Row],[backers_count]],0)</f>
        <v>75.714285714285708</v>
      </c>
      <c r="Q3527" t="str">
        <f t="shared" si="220"/>
        <v>theater</v>
      </c>
      <c r="R3527" t="str">
        <f t="shared" si="221"/>
        <v>plays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+Table1[[#This Row],[pledged]]/Table1[[#This Row],[goal]]</f>
        <v>1.02</v>
      </c>
      <c r="P3528" s="8">
        <f>IFERROR(+Table1[[#This Row],[pledged]]/Table1[[#This Row],[backers_count]],0)</f>
        <v>99</v>
      </c>
      <c r="Q3528" t="str">
        <f t="shared" si="220"/>
        <v>theater</v>
      </c>
      <c r="R3528" t="str">
        <f t="shared" si="221"/>
        <v>plays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+Table1[[#This Row],[pledged]]/Table1[[#This Row],[goal]]</f>
        <v>1.1691666666666667</v>
      </c>
      <c r="P3529" s="8">
        <f>IFERROR(+Table1[[#This Row],[pledged]]/Table1[[#This Row],[backers_count]],0)</f>
        <v>81.569767441860463</v>
      </c>
      <c r="Q3529" t="str">
        <f t="shared" si="220"/>
        <v>theater</v>
      </c>
      <c r="R3529" t="str">
        <f t="shared" si="221"/>
        <v>plays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+Table1[[#This Row],[pledged]]/Table1[[#This Row],[goal]]</f>
        <v>1.0115151515151515</v>
      </c>
      <c r="P3530" s="8">
        <f>IFERROR(+Table1[[#This Row],[pledged]]/Table1[[#This Row],[backers_count]],0)</f>
        <v>45.108108108108105</v>
      </c>
      <c r="Q3530" t="str">
        <f t="shared" si="220"/>
        <v>theater</v>
      </c>
      <c r="R3530" t="str">
        <f t="shared" si="221"/>
        <v>plays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+Table1[[#This Row],[pledged]]/Table1[[#This Row],[goal]]</f>
        <v>1.32</v>
      </c>
      <c r="P3531" s="8">
        <f>IFERROR(+Table1[[#This Row],[pledged]]/Table1[[#This Row],[backers_count]],0)</f>
        <v>36.666666666666664</v>
      </c>
      <c r="Q3531" t="str">
        <f t="shared" si="220"/>
        <v>theater</v>
      </c>
      <c r="R3531" t="str">
        <f t="shared" si="221"/>
        <v>plays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+Table1[[#This Row],[pledged]]/Table1[[#This Row],[goal]]</f>
        <v>1</v>
      </c>
      <c r="P3532" s="8">
        <f>IFERROR(+Table1[[#This Row],[pledged]]/Table1[[#This Row],[backers_count]],0)</f>
        <v>125</v>
      </c>
      <c r="Q3532" t="str">
        <f t="shared" si="220"/>
        <v>theater</v>
      </c>
      <c r="R3532" t="str">
        <f t="shared" si="221"/>
        <v>plays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+Table1[[#This Row],[pledged]]/Table1[[#This Row],[goal]]</f>
        <v>1.28</v>
      </c>
      <c r="P3533" s="8">
        <f>IFERROR(+Table1[[#This Row],[pledged]]/Table1[[#This Row],[backers_count]],0)</f>
        <v>49.230769230769234</v>
      </c>
      <c r="Q3533" t="str">
        <f t="shared" si="220"/>
        <v>theater</v>
      </c>
      <c r="R3533" t="str">
        <f t="shared" si="221"/>
        <v>plays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+Table1[[#This Row],[pledged]]/Table1[[#This Row],[goal]]</f>
        <v>1.1895833333333334</v>
      </c>
      <c r="P3534" s="8">
        <f>IFERROR(+Table1[[#This Row],[pledged]]/Table1[[#This Row],[backers_count]],0)</f>
        <v>42.296296296296298</v>
      </c>
      <c r="Q3534" t="str">
        <f t="shared" si="220"/>
        <v>theater</v>
      </c>
      <c r="R3534" t="str">
        <f t="shared" si="221"/>
        <v>plays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+Table1[[#This Row],[pledged]]/Table1[[#This Row],[goal]]</f>
        <v>1.262</v>
      </c>
      <c r="P3535" s="8">
        <f>IFERROR(+Table1[[#This Row],[pledged]]/Table1[[#This Row],[backers_count]],0)</f>
        <v>78.875</v>
      </c>
      <c r="Q3535" t="str">
        <f t="shared" si="220"/>
        <v>theater</v>
      </c>
      <c r="R3535" t="str">
        <f t="shared" si="221"/>
        <v>plays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+Table1[[#This Row],[pledged]]/Table1[[#This Row],[goal]]</f>
        <v>1.5620000000000001</v>
      </c>
      <c r="P3536" s="8">
        <f>IFERROR(+Table1[[#This Row],[pledged]]/Table1[[#This Row],[backers_count]],0)</f>
        <v>38.284313725490193</v>
      </c>
      <c r="Q3536" t="str">
        <f t="shared" si="220"/>
        <v>theater</v>
      </c>
      <c r="R3536" t="str">
        <f t="shared" si="221"/>
        <v>plays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+Table1[[#This Row],[pledged]]/Table1[[#This Row],[goal]]</f>
        <v>1.0315000000000001</v>
      </c>
      <c r="P3537" s="8">
        <f>IFERROR(+Table1[[#This Row],[pledged]]/Table1[[#This Row],[backers_count]],0)</f>
        <v>44.847826086956523</v>
      </c>
      <c r="Q3537" t="str">
        <f t="shared" si="220"/>
        <v>theater</v>
      </c>
      <c r="R3537" t="str">
        <f t="shared" si="221"/>
        <v>plays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+Table1[[#This Row],[pledged]]/Table1[[#This Row],[goal]]</f>
        <v>1.5333333333333334</v>
      </c>
      <c r="P3538" s="8">
        <f>IFERROR(+Table1[[#This Row],[pledged]]/Table1[[#This Row],[backers_count]],0)</f>
        <v>13.529411764705882</v>
      </c>
      <c r="Q3538" t="str">
        <f t="shared" si="220"/>
        <v>theater</v>
      </c>
      <c r="R3538" t="str">
        <f t="shared" si="221"/>
        <v>plays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+Table1[[#This Row],[pledged]]/Table1[[#This Row],[goal]]</f>
        <v>1.8044444444444445</v>
      </c>
      <c r="P3539" s="8">
        <f>IFERROR(+Table1[[#This Row],[pledged]]/Table1[[#This Row],[backers_count]],0)</f>
        <v>43.5</v>
      </c>
      <c r="Q3539" t="str">
        <f t="shared" si="220"/>
        <v>theater</v>
      </c>
      <c r="R3539" t="str">
        <f t="shared" si="221"/>
        <v>plays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+Table1[[#This Row],[pledged]]/Table1[[#This Row],[goal]]</f>
        <v>1.2845</v>
      </c>
      <c r="P3540" s="8">
        <f>IFERROR(+Table1[[#This Row],[pledged]]/Table1[[#This Row],[backers_count]],0)</f>
        <v>30.951807228915662</v>
      </c>
      <c r="Q3540" t="str">
        <f t="shared" si="220"/>
        <v>theater</v>
      </c>
      <c r="R3540" t="str">
        <f t="shared" si="221"/>
        <v>plays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+Table1[[#This Row],[pledged]]/Table1[[#This Row],[goal]]</f>
        <v>1.1966666666666668</v>
      </c>
      <c r="P3541" s="8">
        <f>IFERROR(+Table1[[#This Row],[pledged]]/Table1[[#This Row],[backers_count]],0)</f>
        <v>55.230769230769234</v>
      </c>
      <c r="Q3541" t="str">
        <f t="shared" si="220"/>
        <v>theater</v>
      </c>
      <c r="R3541" t="str">
        <f t="shared" si="221"/>
        <v>plays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+Table1[[#This Row],[pledged]]/Table1[[#This Row],[goal]]</f>
        <v>1.23</v>
      </c>
      <c r="P3542" s="8">
        <f>IFERROR(+Table1[[#This Row],[pledged]]/Table1[[#This Row],[backers_count]],0)</f>
        <v>46.125</v>
      </c>
      <c r="Q3542" t="str">
        <f t="shared" si="220"/>
        <v>theater</v>
      </c>
      <c r="R3542" t="str">
        <f t="shared" si="221"/>
        <v>plays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+Table1[[#This Row],[pledged]]/Table1[[#This Row],[goal]]</f>
        <v>1.05</v>
      </c>
      <c r="P3543" s="8">
        <f>IFERROR(+Table1[[#This Row],[pledged]]/Table1[[#This Row],[backers_count]],0)</f>
        <v>39.375</v>
      </c>
      <c r="Q3543" t="str">
        <f t="shared" si="220"/>
        <v>theater</v>
      </c>
      <c r="R3543" t="str">
        <f t="shared" si="221"/>
        <v>plays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+Table1[[#This Row],[pledged]]/Table1[[#This Row],[goal]]</f>
        <v>1.0223636363636364</v>
      </c>
      <c r="P3544" s="8">
        <f>IFERROR(+Table1[[#This Row],[pledged]]/Table1[[#This Row],[backers_count]],0)</f>
        <v>66.152941176470591</v>
      </c>
      <c r="Q3544" t="str">
        <f t="shared" si="220"/>
        <v>theater</v>
      </c>
      <c r="R3544" t="str">
        <f t="shared" si="221"/>
        <v>plays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+Table1[[#This Row],[pledged]]/Table1[[#This Row],[goal]]</f>
        <v>1.0466666666666666</v>
      </c>
      <c r="P3545" s="8">
        <f>IFERROR(+Table1[[#This Row],[pledged]]/Table1[[#This Row],[backers_count]],0)</f>
        <v>54.137931034482762</v>
      </c>
      <c r="Q3545" t="str">
        <f t="shared" si="220"/>
        <v>theater</v>
      </c>
      <c r="R3545" t="str">
        <f t="shared" si="221"/>
        <v>plays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+Table1[[#This Row],[pledged]]/Table1[[#This Row],[goal]]</f>
        <v>1</v>
      </c>
      <c r="P3546" s="8">
        <f>IFERROR(+Table1[[#This Row],[pledged]]/Table1[[#This Row],[backers_count]],0)</f>
        <v>104.16666666666667</v>
      </c>
      <c r="Q3546" t="str">
        <f t="shared" si="220"/>
        <v>theater</v>
      </c>
      <c r="R3546" t="str">
        <f t="shared" si="221"/>
        <v>plays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+Table1[[#This Row],[pledged]]/Table1[[#This Row],[goal]]</f>
        <v>1.004</v>
      </c>
      <c r="P3547" s="8">
        <f>IFERROR(+Table1[[#This Row],[pledged]]/Table1[[#This Row],[backers_count]],0)</f>
        <v>31.375</v>
      </c>
      <c r="Q3547" t="str">
        <f t="shared" si="220"/>
        <v>theater</v>
      </c>
      <c r="R3547" t="str">
        <f t="shared" si="221"/>
        <v>plays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+Table1[[#This Row],[pledged]]/Table1[[#This Row],[goal]]</f>
        <v>1.0227272727272727</v>
      </c>
      <c r="P3548" s="8">
        <f>IFERROR(+Table1[[#This Row],[pledged]]/Table1[[#This Row],[backers_count]],0)</f>
        <v>59.210526315789473</v>
      </c>
      <c r="Q3548" t="str">
        <f t="shared" si="220"/>
        <v>theater</v>
      </c>
      <c r="R3548" t="str">
        <f t="shared" si="221"/>
        <v>plays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+Table1[[#This Row],[pledged]]/Table1[[#This Row],[goal]]</f>
        <v>1.1440928571428572</v>
      </c>
      <c r="P3549" s="8">
        <f>IFERROR(+Table1[[#This Row],[pledged]]/Table1[[#This Row],[backers_count]],0)</f>
        <v>119.17633928571429</v>
      </c>
      <c r="Q3549" t="str">
        <f t="shared" si="220"/>
        <v>theater</v>
      </c>
      <c r="R3549" t="str">
        <f t="shared" si="221"/>
        <v>plays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+Table1[[#This Row],[pledged]]/Table1[[#This Row],[goal]]</f>
        <v>1.019047619047619</v>
      </c>
      <c r="P3550" s="8">
        <f>IFERROR(+Table1[[#This Row],[pledged]]/Table1[[#This Row],[backers_count]],0)</f>
        <v>164.61538461538461</v>
      </c>
      <c r="Q3550" t="str">
        <f t="shared" si="220"/>
        <v>theater</v>
      </c>
      <c r="R3550" t="str">
        <f t="shared" si="221"/>
        <v>plays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+Table1[[#This Row],[pledged]]/Table1[[#This Row],[goal]]</f>
        <v>1.02</v>
      </c>
      <c r="P3551" s="8">
        <f>IFERROR(+Table1[[#This Row],[pledged]]/Table1[[#This Row],[backers_count]],0)</f>
        <v>24.285714285714285</v>
      </c>
      <c r="Q3551" t="str">
        <f t="shared" si="220"/>
        <v>theater</v>
      </c>
      <c r="R3551" t="str">
        <f t="shared" si="221"/>
        <v>plays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+Table1[[#This Row],[pledged]]/Table1[[#This Row],[goal]]</f>
        <v>1.048</v>
      </c>
      <c r="P3552" s="8">
        <f>IFERROR(+Table1[[#This Row],[pledged]]/Table1[[#This Row],[backers_count]],0)</f>
        <v>40.9375</v>
      </c>
      <c r="Q3552" t="str">
        <f t="shared" si="220"/>
        <v>theater</v>
      </c>
      <c r="R3552" t="str">
        <f t="shared" si="221"/>
        <v>plays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+Table1[[#This Row],[pledged]]/Table1[[#This Row],[goal]]</f>
        <v>1.0183333333333333</v>
      </c>
      <c r="P3553" s="8">
        <f>IFERROR(+Table1[[#This Row],[pledged]]/Table1[[#This Row],[backers_count]],0)</f>
        <v>61.1</v>
      </c>
      <c r="Q3553" t="str">
        <f t="shared" si="220"/>
        <v>theater</v>
      </c>
      <c r="R3553" t="str">
        <f t="shared" si="221"/>
        <v>plays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+Table1[[#This Row],[pledged]]/Table1[[#This Row],[goal]]</f>
        <v>1</v>
      </c>
      <c r="P3554" s="8">
        <f>IFERROR(+Table1[[#This Row],[pledged]]/Table1[[#This Row],[backers_count]],0)</f>
        <v>38.65</v>
      </c>
      <c r="Q3554" t="str">
        <f t="shared" si="220"/>
        <v>theater</v>
      </c>
      <c r="R3554" t="str">
        <f t="shared" si="221"/>
        <v>plays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+Table1[[#This Row],[pledged]]/Table1[[#This Row],[goal]]</f>
        <v>1.0627272727272727</v>
      </c>
      <c r="P3555" s="8">
        <f>IFERROR(+Table1[[#This Row],[pledged]]/Table1[[#This Row],[backers_count]],0)</f>
        <v>56.20192307692308</v>
      </c>
      <c r="Q3555" t="str">
        <f t="shared" si="220"/>
        <v>theater</v>
      </c>
      <c r="R3555" t="str">
        <f t="shared" si="221"/>
        <v>plays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+Table1[[#This Row],[pledged]]/Table1[[#This Row],[goal]]</f>
        <v>1.1342219999999998</v>
      </c>
      <c r="P3556" s="8">
        <f>IFERROR(+Table1[[#This Row],[pledged]]/Table1[[#This Row],[backers_count]],0)</f>
        <v>107.00207547169811</v>
      </c>
      <c r="Q3556" t="str">
        <f t="shared" si="220"/>
        <v>theater</v>
      </c>
      <c r="R3556" t="str">
        <f t="shared" si="221"/>
        <v>plays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+Table1[[#This Row],[pledged]]/Table1[[#This Row],[goal]]</f>
        <v>1</v>
      </c>
      <c r="P3557" s="8">
        <f>IFERROR(+Table1[[#This Row],[pledged]]/Table1[[#This Row],[backers_count]],0)</f>
        <v>171.42857142857142</v>
      </c>
      <c r="Q3557" t="str">
        <f t="shared" si="220"/>
        <v>theater</v>
      </c>
      <c r="R3557" t="str">
        <f t="shared" si="221"/>
        <v>plays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+Table1[[#This Row],[pledged]]/Table1[[#This Row],[goal]]</f>
        <v>1.0045454545454546</v>
      </c>
      <c r="P3558" s="8">
        <f>IFERROR(+Table1[[#This Row],[pledged]]/Table1[[#This Row],[backers_count]],0)</f>
        <v>110.5</v>
      </c>
      <c r="Q3558" t="str">
        <f t="shared" si="220"/>
        <v>theater</v>
      </c>
      <c r="R3558" t="str">
        <f t="shared" si="221"/>
        <v>plays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+Table1[[#This Row],[pledged]]/Table1[[#This Row],[goal]]</f>
        <v>1.0003599999999999</v>
      </c>
      <c r="P3559" s="8">
        <f>IFERROR(+Table1[[#This Row],[pledged]]/Table1[[#This Row],[backers_count]],0)</f>
        <v>179.27598566308242</v>
      </c>
      <c r="Q3559" t="str">
        <f t="shared" si="220"/>
        <v>theater</v>
      </c>
      <c r="R3559" t="str">
        <f t="shared" si="221"/>
        <v>plays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+Table1[[#This Row],[pledged]]/Table1[[#This Row],[goal]]</f>
        <v>1.44</v>
      </c>
      <c r="P3560" s="8">
        <f>IFERROR(+Table1[[#This Row],[pledged]]/Table1[[#This Row],[backers_count]],0)</f>
        <v>22.90909090909091</v>
      </c>
      <c r="Q3560" t="str">
        <f t="shared" si="220"/>
        <v>theater</v>
      </c>
      <c r="R3560" t="str">
        <f t="shared" si="221"/>
        <v>plays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+Table1[[#This Row],[pledged]]/Table1[[#This Row],[goal]]</f>
        <v>1.0349999999999999</v>
      </c>
      <c r="P3561" s="8">
        <f>IFERROR(+Table1[[#This Row],[pledged]]/Table1[[#This Row],[backers_count]],0)</f>
        <v>43.125</v>
      </c>
      <c r="Q3561" t="str">
        <f t="shared" si="220"/>
        <v>theater</v>
      </c>
      <c r="R3561" t="str">
        <f t="shared" si="221"/>
        <v>plays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+Table1[[#This Row],[pledged]]/Table1[[#This Row],[goal]]</f>
        <v>1.0843750000000001</v>
      </c>
      <c r="P3562" s="8">
        <f>IFERROR(+Table1[[#This Row],[pledged]]/Table1[[#This Row],[backers_count]],0)</f>
        <v>46.891891891891895</v>
      </c>
      <c r="Q3562" t="str">
        <f t="shared" si="220"/>
        <v>theater</v>
      </c>
      <c r="R3562" t="str">
        <f t="shared" si="221"/>
        <v>plays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+Table1[[#This Row],[pledged]]/Table1[[#This Row],[goal]]</f>
        <v>1.024</v>
      </c>
      <c r="P3563" s="8">
        <f>IFERROR(+Table1[[#This Row],[pledged]]/Table1[[#This Row],[backers_count]],0)</f>
        <v>47.407407407407405</v>
      </c>
      <c r="Q3563" t="str">
        <f t="shared" si="220"/>
        <v>theater</v>
      </c>
      <c r="R3563" t="str">
        <f t="shared" si="221"/>
        <v>plays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+Table1[[#This Row],[pledged]]/Table1[[#This Row],[goal]]</f>
        <v>1.4888888888888889</v>
      </c>
      <c r="P3564" s="8">
        <f>IFERROR(+Table1[[#This Row],[pledged]]/Table1[[#This Row],[backers_count]],0)</f>
        <v>15.129032258064516</v>
      </c>
      <c r="Q3564" t="str">
        <f t="shared" si="220"/>
        <v>theater</v>
      </c>
      <c r="R3564" t="str">
        <f t="shared" si="221"/>
        <v>plays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+Table1[[#This Row],[pledged]]/Table1[[#This Row],[goal]]</f>
        <v>1.0549000000000002</v>
      </c>
      <c r="P3565" s="8">
        <f>IFERROR(+Table1[[#This Row],[pledged]]/Table1[[#This Row],[backers_count]],0)</f>
        <v>21.098000000000003</v>
      </c>
      <c r="Q3565" t="str">
        <f t="shared" si="220"/>
        <v>theater</v>
      </c>
      <c r="R3565" t="str">
        <f t="shared" si="221"/>
        <v>plays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+Table1[[#This Row],[pledged]]/Table1[[#This Row],[goal]]</f>
        <v>1.0049999999999999</v>
      </c>
      <c r="P3566" s="8">
        <f>IFERROR(+Table1[[#This Row],[pledged]]/Table1[[#This Row],[backers_count]],0)</f>
        <v>59.117647058823529</v>
      </c>
      <c r="Q3566" t="str">
        <f t="shared" si="220"/>
        <v>theater</v>
      </c>
      <c r="R3566" t="str">
        <f t="shared" si="221"/>
        <v>plays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+Table1[[#This Row],[pledged]]/Table1[[#This Row],[goal]]</f>
        <v>1.3055555555555556</v>
      </c>
      <c r="P3567" s="8">
        <f>IFERROR(+Table1[[#This Row],[pledged]]/Table1[[#This Row],[backers_count]],0)</f>
        <v>97.916666666666671</v>
      </c>
      <c r="Q3567" t="str">
        <f t="shared" si="220"/>
        <v>theater</v>
      </c>
      <c r="R3567" t="str">
        <f t="shared" si="221"/>
        <v>plays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+Table1[[#This Row],[pledged]]/Table1[[#This Row],[goal]]</f>
        <v>1.0475000000000001</v>
      </c>
      <c r="P3568" s="8">
        <f>IFERROR(+Table1[[#This Row],[pledged]]/Table1[[#This Row],[backers_count]],0)</f>
        <v>55.131578947368418</v>
      </c>
      <c r="Q3568" t="str">
        <f t="shared" si="220"/>
        <v>theater</v>
      </c>
      <c r="R3568" t="str">
        <f t="shared" si="221"/>
        <v>plays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+Table1[[#This Row],[pledged]]/Table1[[#This Row],[goal]]</f>
        <v>1.0880000000000001</v>
      </c>
      <c r="P3569" s="8">
        <f>IFERROR(+Table1[[#This Row],[pledged]]/Table1[[#This Row],[backers_count]],0)</f>
        <v>26.536585365853657</v>
      </c>
      <c r="Q3569" t="str">
        <f t="shared" si="220"/>
        <v>theater</v>
      </c>
      <c r="R3569" t="str">
        <f t="shared" si="221"/>
        <v>plays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+Table1[[#This Row],[pledged]]/Table1[[#This Row],[goal]]</f>
        <v>1.1100000000000001</v>
      </c>
      <c r="P3570" s="8">
        <f>IFERROR(+Table1[[#This Row],[pledged]]/Table1[[#This Row],[backers_count]],0)</f>
        <v>58.421052631578945</v>
      </c>
      <c r="Q3570" t="str">
        <f t="shared" si="220"/>
        <v>theater</v>
      </c>
      <c r="R3570" t="str">
        <f t="shared" si="221"/>
        <v>plays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+Table1[[#This Row],[pledged]]/Table1[[#This Row],[goal]]</f>
        <v>1.0047999999999999</v>
      </c>
      <c r="P3571" s="8">
        <f>IFERROR(+Table1[[#This Row],[pledged]]/Table1[[#This Row],[backers_count]],0)</f>
        <v>122.53658536585365</v>
      </c>
      <c r="Q3571" t="str">
        <f t="shared" si="220"/>
        <v>theater</v>
      </c>
      <c r="R3571" t="str">
        <f t="shared" si="221"/>
        <v>plays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+Table1[[#This Row],[pledged]]/Table1[[#This Row],[goal]]</f>
        <v>1.1435</v>
      </c>
      <c r="P3572" s="8">
        <f>IFERROR(+Table1[[#This Row],[pledged]]/Table1[[#This Row],[backers_count]],0)</f>
        <v>87.961538461538467</v>
      </c>
      <c r="Q3572" t="str">
        <f t="shared" si="220"/>
        <v>theater</v>
      </c>
      <c r="R3572" t="str">
        <f t="shared" si="221"/>
        <v>plays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+Table1[[#This Row],[pledged]]/Table1[[#This Row],[goal]]</f>
        <v>1.2206666666666666</v>
      </c>
      <c r="P3573" s="8">
        <f>IFERROR(+Table1[[#This Row],[pledged]]/Table1[[#This Row],[backers_count]],0)</f>
        <v>73.239999999999995</v>
      </c>
      <c r="Q3573" t="str">
        <f t="shared" si="220"/>
        <v>theater</v>
      </c>
      <c r="R3573" t="str">
        <f t="shared" si="221"/>
        <v>plays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+Table1[[#This Row],[pledged]]/Table1[[#This Row],[goal]]</f>
        <v>1</v>
      </c>
      <c r="P3574" s="8">
        <f>IFERROR(+Table1[[#This Row],[pledged]]/Table1[[#This Row],[backers_count]],0)</f>
        <v>55.555555555555557</v>
      </c>
      <c r="Q3574" t="str">
        <f t="shared" si="220"/>
        <v>theater</v>
      </c>
      <c r="R3574" t="str">
        <f t="shared" si="221"/>
        <v>plays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+Table1[[#This Row],[pledged]]/Table1[[#This Row],[goal]]</f>
        <v>1.028</v>
      </c>
      <c r="P3575" s="8">
        <f>IFERROR(+Table1[[#This Row],[pledged]]/Table1[[#This Row],[backers_count]],0)</f>
        <v>39.53846153846154</v>
      </c>
      <c r="Q3575" t="str">
        <f t="shared" si="220"/>
        <v>theater</v>
      </c>
      <c r="R3575" t="str">
        <f t="shared" si="221"/>
        <v>plays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+Table1[[#This Row],[pledged]]/Table1[[#This Row],[goal]]</f>
        <v>1.0612068965517241</v>
      </c>
      <c r="P3576" s="8">
        <f>IFERROR(+Table1[[#This Row],[pledged]]/Table1[[#This Row],[backers_count]],0)</f>
        <v>136.77777777777777</v>
      </c>
      <c r="Q3576" t="str">
        <f t="shared" si="220"/>
        <v>theater</v>
      </c>
      <c r="R3576" t="str">
        <f t="shared" si="221"/>
        <v>plays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+Table1[[#This Row],[pledged]]/Table1[[#This Row],[goal]]</f>
        <v>1.0133000000000001</v>
      </c>
      <c r="P3577" s="8">
        <f>IFERROR(+Table1[[#This Row],[pledged]]/Table1[[#This Row],[backers_count]],0)</f>
        <v>99.343137254901961</v>
      </c>
      <c r="Q3577" t="str">
        <f t="shared" si="220"/>
        <v>theater</v>
      </c>
      <c r="R3577" t="str">
        <f t="shared" si="221"/>
        <v>plays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+Table1[[#This Row],[pledged]]/Table1[[#This Row],[goal]]</f>
        <v>1</v>
      </c>
      <c r="P3578" s="8">
        <f>IFERROR(+Table1[[#This Row],[pledged]]/Table1[[#This Row],[backers_count]],0)</f>
        <v>20</v>
      </c>
      <c r="Q3578" t="str">
        <f t="shared" si="220"/>
        <v>theater</v>
      </c>
      <c r="R3578" t="str">
        <f t="shared" si="221"/>
        <v>plays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+Table1[[#This Row],[pledged]]/Table1[[#This Row],[goal]]</f>
        <v>1.3</v>
      </c>
      <c r="P3579" s="8">
        <f>IFERROR(+Table1[[#This Row],[pledged]]/Table1[[#This Row],[backers_count]],0)</f>
        <v>28.888888888888889</v>
      </c>
      <c r="Q3579" t="str">
        <f t="shared" si="220"/>
        <v>theater</v>
      </c>
      <c r="R3579" t="str">
        <f t="shared" si="221"/>
        <v>plays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+Table1[[#This Row],[pledged]]/Table1[[#This Row],[goal]]</f>
        <v>1.0001333333333333</v>
      </c>
      <c r="P3580" s="8">
        <f>IFERROR(+Table1[[#This Row],[pledged]]/Table1[[#This Row],[backers_count]],0)</f>
        <v>40.545945945945945</v>
      </c>
      <c r="Q3580" t="str">
        <f t="shared" si="220"/>
        <v>theater</v>
      </c>
      <c r="R3580" t="str">
        <f t="shared" si="221"/>
        <v>plays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+Table1[[#This Row],[pledged]]/Table1[[#This Row],[goal]]</f>
        <v>1</v>
      </c>
      <c r="P3581" s="8">
        <f>IFERROR(+Table1[[#This Row],[pledged]]/Table1[[#This Row],[backers_count]],0)</f>
        <v>35.714285714285715</v>
      </c>
      <c r="Q3581" t="str">
        <f t="shared" si="220"/>
        <v>theater</v>
      </c>
      <c r="R3581" t="str">
        <f t="shared" si="221"/>
        <v>plays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+Table1[[#This Row],[pledged]]/Table1[[#This Row],[goal]]</f>
        <v>1.1388888888888888</v>
      </c>
      <c r="P3582" s="8">
        <f>IFERROR(+Table1[[#This Row],[pledged]]/Table1[[#This Row],[backers_count]],0)</f>
        <v>37.962962962962962</v>
      </c>
      <c r="Q3582" t="str">
        <f t="shared" si="220"/>
        <v>theater</v>
      </c>
      <c r="R3582" t="str">
        <f t="shared" si="221"/>
        <v>plays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+Table1[[#This Row],[pledged]]/Table1[[#This Row],[goal]]</f>
        <v>1</v>
      </c>
      <c r="P3583" s="8">
        <f>IFERROR(+Table1[[#This Row],[pledged]]/Table1[[#This Row],[backers_count]],0)</f>
        <v>33.333333333333336</v>
      </c>
      <c r="Q3583" t="str">
        <f t="shared" si="220"/>
        <v>theater</v>
      </c>
      <c r="R3583" t="str">
        <f t="shared" si="221"/>
        <v>plays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+Table1[[#This Row],[pledged]]/Table1[[#This Row],[goal]]</f>
        <v>2.87</v>
      </c>
      <c r="P3584" s="8">
        <f>IFERROR(+Table1[[#This Row],[pledged]]/Table1[[#This Row],[backers_count]],0)</f>
        <v>58.571428571428569</v>
      </c>
      <c r="Q3584" t="str">
        <f t="shared" si="220"/>
        <v>theater</v>
      </c>
      <c r="R3584" t="str">
        <f t="shared" si="221"/>
        <v>plays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+Table1[[#This Row],[pledged]]/Table1[[#This Row],[goal]]</f>
        <v>1.085</v>
      </c>
      <c r="P3585" s="8">
        <f>IFERROR(+Table1[[#This Row],[pledged]]/Table1[[#This Row],[backers_count]],0)</f>
        <v>135.625</v>
      </c>
      <c r="Q3585" t="str">
        <f t="shared" si="220"/>
        <v>theater</v>
      </c>
      <c r="R3585" t="str">
        <f t="shared" si="221"/>
        <v>plays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+Table1[[#This Row],[pledged]]/Table1[[#This Row],[goal]]</f>
        <v>1.155</v>
      </c>
      <c r="P3586" s="8">
        <f>IFERROR(+Table1[[#This Row],[pledged]]/Table1[[#This Row],[backers_count]],0)</f>
        <v>30.9375</v>
      </c>
      <c r="Q3586" t="str">
        <f t="shared" ref="Q3586:Q3649" si="224">LEFT(N3586,FIND("/",N3586)-1)</f>
        <v>theater</v>
      </c>
      <c r="R3586" t="str">
        <f t="shared" ref="R3586:R3649" si="225">RIGHT($N3586,LEN(N3586)-FIND("/",N3586))</f>
        <v>plays</v>
      </c>
      <c r="S3586" s="14">
        <f t="shared" ref="S3586:S3649" si="226">(((J3586/60)/60)/24)+DATE(1970,1,1)</f>
        <v>42168.316481481481</v>
      </c>
      <c r="T3586" s="14">
        <f t="shared" ref="T3586:T3649" si="227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+Table1[[#This Row],[pledged]]/Table1[[#This Row],[goal]]</f>
        <v>1.1911764705882353</v>
      </c>
      <c r="P3587" s="8">
        <f>IFERROR(+Table1[[#This Row],[pledged]]/Table1[[#This Row],[backers_count]],0)</f>
        <v>176.08695652173913</v>
      </c>
      <c r="Q3587" t="str">
        <f t="shared" si="224"/>
        <v>theater</v>
      </c>
      <c r="R3587" t="str">
        <f t="shared" si="225"/>
        <v>plays</v>
      </c>
      <c r="S3587" s="14">
        <f t="shared" si="226"/>
        <v>41964.716319444444</v>
      </c>
      <c r="T3587" s="14">
        <f t="shared" si="227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+Table1[[#This Row],[pledged]]/Table1[[#This Row],[goal]]</f>
        <v>1.0942666666666667</v>
      </c>
      <c r="P3588" s="8">
        <f>IFERROR(+Table1[[#This Row],[pledged]]/Table1[[#This Row],[backers_count]],0)</f>
        <v>151.9814814814815</v>
      </c>
      <c r="Q3588" t="str">
        <f t="shared" si="224"/>
        <v>theater</v>
      </c>
      <c r="R3588" t="str">
        <f t="shared" si="225"/>
        <v>plays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+Table1[[#This Row],[pledged]]/Table1[[#This Row],[goal]]</f>
        <v>1.266</v>
      </c>
      <c r="P3589" s="8">
        <f>IFERROR(+Table1[[#This Row],[pledged]]/Table1[[#This Row],[backers_count]],0)</f>
        <v>22.607142857142858</v>
      </c>
      <c r="Q3589" t="str">
        <f t="shared" si="224"/>
        <v>theater</v>
      </c>
      <c r="R3589" t="str">
        <f t="shared" si="225"/>
        <v>plays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+Table1[[#This Row],[pledged]]/Table1[[#This Row],[goal]]</f>
        <v>1.0049999999999999</v>
      </c>
      <c r="P3590" s="8">
        <f>IFERROR(+Table1[[#This Row],[pledged]]/Table1[[#This Row],[backers_count]],0)</f>
        <v>18.272727272727273</v>
      </c>
      <c r="Q3590" t="str">
        <f t="shared" si="224"/>
        <v>theater</v>
      </c>
      <c r="R3590" t="str">
        <f t="shared" si="225"/>
        <v>plays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+Table1[[#This Row],[pledged]]/Table1[[#This Row],[goal]]</f>
        <v>1.2749999999999999</v>
      </c>
      <c r="P3591" s="8">
        <f>IFERROR(+Table1[[#This Row],[pledged]]/Table1[[#This Row],[backers_count]],0)</f>
        <v>82.258064516129039</v>
      </c>
      <c r="Q3591" t="str">
        <f t="shared" si="224"/>
        <v>theater</v>
      </c>
      <c r="R3591" t="str">
        <f t="shared" si="225"/>
        <v>plays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+Table1[[#This Row],[pledged]]/Table1[[#This Row],[goal]]</f>
        <v>1.0005999999999999</v>
      </c>
      <c r="P3592" s="8">
        <f>IFERROR(+Table1[[#This Row],[pledged]]/Table1[[#This Row],[backers_count]],0)</f>
        <v>68.534246575342465</v>
      </c>
      <c r="Q3592" t="str">
        <f t="shared" si="224"/>
        <v>theater</v>
      </c>
      <c r="R3592" t="str">
        <f t="shared" si="225"/>
        <v>plays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+Table1[[#This Row],[pledged]]/Table1[[#This Row],[goal]]</f>
        <v>1.75</v>
      </c>
      <c r="P3593" s="8">
        <f>IFERROR(+Table1[[#This Row],[pledged]]/Table1[[#This Row],[backers_count]],0)</f>
        <v>68.055555555555557</v>
      </c>
      <c r="Q3593" t="str">
        <f t="shared" si="224"/>
        <v>theater</v>
      </c>
      <c r="R3593" t="str">
        <f t="shared" si="225"/>
        <v>plays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+Table1[[#This Row],[pledged]]/Table1[[#This Row],[goal]]</f>
        <v>1.2725</v>
      </c>
      <c r="P3594" s="8">
        <f>IFERROR(+Table1[[#This Row],[pledged]]/Table1[[#This Row],[backers_count]],0)</f>
        <v>72.714285714285708</v>
      </c>
      <c r="Q3594" t="str">
        <f t="shared" si="224"/>
        <v>theater</v>
      </c>
      <c r="R3594" t="str">
        <f t="shared" si="225"/>
        <v>plays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+Table1[[#This Row],[pledged]]/Table1[[#This Row],[goal]]</f>
        <v>1.1063333333333334</v>
      </c>
      <c r="P3595" s="8">
        <f>IFERROR(+Table1[[#This Row],[pledged]]/Table1[[#This Row],[backers_count]],0)</f>
        <v>77.186046511627907</v>
      </c>
      <c r="Q3595" t="str">
        <f t="shared" si="224"/>
        <v>theater</v>
      </c>
      <c r="R3595" t="str">
        <f t="shared" si="225"/>
        <v>plays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+Table1[[#This Row],[pledged]]/Table1[[#This Row],[goal]]</f>
        <v>1.2593749999999999</v>
      </c>
      <c r="P3596" s="8">
        <f>IFERROR(+Table1[[#This Row],[pledged]]/Table1[[#This Row],[backers_count]],0)</f>
        <v>55.972222222222221</v>
      </c>
      <c r="Q3596" t="str">
        <f t="shared" si="224"/>
        <v>theater</v>
      </c>
      <c r="R3596" t="str">
        <f t="shared" si="225"/>
        <v>plays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+Table1[[#This Row],[pledged]]/Table1[[#This Row],[goal]]</f>
        <v>1.1850000000000001</v>
      </c>
      <c r="P3597" s="8">
        <f>IFERROR(+Table1[[#This Row],[pledged]]/Table1[[#This Row],[backers_count]],0)</f>
        <v>49.693548387096776</v>
      </c>
      <c r="Q3597" t="str">
        <f t="shared" si="224"/>
        <v>theater</v>
      </c>
      <c r="R3597" t="str">
        <f t="shared" si="225"/>
        <v>plays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+Table1[[#This Row],[pledged]]/Table1[[#This Row],[goal]]</f>
        <v>1.0772727272727274</v>
      </c>
      <c r="P3598" s="8">
        <f>IFERROR(+Table1[[#This Row],[pledged]]/Table1[[#This Row],[backers_count]],0)</f>
        <v>79</v>
      </c>
      <c r="Q3598" t="str">
        <f t="shared" si="224"/>
        <v>theater</v>
      </c>
      <c r="R3598" t="str">
        <f t="shared" si="225"/>
        <v>plays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+Table1[[#This Row],[pledged]]/Table1[[#This Row],[goal]]</f>
        <v>1.026</v>
      </c>
      <c r="P3599" s="8">
        <f>IFERROR(+Table1[[#This Row],[pledged]]/Table1[[#This Row],[backers_count]],0)</f>
        <v>77.727272727272734</v>
      </c>
      <c r="Q3599" t="str">
        <f t="shared" si="224"/>
        <v>theater</v>
      </c>
      <c r="R3599" t="str">
        <f t="shared" si="225"/>
        <v>plays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+Table1[[#This Row],[pledged]]/Table1[[#This Row],[goal]]</f>
        <v>1.101</v>
      </c>
      <c r="P3600" s="8">
        <f>IFERROR(+Table1[[#This Row],[pledged]]/Table1[[#This Row],[backers_count]],0)</f>
        <v>40.777777777777779</v>
      </c>
      <c r="Q3600" t="str">
        <f t="shared" si="224"/>
        <v>theater</v>
      </c>
      <c r="R3600" t="str">
        <f t="shared" si="225"/>
        <v>plays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+Table1[[#This Row],[pledged]]/Table1[[#This Row],[goal]]</f>
        <v>2.02</v>
      </c>
      <c r="P3601" s="8">
        <f>IFERROR(+Table1[[#This Row],[pledged]]/Table1[[#This Row],[backers_count]],0)</f>
        <v>59.411764705882355</v>
      </c>
      <c r="Q3601" t="str">
        <f t="shared" si="224"/>
        <v>theater</v>
      </c>
      <c r="R3601" t="str">
        <f t="shared" si="225"/>
        <v>plays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+Table1[[#This Row],[pledged]]/Table1[[#This Row],[goal]]</f>
        <v>1.3</v>
      </c>
      <c r="P3602" s="8">
        <f>IFERROR(+Table1[[#This Row],[pledged]]/Table1[[#This Row],[backers_count]],0)</f>
        <v>3.25</v>
      </c>
      <c r="Q3602" t="str">
        <f t="shared" si="224"/>
        <v>theater</v>
      </c>
      <c r="R3602" t="str">
        <f t="shared" si="225"/>
        <v>plays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+Table1[[#This Row],[pledged]]/Table1[[#This Row],[goal]]</f>
        <v>1.0435000000000001</v>
      </c>
      <c r="P3603" s="8">
        <f>IFERROR(+Table1[[#This Row],[pledged]]/Table1[[#This Row],[backers_count]],0)</f>
        <v>39.377358490566039</v>
      </c>
      <c r="Q3603" t="str">
        <f t="shared" si="224"/>
        <v>theater</v>
      </c>
      <c r="R3603" t="str">
        <f t="shared" si="225"/>
        <v>plays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+Table1[[#This Row],[pledged]]/Table1[[#This Row],[goal]]</f>
        <v>1.0004999999999999</v>
      </c>
      <c r="P3604" s="8">
        <f>IFERROR(+Table1[[#This Row],[pledged]]/Table1[[#This Row],[backers_count]],0)</f>
        <v>81.673469387755105</v>
      </c>
      <c r="Q3604" t="str">
        <f t="shared" si="224"/>
        <v>theater</v>
      </c>
      <c r="R3604" t="str">
        <f t="shared" si="225"/>
        <v>plays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+Table1[[#This Row],[pledged]]/Table1[[#This Row],[goal]]</f>
        <v>1.7066666666666668</v>
      </c>
      <c r="P3605" s="8">
        <f>IFERROR(+Table1[[#This Row],[pledged]]/Table1[[#This Row],[backers_count]],0)</f>
        <v>44.912280701754383</v>
      </c>
      <c r="Q3605" t="str">
        <f t="shared" si="224"/>
        <v>theater</v>
      </c>
      <c r="R3605" t="str">
        <f t="shared" si="225"/>
        <v>plays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+Table1[[#This Row],[pledged]]/Table1[[#This Row],[goal]]</f>
        <v>1.1283333333333334</v>
      </c>
      <c r="P3606" s="8">
        <f>IFERROR(+Table1[[#This Row],[pledged]]/Table1[[#This Row],[backers_count]],0)</f>
        <v>49.05797101449275</v>
      </c>
      <c r="Q3606" t="str">
        <f t="shared" si="224"/>
        <v>theater</v>
      </c>
      <c r="R3606" t="str">
        <f t="shared" si="225"/>
        <v>plays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+Table1[[#This Row],[pledged]]/Table1[[#This Row],[goal]]</f>
        <v>1.84</v>
      </c>
      <c r="P3607" s="8">
        <f>IFERROR(+Table1[[#This Row],[pledged]]/Table1[[#This Row],[backers_count]],0)</f>
        <v>30.666666666666668</v>
      </c>
      <c r="Q3607" t="str">
        <f t="shared" si="224"/>
        <v>theater</v>
      </c>
      <c r="R3607" t="str">
        <f t="shared" si="225"/>
        <v>plays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+Table1[[#This Row],[pledged]]/Table1[[#This Row],[goal]]</f>
        <v>1.3026666666666666</v>
      </c>
      <c r="P3608" s="8">
        <f>IFERROR(+Table1[[#This Row],[pledged]]/Table1[[#This Row],[backers_count]],0)</f>
        <v>61.0625</v>
      </c>
      <c r="Q3608" t="str">
        <f t="shared" si="224"/>
        <v>theater</v>
      </c>
      <c r="R3608" t="str">
        <f t="shared" si="225"/>
        <v>plays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+Table1[[#This Row],[pledged]]/Table1[[#This Row],[goal]]</f>
        <v>1.0545454545454545</v>
      </c>
      <c r="P3609" s="8">
        <f>IFERROR(+Table1[[#This Row],[pledged]]/Table1[[#This Row],[backers_count]],0)</f>
        <v>29</v>
      </c>
      <c r="Q3609" t="str">
        <f t="shared" si="224"/>
        <v>theater</v>
      </c>
      <c r="R3609" t="str">
        <f t="shared" si="225"/>
        <v>plays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+Table1[[#This Row],[pledged]]/Table1[[#This Row],[goal]]</f>
        <v>1</v>
      </c>
      <c r="P3610" s="8">
        <f>IFERROR(+Table1[[#This Row],[pledged]]/Table1[[#This Row],[backers_count]],0)</f>
        <v>29.62962962962963</v>
      </c>
      <c r="Q3610" t="str">
        <f t="shared" si="224"/>
        <v>theater</v>
      </c>
      <c r="R3610" t="str">
        <f t="shared" si="225"/>
        <v>plays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+Table1[[#This Row],[pledged]]/Table1[[#This Row],[goal]]</f>
        <v>1.5331632653061225</v>
      </c>
      <c r="P3611" s="8">
        <f>IFERROR(+Table1[[#This Row],[pledged]]/Table1[[#This Row],[backers_count]],0)</f>
        <v>143.0952380952381</v>
      </c>
      <c r="Q3611" t="str">
        <f t="shared" si="224"/>
        <v>theater</v>
      </c>
      <c r="R3611" t="str">
        <f t="shared" si="225"/>
        <v>plays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+Table1[[#This Row],[pledged]]/Table1[[#This Row],[goal]]</f>
        <v>1.623</v>
      </c>
      <c r="P3612" s="8">
        <f>IFERROR(+Table1[[#This Row],[pledged]]/Table1[[#This Row],[backers_count]],0)</f>
        <v>52.354838709677416</v>
      </c>
      <c r="Q3612" t="str">
        <f t="shared" si="224"/>
        <v>theater</v>
      </c>
      <c r="R3612" t="str">
        <f t="shared" si="225"/>
        <v>plays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+Table1[[#This Row],[pledged]]/Table1[[#This Row],[goal]]</f>
        <v>1.36</v>
      </c>
      <c r="P3613" s="8">
        <f>IFERROR(+Table1[[#This Row],[pledged]]/Table1[[#This Row],[backers_count]],0)</f>
        <v>66.666666666666671</v>
      </c>
      <c r="Q3613" t="str">
        <f t="shared" si="224"/>
        <v>theater</v>
      </c>
      <c r="R3613" t="str">
        <f t="shared" si="225"/>
        <v>plays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+Table1[[#This Row],[pledged]]/Table1[[#This Row],[goal]]</f>
        <v>1.444</v>
      </c>
      <c r="P3614" s="8">
        <f>IFERROR(+Table1[[#This Row],[pledged]]/Table1[[#This Row],[backers_count]],0)</f>
        <v>126.66666666666667</v>
      </c>
      <c r="Q3614" t="str">
        <f t="shared" si="224"/>
        <v>theater</v>
      </c>
      <c r="R3614" t="str">
        <f t="shared" si="225"/>
        <v>plays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+Table1[[#This Row],[pledged]]/Table1[[#This Row],[goal]]</f>
        <v>1</v>
      </c>
      <c r="P3615" s="8">
        <f>IFERROR(+Table1[[#This Row],[pledged]]/Table1[[#This Row],[backers_count]],0)</f>
        <v>62.5</v>
      </c>
      <c r="Q3615" t="str">
        <f t="shared" si="224"/>
        <v>theater</v>
      </c>
      <c r="R3615" t="str">
        <f t="shared" si="225"/>
        <v>plays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+Table1[[#This Row],[pledged]]/Table1[[#This Row],[goal]]</f>
        <v>1.008</v>
      </c>
      <c r="P3616" s="8">
        <f>IFERROR(+Table1[[#This Row],[pledged]]/Table1[[#This Row],[backers_count]],0)</f>
        <v>35.492957746478872</v>
      </c>
      <c r="Q3616" t="str">
        <f t="shared" si="224"/>
        <v>theater</v>
      </c>
      <c r="R3616" t="str">
        <f t="shared" si="225"/>
        <v>plays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+Table1[[#This Row],[pledged]]/Table1[[#This Row],[goal]]</f>
        <v>1.0680000000000001</v>
      </c>
      <c r="P3617" s="8">
        <f>IFERROR(+Table1[[#This Row],[pledged]]/Table1[[#This Row],[backers_count]],0)</f>
        <v>37.083333333333336</v>
      </c>
      <c r="Q3617" t="str">
        <f t="shared" si="224"/>
        <v>theater</v>
      </c>
      <c r="R3617" t="str">
        <f t="shared" si="225"/>
        <v>plays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+Table1[[#This Row],[pledged]]/Table1[[#This Row],[goal]]</f>
        <v>1.248</v>
      </c>
      <c r="P3618" s="8">
        <f>IFERROR(+Table1[[#This Row],[pledged]]/Table1[[#This Row],[backers_count]],0)</f>
        <v>69.333333333333329</v>
      </c>
      <c r="Q3618" t="str">
        <f t="shared" si="224"/>
        <v>theater</v>
      </c>
      <c r="R3618" t="str">
        <f t="shared" si="225"/>
        <v>plays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+Table1[[#This Row],[pledged]]/Table1[[#This Row],[goal]]</f>
        <v>1.1891891891891893</v>
      </c>
      <c r="P3619" s="8">
        <f>IFERROR(+Table1[[#This Row],[pledged]]/Table1[[#This Row],[backers_count]],0)</f>
        <v>17.254901960784313</v>
      </c>
      <c r="Q3619" t="str">
        <f t="shared" si="224"/>
        <v>theater</v>
      </c>
      <c r="R3619" t="str">
        <f t="shared" si="225"/>
        <v>plays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+Table1[[#This Row],[pledged]]/Table1[[#This Row],[goal]]</f>
        <v>1.01</v>
      </c>
      <c r="P3620" s="8">
        <f>IFERROR(+Table1[[#This Row],[pledged]]/Table1[[#This Row],[backers_count]],0)</f>
        <v>36.071428571428569</v>
      </c>
      <c r="Q3620" t="str">
        <f t="shared" si="224"/>
        <v>theater</v>
      </c>
      <c r="R3620" t="str">
        <f t="shared" si="225"/>
        <v>plays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+Table1[[#This Row],[pledged]]/Table1[[#This Row],[goal]]</f>
        <v>1.1299999999999999</v>
      </c>
      <c r="P3621" s="8">
        <f>IFERROR(+Table1[[#This Row],[pledged]]/Table1[[#This Row],[backers_count]],0)</f>
        <v>66.470588235294116</v>
      </c>
      <c r="Q3621" t="str">
        <f t="shared" si="224"/>
        <v>theater</v>
      </c>
      <c r="R3621" t="str">
        <f t="shared" si="225"/>
        <v>plays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+Table1[[#This Row],[pledged]]/Table1[[#This Row],[goal]]</f>
        <v>1.0519047619047619</v>
      </c>
      <c r="P3622" s="8">
        <f>IFERROR(+Table1[[#This Row],[pledged]]/Table1[[#This Row],[backers_count]],0)</f>
        <v>56.065989847715734</v>
      </c>
      <c r="Q3622" t="str">
        <f t="shared" si="224"/>
        <v>theater</v>
      </c>
      <c r="R3622" t="str">
        <f t="shared" si="225"/>
        <v>plays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+Table1[[#This Row],[pledged]]/Table1[[#This Row],[goal]]</f>
        <v>1.0973333333333333</v>
      </c>
      <c r="P3623" s="8">
        <f>IFERROR(+Table1[[#This Row],[pledged]]/Table1[[#This Row],[backers_count]],0)</f>
        <v>47.028571428571432</v>
      </c>
      <c r="Q3623" t="str">
        <f t="shared" si="224"/>
        <v>theater</v>
      </c>
      <c r="R3623" t="str">
        <f t="shared" si="225"/>
        <v>plays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+Table1[[#This Row],[pledged]]/Table1[[#This Row],[goal]]</f>
        <v>1.00099</v>
      </c>
      <c r="P3624" s="8">
        <f>IFERROR(+Table1[[#This Row],[pledged]]/Table1[[#This Row],[backers_count]],0)</f>
        <v>47.666190476190479</v>
      </c>
      <c r="Q3624" t="str">
        <f t="shared" si="224"/>
        <v>theater</v>
      </c>
      <c r="R3624" t="str">
        <f t="shared" si="225"/>
        <v>plays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+Table1[[#This Row],[pledged]]/Table1[[#This Row],[goal]]</f>
        <v>1.2</v>
      </c>
      <c r="P3625" s="8">
        <f>IFERROR(+Table1[[#This Row],[pledged]]/Table1[[#This Row],[backers_count]],0)</f>
        <v>88.235294117647058</v>
      </c>
      <c r="Q3625" t="str">
        <f t="shared" si="224"/>
        <v>theater</v>
      </c>
      <c r="R3625" t="str">
        <f t="shared" si="225"/>
        <v>plays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+Table1[[#This Row],[pledged]]/Table1[[#This Row],[goal]]</f>
        <v>1.0493333333333332</v>
      </c>
      <c r="P3626" s="8">
        <f>IFERROR(+Table1[[#This Row],[pledged]]/Table1[[#This Row],[backers_count]],0)</f>
        <v>80.717948717948715</v>
      </c>
      <c r="Q3626" t="str">
        <f t="shared" si="224"/>
        <v>theater</v>
      </c>
      <c r="R3626" t="str">
        <f t="shared" si="225"/>
        <v>plays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+Table1[[#This Row],[pledged]]/Table1[[#This Row],[goal]]</f>
        <v>1.0266666666666666</v>
      </c>
      <c r="P3627" s="8">
        <f>IFERROR(+Table1[[#This Row],[pledged]]/Table1[[#This Row],[backers_count]],0)</f>
        <v>39.487179487179489</v>
      </c>
      <c r="Q3627" t="str">
        <f t="shared" si="224"/>
        <v>theater</v>
      </c>
      <c r="R3627" t="str">
        <f t="shared" si="225"/>
        <v>plays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+Table1[[#This Row],[pledged]]/Table1[[#This Row],[goal]]</f>
        <v>1.0182500000000001</v>
      </c>
      <c r="P3628" s="8">
        <f>IFERROR(+Table1[[#This Row],[pledged]]/Table1[[#This Row],[backers_count]],0)</f>
        <v>84.854166666666671</v>
      </c>
      <c r="Q3628" t="str">
        <f t="shared" si="224"/>
        <v>theater</v>
      </c>
      <c r="R3628" t="str">
        <f t="shared" si="225"/>
        <v>plays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+Table1[[#This Row],[pledged]]/Table1[[#This Row],[goal]]</f>
        <v>1</v>
      </c>
      <c r="P3629" s="8">
        <f>IFERROR(+Table1[[#This Row],[pledged]]/Table1[[#This Row],[backers_count]],0)</f>
        <v>68.965517241379317</v>
      </c>
      <c r="Q3629" t="str">
        <f t="shared" si="224"/>
        <v>theater</v>
      </c>
      <c r="R3629" t="str">
        <f t="shared" si="225"/>
        <v>plays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+Table1[[#This Row],[pledged]]/Table1[[#This Row],[goal]]</f>
        <v>0</v>
      </c>
      <c r="P3630" s="8">
        <f>IFERROR(+Table1[[#This Row],[pledged]]/Table1[[#This Row],[backers_count]],0)</f>
        <v>0</v>
      </c>
      <c r="Q3630" t="str">
        <f t="shared" si="224"/>
        <v>theater</v>
      </c>
      <c r="R3630" t="str">
        <f t="shared" si="225"/>
        <v>musical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+Table1[[#This Row],[pledged]]/Table1[[#This Row],[goal]]</f>
        <v>1.9999999999999999E-6</v>
      </c>
      <c r="P3631" s="8">
        <f>IFERROR(+Table1[[#This Row],[pledged]]/Table1[[#This Row],[backers_count]],0)</f>
        <v>1</v>
      </c>
      <c r="Q3631" t="str">
        <f t="shared" si="224"/>
        <v>theater</v>
      </c>
      <c r="R3631" t="str">
        <f t="shared" si="225"/>
        <v>musical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+Table1[[#This Row],[pledged]]/Table1[[#This Row],[goal]]</f>
        <v>3.3333333333333332E-4</v>
      </c>
      <c r="P3632" s="8">
        <f>IFERROR(+Table1[[#This Row],[pledged]]/Table1[[#This Row],[backers_count]],0)</f>
        <v>1</v>
      </c>
      <c r="Q3632" t="str">
        <f t="shared" si="224"/>
        <v>theater</v>
      </c>
      <c r="R3632" t="str">
        <f t="shared" si="225"/>
        <v>musical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+Table1[[#This Row],[pledged]]/Table1[[#This Row],[goal]]</f>
        <v>0.51023391812865493</v>
      </c>
      <c r="P3633" s="8">
        <f>IFERROR(+Table1[[#This Row],[pledged]]/Table1[[#This Row],[backers_count]],0)</f>
        <v>147.88135593220338</v>
      </c>
      <c r="Q3633" t="str">
        <f t="shared" si="224"/>
        <v>theater</v>
      </c>
      <c r="R3633" t="str">
        <f t="shared" si="225"/>
        <v>musical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+Table1[[#This Row],[pledged]]/Table1[[#This Row],[goal]]</f>
        <v>0.2</v>
      </c>
      <c r="P3634" s="8">
        <f>IFERROR(+Table1[[#This Row],[pledged]]/Table1[[#This Row],[backers_count]],0)</f>
        <v>100</v>
      </c>
      <c r="Q3634" t="str">
        <f t="shared" si="224"/>
        <v>theater</v>
      </c>
      <c r="R3634" t="str">
        <f t="shared" si="225"/>
        <v>musical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+Table1[[#This Row],[pledged]]/Table1[[#This Row],[goal]]</f>
        <v>0.35239999999999999</v>
      </c>
      <c r="P3635" s="8">
        <f>IFERROR(+Table1[[#This Row],[pledged]]/Table1[[#This Row],[backers_count]],0)</f>
        <v>56.838709677419352</v>
      </c>
      <c r="Q3635" t="str">
        <f t="shared" si="224"/>
        <v>theater</v>
      </c>
      <c r="R3635" t="str">
        <f t="shared" si="225"/>
        <v>musical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+Table1[[#This Row],[pledged]]/Table1[[#This Row],[goal]]</f>
        <v>4.2466666666666666E-2</v>
      </c>
      <c r="P3636" s="8">
        <f>IFERROR(+Table1[[#This Row],[pledged]]/Table1[[#This Row],[backers_count]],0)</f>
        <v>176.94444444444446</v>
      </c>
      <c r="Q3636" t="str">
        <f t="shared" si="224"/>
        <v>theater</v>
      </c>
      <c r="R3636" t="str">
        <f t="shared" si="225"/>
        <v>musical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+Table1[[#This Row],[pledged]]/Table1[[#This Row],[goal]]</f>
        <v>0.36457142857142855</v>
      </c>
      <c r="P3637" s="8">
        <f>IFERROR(+Table1[[#This Row],[pledged]]/Table1[[#This Row],[backers_count]],0)</f>
        <v>127.6</v>
      </c>
      <c r="Q3637" t="str">
        <f t="shared" si="224"/>
        <v>theater</v>
      </c>
      <c r="R3637" t="str">
        <f t="shared" si="225"/>
        <v>musical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+Table1[[#This Row],[pledged]]/Table1[[#This Row],[goal]]</f>
        <v>0</v>
      </c>
      <c r="P3638" s="8">
        <f>IFERROR(+Table1[[#This Row],[pledged]]/Table1[[#This Row],[backers_count]],0)</f>
        <v>0</v>
      </c>
      <c r="Q3638" t="str">
        <f t="shared" si="224"/>
        <v>theater</v>
      </c>
      <c r="R3638" t="str">
        <f t="shared" si="225"/>
        <v>musical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+Table1[[#This Row],[pledged]]/Table1[[#This Row],[goal]]</f>
        <v>0.30866666666666664</v>
      </c>
      <c r="P3639" s="8">
        <f>IFERROR(+Table1[[#This Row],[pledged]]/Table1[[#This Row],[backers_count]],0)</f>
        <v>66.142857142857139</v>
      </c>
      <c r="Q3639" t="str">
        <f t="shared" si="224"/>
        <v>theater</v>
      </c>
      <c r="R3639" t="str">
        <f t="shared" si="225"/>
        <v>musical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+Table1[[#This Row],[pledged]]/Table1[[#This Row],[goal]]</f>
        <v>6.545454545454546E-2</v>
      </c>
      <c r="P3640" s="8">
        <f>IFERROR(+Table1[[#This Row],[pledged]]/Table1[[#This Row],[backers_count]],0)</f>
        <v>108</v>
      </c>
      <c r="Q3640" t="str">
        <f t="shared" si="224"/>
        <v>theater</v>
      </c>
      <c r="R3640" t="str">
        <f t="shared" si="225"/>
        <v>musical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+Table1[[#This Row],[pledged]]/Table1[[#This Row],[goal]]</f>
        <v>4.0000000000000003E-5</v>
      </c>
      <c r="P3641" s="8">
        <f>IFERROR(+Table1[[#This Row],[pledged]]/Table1[[#This Row],[backers_count]],0)</f>
        <v>1</v>
      </c>
      <c r="Q3641" t="str">
        <f t="shared" si="224"/>
        <v>theater</v>
      </c>
      <c r="R3641" t="str">
        <f t="shared" si="225"/>
        <v>musical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+Table1[[#This Row],[pledged]]/Table1[[#This Row],[goal]]</f>
        <v>5.5E-2</v>
      </c>
      <c r="P3642" s="8">
        <f>IFERROR(+Table1[[#This Row],[pledged]]/Table1[[#This Row],[backers_count]],0)</f>
        <v>18.333333333333332</v>
      </c>
      <c r="Q3642" t="str">
        <f t="shared" si="224"/>
        <v>theater</v>
      </c>
      <c r="R3642" t="str">
        <f t="shared" si="225"/>
        <v>musical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+Table1[[#This Row],[pledged]]/Table1[[#This Row],[goal]]</f>
        <v>0</v>
      </c>
      <c r="P3643" s="8">
        <f>IFERROR(+Table1[[#This Row],[pledged]]/Table1[[#This Row],[backers_count]],0)</f>
        <v>0</v>
      </c>
      <c r="Q3643" t="str">
        <f t="shared" si="224"/>
        <v>theater</v>
      </c>
      <c r="R3643" t="str">
        <f t="shared" si="225"/>
        <v>musical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+Table1[[#This Row],[pledged]]/Table1[[#This Row],[goal]]</f>
        <v>2.1428571428571429E-2</v>
      </c>
      <c r="P3644" s="8">
        <f>IFERROR(+Table1[[#This Row],[pledged]]/Table1[[#This Row],[backers_count]],0)</f>
        <v>7.5</v>
      </c>
      <c r="Q3644" t="str">
        <f t="shared" si="224"/>
        <v>theater</v>
      </c>
      <c r="R3644" t="str">
        <f t="shared" si="225"/>
        <v>musical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+Table1[[#This Row],[pledged]]/Table1[[#This Row],[goal]]</f>
        <v>0</v>
      </c>
      <c r="P3645" s="8">
        <f>IFERROR(+Table1[[#This Row],[pledged]]/Table1[[#This Row],[backers_count]],0)</f>
        <v>0</v>
      </c>
      <c r="Q3645" t="str">
        <f t="shared" si="224"/>
        <v>theater</v>
      </c>
      <c r="R3645" t="str">
        <f t="shared" si="225"/>
        <v>musical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+Table1[[#This Row],[pledged]]/Table1[[#This Row],[goal]]</f>
        <v>0.16420000000000001</v>
      </c>
      <c r="P3646" s="8">
        <f>IFERROR(+Table1[[#This Row],[pledged]]/Table1[[#This Row],[backers_count]],0)</f>
        <v>68.416666666666671</v>
      </c>
      <c r="Q3646" t="str">
        <f t="shared" si="224"/>
        <v>theater</v>
      </c>
      <c r="R3646" t="str">
        <f t="shared" si="225"/>
        <v>musical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+Table1[[#This Row],[pledged]]/Table1[[#This Row],[goal]]</f>
        <v>1E-3</v>
      </c>
      <c r="P3647" s="8">
        <f>IFERROR(+Table1[[#This Row],[pledged]]/Table1[[#This Row],[backers_count]],0)</f>
        <v>1</v>
      </c>
      <c r="Q3647" t="str">
        <f t="shared" si="224"/>
        <v>theater</v>
      </c>
      <c r="R3647" t="str">
        <f t="shared" si="225"/>
        <v>musical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+Table1[[#This Row],[pledged]]/Table1[[#This Row],[goal]]</f>
        <v>4.8099999999999997E-2</v>
      </c>
      <c r="P3648" s="8">
        <f>IFERROR(+Table1[[#This Row],[pledged]]/Table1[[#This Row],[backers_count]],0)</f>
        <v>60.125</v>
      </c>
      <c r="Q3648" t="str">
        <f t="shared" si="224"/>
        <v>theater</v>
      </c>
      <c r="R3648" t="str">
        <f t="shared" si="225"/>
        <v>musical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+Table1[[#This Row],[pledged]]/Table1[[#This Row],[goal]]</f>
        <v>0.06</v>
      </c>
      <c r="P3649" s="8">
        <f>IFERROR(+Table1[[#This Row],[pledged]]/Table1[[#This Row],[backers_count]],0)</f>
        <v>15</v>
      </c>
      <c r="Q3649" t="str">
        <f t="shared" si="224"/>
        <v>theater</v>
      </c>
      <c r="R3649" t="str">
        <f t="shared" si="225"/>
        <v>musical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+Table1[[#This Row],[pledged]]/Table1[[#This Row],[goal]]</f>
        <v>1.003825</v>
      </c>
      <c r="P3650" s="8">
        <f>IFERROR(+Table1[[#This Row],[pledged]]/Table1[[#This Row],[backers_count]],0)</f>
        <v>550.04109589041093</v>
      </c>
      <c r="Q3650" t="str">
        <f t="shared" ref="Q3650:Q3713" si="228">LEFT(N3650,FIND("/",N3650)-1)</f>
        <v>theater</v>
      </c>
      <c r="R3650" t="str">
        <f t="shared" ref="R3650:R3713" si="229">RIGHT($N3650,LEN(N3650)-FIND("/",N3650))</f>
        <v>plays</v>
      </c>
      <c r="S3650" s="14">
        <f t="shared" ref="S3650:S3713" si="230">(((J3650/60)/60)/24)+DATE(1970,1,1)</f>
        <v>41887.292187500003</v>
      </c>
      <c r="T3650" s="14">
        <f t="shared" ref="T3650:T3713" si="231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+Table1[[#This Row],[pledged]]/Table1[[#This Row],[goal]]</f>
        <v>1.04</v>
      </c>
      <c r="P3651" s="8">
        <f>IFERROR(+Table1[[#This Row],[pledged]]/Table1[[#This Row],[backers_count]],0)</f>
        <v>97.5</v>
      </c>
      <c r="Q3651" t="str">
        <f t="shared" si="228"/>
        <v>theater</v>
      </c>
      <c r="R3651" t="str">
        <f t="shared" si="229"/>
        <v>plays</v>
      </c>
      <c r="S3651" s="14">
        <f t="shared" si="230"/>
        <v>41780.712893518517</v>
      </c>
      <c r="T3651" s="14">
        <f t="shared" si="231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+Table1[[#This Row],[pledged]]/Table1[[#This Row],[goal]]</f>
        <v>1</v>
      </c>
      <c r="P3652" s="8">
        <f>IFERROR(+Table1[[#This Row],[pledged]]/Table1[[#This Row],[backers_count]],0)</f>
        <v>29.411764705882351</v>
      </c>
      <c r="Q3652" t="str">
        <f t="shared" si="228"/>
        <v>theater</v>
      </c>
      <c r="R3652" t="str">
        <f t="shared" si="229"/>
        <v>plays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+Table1[[#This Row],[pledged]]/Table1[[#This Row],[goal]]</f>
        <v>1.04</v>
      </c>
      <c r="P3653" s="8">
        <f>IFERROR(+Table1[[#This Row],[pledged]]/Table1[[#This Row],[backers_count]],0)</f>
        <v>57.777777777777779</v>
      </c>
      <c r="Q3653" t="str">
        <f t="shared" si="228"/>
        <v>theater</v>
      </c>
      <c r="R3653" t="str">
        <f t="shared" si="229"/>
        <v>plays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+Table1[[#This Row],[pledged]]/Table1[[#This Row],[goal]]</f>
        <v>2.5066666666666668</v>
      </c>
      <c r="P3654" s="8">
        <f>IFERROR(+Table1[[#This Row],[pledged]]/Table1[[#This Row],[backers_count]],0)</f>
        <v>44.235294117647058</v>
      </c>
      <c r="Q3654" t="str">
        <f t="shared" si="228"/>
        <v>theater</v>
      </c>
      <c r="R3654" t="str">
        <f t="shared" si="229"/>
        <v>plays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+Table1[[#This Row],[pledged]]/Table1[[#This Row],[goal]]</f>
        <v>1.0049999999999999</v>
      </c>
      <c r="P3655" s="8">
        <f>IFERROR(+Table1[[#This Row],[pledged]]/Table1[[#This Row],[backers_count]],0)</f>
        <v>60.909090909090907</v>
      </c>
      <c r="Q3655" t="str">
        <f t="shared" si="228"/>
        <v>theater</v>
      </c>
      <c r="R3655" t="str">
        <f t="shared" si="229"/>
        <v>plays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+Table1[[#This Row],[pledged]]/Table1[[#This Row],[goal]]</f>
        <v>1.744</v>
      </c>
      <c r="P3656" s="8">
        <f>IFERROR(+Table1[[#This Row],[pledged]]/Table1[[#This Row],[backers_count]],0)</f>
        <v>68.84210526315789</v>
      </c>
      <c r="Q3656" t="str">
        <f t="shared" si="228"/>
        <v>theater</v>
      </c>
      <c r="R3656" t="str">
        <f t="shared" si="229"/>
        <v>plays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+Table1[[#This Row],[pledged]]/Table1[[#This Row],[goal]]</f>
        <v>1.1626000000000001</v>
      </c>
      <c r="P3657" s="8">
        <f>IFERROR(+Table1[[#This Row],[pledged]]/Table1[[#This Row],[backers_count]],0)</f>
        <v>73.582278481012665</v>
      </c>
      <c r="Q3657" t="str">
        <f t="shared" si="228"/>
        <v>theater</v>
      </c>
      <c r="R3657" t="str">
        <f t="shared" si="229"/>
        <v>plays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+Table1[[#This Row],[pledged]]/Table1[[#This Row],[goal]]</f>
        <v>1.0582</v>
      </c>
      <c r="P3658" s="8">
        <f>IFERROR(+Table1[[#This Row],[pledged]]/Table1[[#This Row],[backers_count]],0)</f>
        <v>115.02173913043478</v>
      </c>
      <c r="Q3658" t="str">
        <f t="shared" si="228"/>
        <v>theater</v>
      </c>
      <c r="R3658" t="str">
        <f t="shared" si="229"/>
        <v>plays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+Table1[[#This Row],[pledged]]/Table1[[#This Row],[goal]]</f>
        <v>1.1074999999999999</v>
      </c>
      <c r="P3659" s="8">
        <f>IFERROR(+Table1[[#This Row],[pledged]]/Table1[[#This Row],[backers_count]],0)</f>
        <v>110.75</v>
      </c>
      <c r="Q3659" t="str">
        <f t="shared" si="228"/>
        <v>theater</v>
      </c>
      <c r="R3659" t="str">
        <f t="shared" si="229"/>
        <v>plays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+Table1[[#This Row],[pledged]]/Table1[[#This Row],[goal]]</f>
        <v>1.0066666666666666</v>
      </c>
      <c r="P3660" s="8">
        <f>IFERROR(+Table1[[#This Row],[pledged]]/Table1[[#This Row],[backers_count]],0)</f>
        <v>75.5</v>
      </c>
      <c r="Q3660" t="str">
        <f t="shared" si="228"/>
        <v>theater</v>
      </c>
      <c r="R3660" t="str">
        <f t="shared" si="229"/>
        <v>plays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+Table1[[#This Row],[pledged]]/Table1[[#This Row],[goal]]</f>
        <v>1.0203333333333333</v>
      </c>
      <c r="P3661" s="8">
        <f>IFERROR(+Table1[[#This Row],[pledged]]/Table1[[#This Row],[backers_count]],0)</f>
        <v>235.46153846153845</v>
      </c>
      <c r="Q3661" t="str">
        <f t="shared" si="228"/>
        <v>theater</v>
      </c>
      <c r="R3661" t="str">
        <f t="shared" si="229"/>
        <v>plays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+Table1[[#This Row],[pledged]]/Table1[[#This Row],[goal]]</f>
        <v>1</v>
      </c>
      <c r="P3662" s="8">
        <f>IFERROR(+Table1[[#This Row],[pledged]]/Table1[[#This Row],[backers_count]],0)</f>
        <v>11.363636363636363</v>
      </c>
      <c r="Q3662" t="str">
        <f t="shared" si="228"/>
        <v>theater</v>
      </c>
      <c r="R3662" t="str">
        <f t="shared" si="229"/>
        <v>plays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+Table1[[#This Row],[pledged]]/Table1[[#This Row],[goal]]</f>
        <v>1.1100000000000001</v>
      </c>
      <c r="P3663" s="8">
        <f>IFERROR(+Table1[[#This Row],[pledged]]/Table1[[#This Row],[backers_count]],0)</f>
        <v>92.5</v>
      </c>
      <c r="Q3663" t="str">
        <f t="shared" si="228"/>
        <v>theater</v>
      </c>
      <c r="R3663" t="str">
        <f t="shared" si="229"/>
        <v>plays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+Table1[[#This Row],[pledged]]/Table1[[#This Row],[goal]]</f>
        <v>1.0142500000000001</v>
      </c>
      <c r="P3664" s="8">
        <f>IFERROR(+Table1[[#This Row],[pledged]]/Table1[[#This Row],[backers_count]],0)</f>
        <v>202.85</v>
      </c>
      <c r="Q3664" t="str">
        <f t="shared" si="228"/>
        <v>theater</v>
      </c>
      <c r="R3664" t="str">
        <f t="shared" si="229"/>
        <v>plays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+Table1[[#This Row],[pledged]]/Table1[[#This Row],[goal]]</f>
        <v>1.04</v>
      </c>
      <c r="P3665" s="8">
        <f>IFERROR(+Table1[[#This Row],[pledged]]/Table1[[#This Row],[backers_count]],0)</f>
        <v>26</v>
      </c>
      <c r="Q3665" t="str">
        <f t="shared" si="228"/>
        <v>theater</v>
      </c>
      <c r="R3665" t="str">
        <f t="shared" si="229"/>
        <v>plays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+Table1[[#This Row],[pledged]]/Table1[[#This Row],[goal]]</f>
        <v>1.09375</v>
      </c>
      <c r="P3666" s="8">
        <f>IFERROR(+Table1[[#This Row],[pledged]]/Table1[[#This Row],[backers_count]],0)</f>
        <v>46.05263157894737</v>
      </c>
      <c r="Q3666" t="str">
        <f t="shared" si="228"/>
        <v>theater</v>
      </c>
      <c r="R3666" t="str">
        <f t="shared" si="229"/>
        <v>plays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+Table1[[#This Row],[pledged]]/Table1[[#This Row],[goal]]</f>
        <v>1.1516129032258065</v>
      </c>
      <c r="P3667" s="8">
        <f>IFERROR(+Table1[[#This Row],[pledged]]/Table1[[#This Row],[backers_count]],0)</f>
        <v>51</v>
      </c>
      <c r="Q3667" t="str">
        <f t="shared" si="228"/>
        <v>theater</v>
      </c>
      <c r="R3667" t="str">
        <f t="shared" si="229"/>
        <v>plays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+Table1[[#This Row],[pledged]]/Table1[[#This Row],[goal]]</f>
        <v>1</v>
      </c>
      <c r="P3668" s="8">
        <f>IFERROR(+Table1[[#This Row],[pledged]]/Table1[[#This Row],[backers_count]],0)</f>
        <v>31.578947368421051</v>
      </c>
      <c r="Q3668" t="str">
        <f t="shared" si="228"/>
        <v>theater</v>
      </c>
      <c r="R3668" t="str">
        <f t="shared" si="229"/>
        <v>plays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+Table1[[#This Row],[pledged]]/Table1[[#This Row],[goal]]</f>
        <v>1.0317033333333334</v>
      </c>
      <c r="P3669" s="8">
        <f>IFERROR(+Table1[[#This Row],[pledged]]/Table1[[#This Row],[backers_count]],0)</f>
        <v>53.363965517241382</v>
      </c>
      <c r="Q3669" t="str">
        <f t="shared" si="228"/>
        <v>theater</v>
      </c>
      <c r="R3669" t="str">
        <f t="shared" si="229"/>
        <v>plays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+Table1[[#This Row],[pledged]]/Table1[[#This Row],[goal]]</f>
        <v>1.0349999999999999</v>
      </c>
      <c r="P3670" s="8">
        <f>IFERROR(+Table1[[#This Row],[pledged]]/Table1[[#This Row],[backers_count]],0)</f>
        <v>36.964285714285715</v>
      </c>
      <c r="Q3670" t="str">
        <f t="shared" si="228"/>
        <v>theater</v>
      </c>
      <c r="R3670" t="str">
        <f t="shared" si="229"/>
        <v>plays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+Table1[[#This Row],[pledged]]/Table1[[#This Row],[goal]]</f>
        <v>1.3819999999999999</v>
      </c>
      <c r="P3671" s="8">
        <f>IFERROR(+Table1[[#This Row],[pledged]]/Table1[[#This Row],[backers_count]],0)</f>
        <v>81.294117647058826</v>
      </c>
      <c r="Q3671" t="str">
        <f t="shared" si="228"/>
        <v>theater</v>
      </c>
      <c r="R3671" t="str">
        <f t="shared" si="229"/>
        <v>plays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+Table1[[#This Row],[pledged]]/Table1[[#This Row],[goal]]</f>
        <v>1.0954545454545455</v>
      </c>
      <c r="P3672" s="8">
        <f>IFERROR(+Table1[[#This Row],[pledged]]/Table1[[#This Row],[backers_count]],0)</f>
        <v>20.083333333333332</v>
      </c>
      <c r="Q3672" t="str">
        <f t="shared" si="228"/>
        <v>theater</v>
      </c>
      <c r="R3672" t="str">
        <f t="shared" si="229"/>
        <v>plays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+Table1[[#This Row],[pledged]]/Table1[[#This Row],[goal]]</f>
        <v>1.0085714285714287</v>
      </c>
      <c r="P3673" s="8">
        <f>IFERROR(+Table1[[#This Row],[pledged]]/Table1[[#This Row],[backers_count]],0)</f>
        <v>88.25</v>
      </c>
      <c r="Q3673" t="str">
        <f t="shared" si="228"/>
        <v>theater</v>
      </c>
      <c r="R3673" t="str">
        <f t="shared" si="229"/>
        <v>plays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+Table1[[#This Row],[pledged]]/Table1[[#This Row],[goal]]</f>
        <v>1.0153333333333334</v>
      </c>
      <c r="P3674" s="8">
        <f>IFERROR(+Table1[[#This Row],[pledged]]/Table1[[#This Row],[backers_count]],0)</f>
        <v>53.438596491228068</v>
      </c>
      <c r="Q3674" t="str">
        <f t="shared" si="228"/>
        <v>theater</v>
      </c>
      <c r="R3674" t="str">
        <f t="shared" si="229"/>
        <v>plays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+Table1[[#This Row],[pledged]]/Table1[[#This Row],[goal]]</f>
        <v>1.13625</v>
      </c>
      <c r="P3675" s="8">
        <f>IFERROR(+Table1[[#This Row],[pledged]]/Table1[[#This Row],[backers_count]],0)</f>
        <v>39.868421052631582</v>
      </c>
      <c r="Q3675" t="str">
        <f t="shared" si="228"/>
        <v>theater</v>
      </c>
      <c r="R3675" t="str">
        <f t="shared" si="229"/>
        <v>plays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+Table1[[#This Row],[pledged]]/Table1[[#This Row],[goal]]</f>
        <v>1</v>
      </c>
      <c r="P3676" s="8">
        <f>IFERROR(+Table1[[#This Row],[pledged]]/Table1[[#This Row],[backers_count]],0)</f>
        <v>145.16129032258064</v>
      </c>
      <c r="Q3676" t="str">
        <f t="shared" si="228"/>
        <v>theater</v>
      </c>
      <c r="R3676" t="str">
        <f t="shared" si="229"/>
        <v>plays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+Table1[[#This Row],[pledged]]/Table1[[#This Row],[goal]]</f>
        <v>1.4</v>
      </c>
      <c r="P3677" s="8">
        <f>IFERROR(+Table1[[#This Row],[pledged]]/Table1[[#This Row],[backers_count]],0)</f>
        <v>23.333333333333332</v>
      </c>
      <c r="Q3677" t="str">
        <f t="shared" si="228"/>
        <v>theater</v>
      </c>
      <c r="R3677" t="str">
        <f t="shared" si="229"/>
        <v>plays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+Table1[[#This Row],[pledged]]/Table1[[#This Row],[goal]]</f>
        <v>1.2875000000000001</v>
      </c>
      <c r="P3678" s="8">
        <f>IFERROR(+Table1[[#This Row],[pledged]]/Table1[[#This Row],[backers_count]],0)</f>
        <v>64.375</v>
      </c>
      <c r="Q3678" t="str">
        <f t="shared" si="228"/>
        <v>theater</v>
      </c>
      <c r="R3678" t="str">
        <f t="shared" si="229"/>
        <v>plays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+Table1[[#This Row],[pledged]]/Table1[[#This Row],[goal]]</f>
        <v>1.0290416666666666</v>
      </c>
      <c r="P3679" s="8">
        <f>IFERROR(+Table1[[#This Row],[pledged]]/Table1[[#This Row],[backers_count]],0)</f>
        <v>62.052763819095475</v>
      </c>
      <c r="Q3679" t="str">
        <f t="shared" si="228"/>
        <v>theater</v>
      </c>
      <c r="R3679" t="str">
        <f t="shared" si="229"/>
        <v>plays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+Table1[[#This Row],[pledged]]/Table1[[#This Row],[goal]]</f>
        <v>1.0249999999999999</v>
      </c>
      <c r="P3680" s="8">
        <f>IFERROR(+Table1[[#This Row],[pledged]]/Table1[[#This Row],[backers_count]],0)</f>
        <v>66.129032258064512</v>
      </c>
      <c r="Q3680" t="str">
        <f t="shared" si="228"/>
        <v>theater</v>
      </c>
      <c r="R3680" t="str">
        <f t="shared" si="229"/>
        <v>plays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+Table1[[#This Row],[pledged]]/Table1[[#This Row],[goal]]</f>
        <v>1.101</v>
      </c>
      <c r="P3681" s="8">
        <f>IFERROR(+Table1[[#This Row],[pledged]]/Table1[[#This Row],[backers_count]],0)</f>
        <v>73.400000000000006</v>
      </c>
      <c r="Q3681" t="str">
        <f t="shared" si="228"/>
        <v>theater</v>
      </c>
      <c r="R3681" t="str">
        <f t="shared" si="229"/>
        <v>plays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+Table1[[#This Row],[pledged]]/Table1[[#This Row],[goal]]</f>
        <v>1.1276666666666666</v>
      </c>
      <c r="P3682" s="8">
        <f>IFERROR(+Table1[[#This Row],[pledged]]/Table1[[#This Row],[backers_count]],0)</f>
        <v>99.5</v>
      </c>
      <c r="Q3682" t="str">
        <f t="shared" si="228"/>
        <v>theater</v>
      </c>
      <c r="R3682" t="str">
        <f t="shared" si="229"/>
        <v>plays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+Table1[[#This Row],[pledged]]/Table1[[#This Row],[goal]]</f>
        <v>1.119</v>
      </c>
      <c r="P3683" s="8">
        <f>IFERROR(+Table1[[#This Row],[pledged]]/Table1[[#This Row],[backers_count]],0)</f>
        <v>62.166666666666664</v>
      </c>
      <c r="Q3683" t="str">
        <f t="shared" si="228"/>
        <v>theater</v>
      </c>
      <c r="R3683" t="str">
        <f t="shared" si="229"/>
        <v>plays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+Table1[[#This Row],[pledged]]/Table1[[#This Row],[goal]]</f>
        <v>1.3919999999999999</v>
      </c>
      <c r="P3684" s="8">
        <f>IFERROR(+Table1[[#This Row],[pledged]]/Table1[[#This Row],[backers_count]],0)</f>
        <v>62.328358208955223</v>
      </c>
      <c r="Q3684" t="str">
        <f t="shared" si="228"/>
        <v>theater</v>
      </c>
      <c r="R3684" t="str">
        <f t="shared" si="229"/>
        <v>plays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+Table1[[#This Row],[pledged]]/Table1[[#This Row],[goal]]</f>
        <v>1.1085714285714285</v>
      </c>
      <c r="P3685" s="8">
        <f>IFERROR(+Table1[[#This Row],[pledged]]/Table1[[#This Row],[backers_count]],0)</f>
        <v>58.787878787878789</v>
      </c>
      <c r="Q3685" t="str">
        <f t="shared" si="228"/>
        <v>theater</v>
      </c>
      <c r="R3685" t="str">
        <f t="shared" si="229"/>
        <v>plays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+Table1[[#This Row],[pledged]]/Table1[[#This Row],[goal]]</f>
        <v>1.3906666666666667</v>
      </c>
      <c r="P3686" s="8">
        <f>IFERROR(+Table1[[#This Row],[pledged]]/Table1[[#This Row],[backers_count]],0)</f>
        <v>45.347826086956523</v>
      </c>
      <c r="Q3686" t="str">
        <f t="shared" si="228"/>
        <v>theater</v>
      </c>
      <c r="R3686" t="str">
        <f t="shared" si="229"/>
        <v>plays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+Table1[[#This Row],[pledged]]/Table1[[#This Row],[goal]]</f>
        <v>1.0569999999999999</v>
      </c>
      <c r="P3687" s="8">
        <f>IFERROR(+Table1[[#This Row],[pledged]]/Table1[[#This Row],[backers_count]],0)</f>
        <v>41.944444444444443</v>
      </c>
      <c r="Q3687" t="str">
        <f t="shared" si="228"/>
        <v>theater</v>
      </c>
      <c r="R3687" t="str">
        <f t="shared" si="229"/>
        <v>plays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+Table1[[#This Row],[pledged]]/Table1[[#This Row],[goal]]</f>
        <v>1.0142857142857142</v>
      </c>
      <c r="P3688" s="8">
        <f>IFERROR(+Table1[[#This Row],[pledged]]/Table1[[#This Row],[backers_count]],0)</f>
        <v>59.166666666666664</v>
      </c>
      <c r="Q3688" t="str">
        <f t="shared" si="228"/>
        <v>theater</v>
      </c>
      <c r="R3688" t="str">
        <f t="shared" si="229"/>
        <v>plays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+Table1[[#This Row],[pledged]]/Table1[[#This Row],[goal]]</f>
        <v>1.0024500000000001</v>
      </c>
      <c r="P3689" s="8">
        <f>IFERROR(+Table1[[#This Row],[pledged]]/Table1[[#This Row],[backers_count]],0)</f>
        <v>200.49</v>
      </c>
      <c r="Q3689" t="str">
        <f t="shared" si="228"/>
        <v>theater</v>
      </c>
      <c r="R3689" t="str">
        <f t="shared" si="229"/>
        <v>plays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+Table1[[#This Row],[pledged]]/Table1[[#This Row],[goal]]</f>
        <v>1.0916666666666666</v>
      </c>
      <c r="P3690" s="8">
        <f>IFERROR(+Table1[[#This Row],[pledged]]/Table1[[#This Row],[backers_count]],0)</f>
        <v>83.974358974358978</v>
      </c>
      <c r="Q3690" t="str">
        <f t="shared" si="228"/>
        <v>theater</v>
      </c>
      <c r="R3690" t="str">
        <f t="shared" si="229"/>
        <v>plays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+Table1[[#This Row],[pledged]]/Table1[[#This Row],[goal]]</f>
        <v>1.1833333333333333</v>
      </c>
      <c r="P3691" s="8">
        <f>IFERROR(+Table1[[#This Row],[pledged]]/Table1[[#This Row],[backers_count]],0)</f>
        <v>57.258064516129032</v>
      </c>
      <c r="Q3691" t="str">
        <f t="shared" si="228"/>
        <v>theater</v>
      </c>
      <c r="R3691" t="str">
        <f t="shared" si="229"/>
        <v>plays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+Table1[[#This Row],[pledged]]/Table1[[#This Row],[goal]]</f>
        <v>1.2</v>
      </c>
      <c r="P3692" s="8">
        <f>IFERROR(+Table1[[#This Row],[pledged]]/Table1[[#This Row],[backers_count]],0)</f>
        <v>58.064516129032256</v>
      </c>
      <c r="Q3692" t="str">
        <f t="shared" si="228"/>
        <v>theater</v>
      </c>
      <c r="R3692" t="str">
        <f t="shared" si="229"/>
        <v>plays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+Table1[[#This Row],[pledged]]/Table1[[#This Row],[goal]]</f>
        <v>1.2796000000000001</v>
      </c>
      <c r="P3693" s="8">
        <f>IFERROR(+Table1[[#This Row],[pledged]]/Table1[[#This Row],[backers_count]],0)</f>
        <v>186.80291970802921</v>
      </c>
      <c r="Q3693" t="str">
        <f t="shared" si="228"/>
        <v>theater</v>
      </c>
      <c r="R3693" t="str">
        <f t="shared" si="229"/>
        <v>plays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+Table1[[#This Row],[pledged]]/Table1[[#This Row],[goal]]</f>
        <v>1.26</v>
      </c>
      <c r="P3694" s="8">
        <f>IFERROR(+Table1[[#This Row],[pledged]]/Table1[[#This Row],[backers_count]],0)</f>
        <v>74.117647058823536</v>
      </c>
      <c r="Q3694" t="str">
        <f t="shared" si="228"/>
        <v>theater</v>
      </c>
      <c r="R3694" t="str">
        <f t="shared" si="229"/>
        <v>plays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+Table1[[#This Row],[pledged]]/Table1[[#This Row],[goal]]</f>
        <v>1.2912912912912913</v>
      </c>
      <c r="P3695" s="8">
        <f>IFERROR(+Table1[[#This Row],[pledged]]/Table1[[#This Row],[backers_count]],0)</f>
        <v>30.714285714285715</v>
      </c>
      <c r="Q3695" t="str">
        <f t="shared" si="228"/>
        <v>theater</v>
      </c>
      <c r="R3695" t="str">
        <f t="shared" si="229"/>
        <v>plays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+Table1[[#This Row],[pledged]]/Table1[[#This Row],[goal]]</f>
        <v>1.0742857142857143</v>
      </c>
      <c r="P3696" s="8">
        <f>IFERROR(+Table1[[#This Row],[pledged]]/Table1[[#This Row],[backers_count]],0)</f>
        <v>62.666666666666664</v>
      </c>
      <c r="Q3696" t="str">
        <f t="shared" si="228"/>
        <v>theater</v>
      </c>
      <c r="R3696" t="str">
        <f t="shared" si="229"/>
        <v>plays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+Table1[[#This Row],[pledged]]/Table1[[#This Row],[goal]]</f>
        <v>1.00125</v>
      </c>
      <c r="P3697" s="8">
        <f>IFERROR(+Table1[[#This Row],[pledged]]/Table1[[#This Row],[backers_count]],0)</f>
        <v>121.36363636363636</v>
      </c>
      <c r="Q3697" t="str">
        <f t="shared" si="228"/>
        <v>theater</v>
      </c>
      <c r="R3697" t="str">
        <f t="shared" si="229"/>
        <v>plays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+Table1[[#This Row],[pledged]]/Table1[[#This Row],[goal]]</f>
        <v>1.55</v>
      </c>
      <c r="P3698" s="8">
        <f>IFERROR(+Table1[[#This Row],[pledged]]/Table1[[#This Row],[backers_count]],0)</f>
        <v>39.743589743589745</v>
      </c>
      <c r="Q3698" t="str">
        <f t="shared" si="228"/>
        <v>theater</v>
      </c>
      <c r="R3698" t="str">
        <f t="shared" si="229"/>
        <v>plays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+Table1[[#This Row],[pledged]]/Table1[[#This Row],[goal]]</f>
        <v>1.08</v>
      </c>
      <c r="P3699" s="8">
        <f>IFERROR(+Table1[[#This Row],[pledged]]/Table1[[#This Row],[backers_count]],0)</f>
        <v>72</v>
      </c>
      <c r="Q3699" t="str">
        <f t="shared" si="228"/>
        <v>theater</v>
      </c>
      <c r="R3699" t="str">
        <f t="shared" si="229"/>
        <v>plays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+Table1[[#This Row],[pledged]]/Table1[[#This Row],[goal]]</f>
        <v>1.1052</v>
      </c>
      <c r="P3700" s="8">
        <f>IFERROR(+Table1[[#This Row],[pledged]]/Table1[[#This Row],[backers_count]],0)</f>
        <v>40.632352941176471</v>
      </c>
      <c r="Q3700" t="str">
        <f t="shared" si="228"/>
        <v>theater</v>
      </c>
      <c r="R3700" t="str">
        <f t="shared" si="229"/>
        <v>plays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+Table1[[#This Row],[pledged]]/Table1[[#This Row],[goal]]</f>
        <v>1.008</v>
      </c>
      <c r="P3701" s="8">
        <f>IFERROR(+Table1[[#This Row],[pledged]]/Table1[[#This Row],[backers_count]],0)</f>
        <v>63</v>
      </c>
      <c r="Q3701" t="str">
        <f t="shared" si="228"/>
        <v>theater</v>
      </c>
      <c r="R3701" t="str">
        <f t="shared" si="229"/>
        <v>plays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+Table1[[#This Row],[pledged]]/Table1[[#This Row],[goal]]</f>
        <v>1.212</v>
      </c>
      <c r="P3702" s="8">
        <f>IFERROR(+Table1[[#This Row],[pledged]]/Table1[[#This Row],[backers_count]],0)</f>
        <v>33.666666666666664</v>
      </c>
      <c r="Q3702" t="str">
        <f t="shared" si="228"/>
        <v>theater</v>
      </c>
      <c r="R3702" t="str">
        <f t="shared" si="229"/>
        <v>plays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+Table1[[#This Row],[pledged]]/Table1[[#This Row],[goal]]</f>
        <v>1.0033333333333334</v>
      </c>
      <c r="P3703" s="8">
        <f>IFERROR(+Table1[[#This Row],[pledged]]/Table1[[#This Row],[backers_count]],0)</f>
        <v>38.589743589743591</v>
      </c>
      <c r="Q3703" t="str">
        <f t="shared" si="228"/>
        <v>theater</v>
      </c>
      <c r="R3703" t="str">
        <f t="shared" si="229"/>
        <v>plays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+Table1[[#This Row],[pledged]]/Table1[[#This Row],[goal]]</f>
        <v>1.0916666666666666</v>
      </c>
      <c r="P3704" s="8">
        <f>IFERROR(+Table1[[#This Row],[pledged]]/Table1[[#This Row],[backers_count]],0)</f>
        <v>155.95238095238096</v>
      </c>
      <c r="Q3704" t="str">
        <f t="shared" si="228"/>
        <v>theater</v>
      </c>
      <c r="R3704" t="str">
        <f t="shared" si="229"/>
        <v>plays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+Table1[[#This Row],[pledged]]/Table1[[#This Row],[goal]]</f>
        <v>1.2342857142857142</v>
      </c>
      <c r="P3705" s="8">
        <f>IFERROR(+Table1[[#This Row],[pledged]]/Table1[[#This Row],[backers_count]],0)</f>
        <v>43.2</v>
      </c>
      <c r="Q3705" t="str">
        <f t="shared" si="228"/>
        <v>theater</v>
      </c>
      <c r="R3705" t="str">
        <f t="shared" si="229"/>
        <v>plays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+Table1[[#This Row],[pledged]]/Table1[[#This Row],[goal]]</f>
        <v>1.3633666666666666</v>
      </c>
      <c r="P3706" s="8">
        <f>IFERROR(+Table1[[#This Row],[pledged]]/Table1[[#This Row],[backers_count]],0)</f>
        <v>15.148518518518518</v>
      </c>
      <c r="Q3706" t="str">
        <f t="shared" si="228"/>
        <v>theater</v>
      </c>
      <c r="R3706" t="str">
        <f t="shared" si="229"/>
        <v>plays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+Table1[[#This Row],[pledged]]/Table1[[#This Row],[goal]]</f>
        <v>1.0346657233816767</v>
      </c>
      <c r="P3707" s="8">
        <f>IFERROR(+Table1[[#This Row],[pledged]]/Table1[[#This Row],[backers_count]],0)</f>
        <v>83.571428571428569</v>
      </c>
      <c r="Q3707" t="str">
        <f t="shared" si="228"/>
        <v>theater</v>
      </c>
      <c r="R3707" t="str">
        <f t="shared" si="229"/>
        <v>plays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+Table1[[#This Row],[pledged]]/Table1[[#This Row],[goal]]</f>
        <v>1.2133333333333334</v>
      </c>
      <c r="P3708" s="8">
        <f>IFERROR(+Table1[[#This Row],[pledged]]/Table1[[#This Row],[backers_count]],0)</f>
        <v>140</v>
      </c>
      <c r="Q3708" t="str">
        <f t="shared" si="228"/>
        <v>theater</v>
      </c>
      <c r="R3708" t="str">
        <f t="shared" si="229"/>
        <v>plays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+Table1[[#This Row],[pledged]]/Table1[[#This Row],[goal]]</f>
        <v>1.86</v>
      </c>
      <c r="P3709" s="8">
        <f>IFERROR(+Table1[[#This Row],[pledged]]/Table1[[#This Row],[backers_count]],0)</f>
        <v>80.869565217391298</v>
      </c>
      <c r="Q3709" t="str">
        <f t="shared" si="228"/>
        <v>theater</v>
      </c>
      <c r="R3709" t="str">
        <f t="shared" si="229"/>
        <v>plays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+Table1[[#This Row],[pledged]]/Table1[[#This Row],[goal]]</f>
        <v>3</v>
      </c>
      <c r="P3710" s="8">
        <f>IFERROR(+Table1[[#This Row],[pledged]]/Table1[[#This Row],[backers_count]],0)</f>
        <v>53.846153846153847</v>
      </c>
      <c r="Q3710" t="str">
        <f t="shared" si="228"/>
        <v>theater</v>
      </c>
      <c r="R3710" t="str">
        <f t="shared" si="229"/>
        <v>plays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+Table1[[#This Row],[pledged]]/Table1[[#This Row],[goal]]</f>
        <v>1.0825</v>
      </c>
      <c r="P3711" s="8">
        <f>IFERROR(+Table1[[#This Row],[pledged]]/Table1[[#This Row],[backers_count]],0)</f>
        <v>30.928571428571427</v>
      </c>
      <c r="Q3711" t="str">
        <f t="shared" si="228"/>
        <v>theater</v>
      </c>
      <c r="R3711" t="str">
        <f t="shared" si="229"/>
        <v>plays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+Table1[[#This Row],[pledged]]/Table1[[#This Row],[goal]]</f>
        <v>1.4115384615384616</v>
      </c>
      <c r="P3712" s="8">
        <f>IFERROR(+Table1[[#This Row],[pledged]]/Table1[[#This Row],[backers_count]],0)</f>
        <v>67.962962962962962</v>
      </c>
      <c r="Q3712" t="str">
        <f t="shared" si="228"/>
        <v>theater</v>
      </c>
      <c r="R3712" t="str">
        <f t="shared" si="229"/>
        <v>plays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+Table1[[#This Row],[pledged]]/Table1[[#This Row],[goal]]</f>
        <v>1.1399999999999999</v>
      </c>
      <c r="P3713" s="8">
        <f>IFERROR(+Table1[[#This Row],[pledged]]/Table1[[#This Row],[backers_count]],0)</f>
        <v>27.142857142857142</v>
      </c>
      <c r="Q3713" t="str">
        <f t="shared" si="228"/>
        <v>theater</v>
      </c>
      <c r="R3713" t="str">
        <f t="shared" si="229"/>
        <v>plays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+Table1[[#This Row],[pledged]]/Table1[[#This Row],[goal]]</f>
        <v>1.5373333333333334</v>
      </c>
      <c r="P3714" s="8">
        <f>IFERROR(+Table1[[#This Row],[pledged]]/Table1[[#This Row],[backers_count]],0)</f>
        <v>110.86538461538461</v>
      </c>
      <c r="Q3714" t="str">
        <f t="shared" ref="Q3714:Q3777" si="232">LEFT(N3714,FIND("/",N3714)-1)</f>
        <v>theater</v>
      </c>
      <c r="R3714" t="str">
        <f t="shared" ref="R3714:R3777" si="233">RIGHT($N3714,LEN(N3714)-FIND("/",N3714))</f>
        <v>plays</v>
      </c>
      <c r="S3714" s="14">
        <f t="shared" ref="S3714:S3777" si="234">(((J3714/60)/60)/24)+DATE(1970,1,1)</f>
        <v>42134.172071759262</v>
      </c>
      <c r="T3714" s="14">
        <f t="shared" ref="T3714:T3777" si="235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+Table1[[#This Row],[pledged]]/Table1[[#This Row],[goal]]</f>
        <v>1.0149999999999999</v>
      </c>
      <c r="P3715" s="8">
        <f>IFERROR(+Table1[[#This Row],[pledged]]/Table1[[#This Row],[backers_count]],0)</f>
        <v>106.84210526315789</v>
      </c>
      <c r="Q3715" t="str">
        <f t="shared" si="232"/>
        <v>theater</v>
      </c>
      <c r="R3715" t="str">
        <f t="shared" si="233"/>
        <v>plays</v>
      </c>
      <c r="S3715" s="14">
        <f t="shared" si="234"/>
        <v>42505.738032407404</v>
      </c>
      <c r="T3715" s="14">
        <f t="shared" si="235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+Table1[[#This Row],[pledged]]/Table1[[#This Row],[goal]]</f>
        <v>1.0235000000000001</v>
      </c>
      <c r="P3716" s="8">
        <f>IFERROR(+Table1[[#This Row],[pledged]]/Table1[[#This Row],[backers_count]],0)</f>
        <v>105.51546391752578</v>
      </c>
      <c r="Q3716" t="str">
        <f t="shared" si="232"/>
        <v>theater</v>
      </c>
      <c r="R3716" t="str">
        <f t="shared" si="233"/>
        <v>plays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+Table1[[#This Row],[pledged]]/Table1[[#This Row],[goal]]</f>
        <v>1.0257142857142858</v>
      </c>
      <c r="P3717" s="8">
        <f>IFERROR(+Table1[[#This Row],[pledged]]/Table1[[#This Row],[backers_count]],0)</f>
        <v>132.96296296296296</v>
      </c>
      <c r="Q3717" t="str">
        <f t="shared" si="232"/>
        <v>theater</v>
      </c>
      <c r="R3717" t="str">
        <f t="shared" si="233"/>
        <v>plays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+Table1[[#This Row],[pledged]]/Table1[[#This Row],[goal]]</f>
        <v>1.5575000000000001</v>
      </c>
      <c r="P3718" s="8">
        <f>IFERROR(+Table1[[#This Row],[pledged]]/Table1[[#This Row],[backers_count]],0)</f>
        <v>51.916666666666664</v>
      </c>
      <c r="Q3718" t="str">
        <f t="shared" si="232"/>
        <v>theater</v>
      </c>
      <c r="R3718" t="str">
        <f t="shared" si="233"/>
        <v>plays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+Table1[[#This Row],[pledged]]/Table1[[#This Row],[goal]]</f>
        <v>1.0075000000000001</v>
      </c>
      <c r="P3719" s="8">
        <f>IFERROR(+Table1[[#This Row],[pledged]]/Table1[[#This Row],[backers_count]],0)</f>
        <v>310</v>
      </c>
      <c r="Q3719" t="str">
        <f t="shared" si="232"/>
        <v>theater</v>
      </c>
      <c r="R3719" t="str">
        <f t="shared" si="233"/>
        <v>plays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+Table1[[#This Row],[pledged]]/Table1[[#This Row],[goal]]</f>
        <v>2.3940000000000001</v>
      </c>
      <c r="P3720" s="8">
        <f>IFERROR(+Table1[[#This Row],[pledged]]/Table1[[#This Row],[backers_count]],0)</f>
        <v>26.021739130434781</v>
      </c>
      <c r="Q3720" t="str">
        <f t="shared" si="232"/>
        <v>theater</v>
      </c>
      <c r="R3720" t="str">
        <f t="shared" si="233"/>
        <v>plays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+Table1[[#This Row],[pledged]]/Table1[[#This Row],[goal]]</f>
        <v>2.1</v>
      </c>
      <c r="P3721" s="8">
        <f>IFERROR(+Table1[[#This Row],[pledged]]/Table1[[#This Row],[backers_count]],0)</f>
        <v>105</v>
      </c>
      <c r="Q3721" t="str">
        <f t="shared" si="232"/>
        <v>theater</v>
      </c>
      <c r="R3721" t="str">
        <f t="shared" si="233"/>
        <v>plays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+Table1[[#This Row],[pledged]]/Table1[[#This Row],[goal]]</f>
        <v>1.0451515151515152</v>
      </c>
      <c r="P3722" s="8">
        <f>IFERROR(+Table1[[#This Row],[pledged]]/Table1[[#This Row],[backers_count]],0)</f>
        <v>86.224999999999994</v>
      </c>
      <c r="Q3722" t="str">
        <f t="shared" si="232"/>
        <v>theater</v>
      </c>
      <c r="R3722" t="str">
        <f t="shared" si="233"/>
        <v>plays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+Table1[[#This Row],[pledged]]/Table1[[#This Row],[goal]]</f>
        <v>1.008</v>
      </c>
      <c r="P3723" s="8">
        <f>IFERROR(+Table1[[#This Row],[pledged]]/Table1[[#This Row],[backers_count]],0)</f>
        <v>114.54545454545455</v>
      </c>
      <c r="Q3723" t="str">
        <f t="shared" si="232"/>
        <v>theater</v>
      </c>
      <c r="R3723" t="str">
        <f t="shared" si="233"/>
        <v>plays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+Table1[[#This Row],[pledged]]/Table1[[#This Row],[goal]]</f>
        <v>1.1120000000000001</v>
      </c>
      <c r="P3724" s="8">
        <f>IFERROR(+Table1[[#This Row],[pledged]]/Table1[[#This Row],[backers_count]],0)</f>
        <v>47.657142857142858</v>
      </c>
      <c r="Q3724" t="str">
        <f t="shared" si="232"/>
        <v>theater</v>
      </c>
      <c r="R3724" t="str">
        <f t="shared" si="233"/>
        <v>plays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+Table1[[#This Row],[pledged]]/Table1[[#This Row],[goal]]</f>
        <v>1.0204444444444445</v>
      </c>
      <c r="P3725" s="8">
        <f>IFERROR(+Table1[[#This Row],[pledged]]/Table1[[#This Row],[backers_count]],0)</f>
        <v>72.888888888888886</v>
      </c>
      <c r="Q3725" t="str">
        <f t="shared" si="232"/>
        <v>theater</v>
      </c>
      <c r="R3725" t="str">
        <f t="shared" si="233"/>
        <v>plays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+Table1[[#This Row],[pledged]]/Table1[[#This Row],[goal]]</f>
        <v>1.0254767441860466</v>
      </c>
      <c r="P3726" s="8">
        <f>IFERROR(+Table1[[#This Row],[pledged]]/Table1[[#This Row],[backers_count]],0)</f>
        <v>49.545505617977533</v>
      </c>
      <c r="Q3726" t="str">
        <f t="shared" si="232"/>
        <v>theater</v>
      </c>
      <c r="R3726" t="str">
        <f t="shared" si="233"/>
        <v>plays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+Table1[[#This Row],[pledged]]/Table1[[#This Row],[goal]]</f>
        <v>1.27</v>
      </c>
      <c r="P3727" s="8">
        <f>IFERROR(+Table1[[#This Row],[pledged]]/Table1[[#This Row],[backers_count]],0)</f>
        <v>25.4</v>
      </c>
      <c r="Q3727" t="str">
        <f t="shared" si="232"/>
        <v>theater</v>
      </c>
      <c r="R3727" t="str">
        <f t="shared" si="233"/>
        <v>plays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+Table1[[#This Row],[pledged]]/Table1[[#This Row],[goal]]</f>
        <v>3.3870588235294119</v>
      </c>
      <c r="P3728" s="8">
        <f>IFERROR(+Table1[[#This Row],[pledged]]/Table1[[#This Row],[backers_count]],0)</f>
        <v>62.586956521739133</v>
      </c>
      <c r="Q3728" t="str">
        <f t="shared" si="232"/>
        <v>theater</v>
      </c>
      <c r="R3728" t="str">
        <f t="shared" si="233"/>
        <v>plays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+Table1[[#This Row],[pledged]]/Table1[[#This Row],[goal]]</f>
        <v>1.0075000000000001</v>
      </c>
      <c r="P3729" s="8">
        <f>IFERROR(+Table1[[#This Row],[pledged]]/Table1[[#This Row],[backers_count]],0)</f>
        <v>61.060606060606062</v>
      </c>
      <c r="Q3729" t="str">
        <f t="shared" si="232"/>
        <v>theater</v>
      </c>
      <c r="R3729" t="str">
        <f t="shared" si="233"/>
        <v>plays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+Table1[[#This Row],[pledged]]/Table1[[#This Row],[goal]]</f>
        <v>9.3100000000000002E-2</v>
      </c>
      <c r="P3730" s="8">
        <f>IFERROR(+Table1[[#This Row],[pledged]]/Table1[[#This Row],[backers_count]],0)</f>
        <v>60.064516129032256</v>
      </c>
      <c r="Q3730" t="str">
        <f t="shared" si="232"/>
        <v>theater</v>
      </c>
      <c r="R3730" t="str">
        <f t="shared" si="233"/>
        <v>plays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+Table1[[#This Row],[pledged]]/Table1[[#This Row],[goal]]</f>
        <v>7.2400000000000006E-2</v>
      </c>
      <c r="P3731" s="8">
        <f>IFERROR(+Table1[[#This Row],[pledged]]/Table1[[#This Row],[backers_count]],0)</f>
        <v>72.400000000000006</v>
      </c>
      <c r="Q3731" t="str">
        <f t="shared" si="232"/>
        <v>theater</v>
      </c>
      <c r="R3731" t="str">
        <f t="shared" si="233"/>
        <v>plays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+Table1[[#This Row],[pledged]]/Table1[[#This Row],[goal]]</f>
        <v>0.1</v>
      </c>
      <c r="P3732" s="8">
        <f>IFERROR(+Table1[[#This Row],[pledged]]/Table1[[#This Row],[backers_count]],0)</f>
        <v>100</v>
      </c>
      <c r="Q3732" t="str">
        <f t="shared" si="232"/>
        <v>theater</v>
      </c>
      <c r="R3732" t="str">
        <f t="shared" si="233"/>
        <v>plays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+Table1[[#This Row],[pledged]]/Table1[[#This Row],[goal]]</f>
        <v>0.11272727272727273</v>
      </c>
      <c r="P3733" s="8">
        <f>IFERROR(+Table1[[#This Row],[pledged]]/Table1[[#This Row],[backers_count]],0)</f>
        <v>51.666666666666664</v>
      </c>
      <c r="Q3733" t="str">
        <f t="shared" si="232"/>
        <v>theater</v>
      </c>
      <c r="R3733" t="str">
        <f t="shared" si="233"/>
        <v>plays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+Table1[[#This Row],[pledged]]/Table1[[#This Row],[goal]]</f>
        <v>0.15411764705882353</v>
      </c>
      <c r="P3734" s="8">
        <f>IFERROR(+Table1[[#This Row],[pledged]]/Table1[[#This Row],[backers_count]],0)</f>
        <v>32.75</v>
      </c>
      <c r="Q3734" t="str">
        <f t="shared" si="232"/>
        <v>theater</v>
      </c>
      <c r="R3734" t="str">
        <f t="shared" si="233"/>
        <v>plays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+Table1[[#This Row],[pledged]]/Table1[[#This Row],[goal]]</f>
        <v>0</v>
      </c>
      <c r="P3735" s="8">
        <f>IFERROR(+Table1[[#This Row],[pledged]]/Table1[[#This Row],[backers_count]],0)</f>
        <v>0</v>
      </c>
      <c r="Q3735" t="str">
        <f t="shared" si="232"/>
        <v>theater</v>
      </c>
      <c r="R3735" t="str">
        <f t="shared" si="233"/>
        <v>plays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+Table1[[#This Row],[pledged]]/Table1[[#This Row],[goal]]</f>
        <v>0.28466666666666668</v>
      </c>
      <c r="P3736" s="8">
        <f>IFERROR(+Table1[[#This Row],[pledged]]/Table1[[#This Row],[backers_count]],0)</f>
        <v>61</v>
      </c>
      <c r="Q3736" t="str">
        <f t="shared" si="232"/>
        <v>theater</v>
      </c>
      <c r="R3736" t="str">
        <f t="shared" si="233"/>
        <v>plays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+Table1[[#This Row],[pledged]]/Table1[[#This Row],[goal]]</f>
        <v>0.13333333333333333</v>
      </c>
      <c r="P3737" s="8">
        <f>IFERROR(+Table1[[#This Row],[pledged]]/Table1[[#This Row],[backers_count]],0)</f>
        <v>10</v>
      </c>
      <c r="Q3737" t="str">
        <f t="shared" si="232"/>
        <v>theater</v>
      </c>
      <c r="R3737" t="str">
        <f t="shared" si="233"/>
        <v>plays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+Table1[[#This Row],[pledged]]/Table1[[#This Row],[goal]]</f>
        <v>6.6666666666666671E-3</v>
      </c>
      <c r="P3738" s="8">
        <f>IFERROR(+Table1[[#This Row],[pledged]]/Table1[[#This Row],[backers_count]],0)</f>
        <v>10</v>
      </c>
      <c r="Q3738" t="str">
        <f t="shared" si="232"/>
        <v>theater</v>
      </c>
      <c r="R3738" t="str">
        <f t="shared" si="233"/>
        <v>plays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+Table1[[#This Row],[pledged]]/Table1[[#This Row],[goal]]</f>
        <v>0.21428571428571427</v>
      </c>
      <c r="P3739" s="8">
        <f>IFERROR(+Table1[[#This Row],[pledged]]/Table1[[#This Row],[backers_count]],0)</f>
        <v>37.5</v>
      </c>
      <c r="Q3739" t="str">
        <f t="shared" si="232"/>
        <v>theater</v>
      </c>
      <c r="R3739" t="str">
        <f t="shared" si="233"/>
        <v>plays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+Table1[[#This Row],[pledged]]/Table1[[#This Row],[goal]]</f>
        <v>0.18</v>
      </c>
      <c r="P3740" s="8">
        <f>IFERROR(+Table1[[#This Row],[pledged]]/Table1[[#This Row],[backers_count]],0)</f>
        <v>45</v>
      </c>
      <c r="Q3740" t="str">
        <f t="shared" si="232"/>
        <v>theater</v>
      </c>
      <c r="R3740" t="str">
        <f t="shared" si="233"/>
        <v>plays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+Table1[[#This Row],[pledged]]/Table1[[#This Row],[goal]]</f>
        <v>0.20125000000000001</v>
      </c>
      <c r="P3741" s="8">
        <f>IFERROR(+Table1[[#This Row],[pledged]]/Table1[[#This Row],[backers_count]],0)</f>
        <v>100.625</v>
      </c>
      <c r="Q3741" t="str">
        <f t="shared" si="232"/>
        <v>theater</v>
      </c>
      <c r="R3741" t="str">
        <f t="shared" si="233"/>
        <v>plays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+Table1[[#This Row],[pledged]]/Table1[[#This Row],[goal]]</f>
        <v>0.17899999999999999</v>
      </c>
      <c r="P3742" s="8">
        <f>IFERROR(+Table1[[#This Row],[pledged]]/Table1[[#This Row],[backers_count]],0)</f>
        <v>25.571428571428573</v>
      </c>
      <c r="Q3742" t="str">
        <f t="shared" si="232"/>
        <v>theater</v>
      </c>
      <c r="R3742" t="str">
        <f t="shared" si="233"/>
        <v>plays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+Table1[[#This Row],[pledged]]/Table1[[#This Row],[goal]]</f>
        <v>0</v>
      </c>
      <c r="P3743" s="8">
        <f>IFERROR(+Table1[[#This Row],[pledged]]/Table1[[#This Row],[backers_count]],0)</f>
        <v>0</v>
      </c>
      <c r="Q3743" t="str">
        <f t="shared" si="232"/>
        <v>theater</v>
      </c>
      <c r="R3743" t="str">
        <f t="shared" si="233"/>
        <v>plays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+Table1[[#This Row],[pledged]]/Table1[[#This Row],[goal]]</f>
        <v>0.02</v>
      </c>
      <c r="P3744" s="8">
        <f>IFERROR(+Table1[[#This Row],[pledged]]/Table1[[#This Row],[backers_count]],0)</f>
        <v>25</v>
      </c>
      <c r="Q3744" t="str">
        <f t="shared" si="232"/>
        <v>theater</v>
      </c>
      <c r="R3744" t="str">
        <f t="shared" si="233"/>
        <v>plays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+Table1[[#This Row],[pledged]]/Table1[[#This Row],[goal]]</f>
        <v>0</v>
      </c>
      <c r="P3745" s="8">
        <f>IFERROR(+Table1[[#This Row],[pledged]]/Table1[[#This Row],[backers_count]],0)</f>
        <v>0</v>
      </c>
      <c r="Q3745" t="str">
        <f t="shared" si="232"/>
        <v>theater</v>
      </c>
      <c r="R3745" t="str">
        <f t="shared" si="233"/>
        <v>plays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+Table1[[#This Row],[pledged]]/Table1[[#This Row],[goal]]</f>
        <v>0</v>
      </c>
      <c r="P3746" s="8">
        <f>IFERROR(+Table1[[#This Row],[pledged]]/Table1[[#This Row],[backers_count]],0)</f>
        <v>0</v>
      </c>
      <c r="Q3746" t="str">
        <f t="shared" si="232"/>
        <v>theater</v>
      </c>
      <c r="R3746" t="str">
        <f t="shared" si="233"/>
        <v>plays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+Table1[[#This Row],[pledged]]/Table1[[#This Row],[goal]]</f>
        <v>0.1</v>
      </c>
      <c r="P3747" s="8">
        <f>IFERROR(+Table1[[#This Row],[pledged]]/Table1[[#This Row],[backers_count]],0)</f>
        <v>10</v>
      </c>
      <c r="Q3747" t="str">
        <f t="shared" si="232"/>
        <v>theater</v>
      </c>
      <c r="R3747" t="str">
        <f t="shared" si="233"/>
        <v>plays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+Table1[[#This Row],[pledged]]/Table1[[#This Row],[goal]]</f>
        <v>2.3764705882352941E-2</v>
      </c>
      <c r="P3748" s="8">
        <f>IFERROR(+Table1[[#This Row],[pledged]]/Table1[[#This Row],[backers_count]],0)</f>
        <v>202</v>
      </c>
      <c r="Q3748" t="str">
        <f t="shared" si="232"/>
        <v>theater</v>
      </c>
      <c r="R3748" t="str">
        <f t="shared" si="233"/>
        <v>plays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+Table1[[#This Row],[pledged]]/Table1[[#This Row],[goal]]</f>
        <v>0.01</v>
      </c>
      <c r="P3749" s="8">
        <f>IFERROR(+Table1[[#This Row],[pledged]]/Table1[[#This Row],[backers_count]],0)</f>
        <v>25</v>
      </c>
      <c r="Q3749" t="str">
        <f t="shared" si="232"/>
        <v>theater</v>
      </c>
      <c r="R3749" t="str">
        <f t="shared" si="233"/>
        <v>plays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+Table1[[#This Row],[pledged]]/Table1[[#This Row],[goal]]</f>
        <v>1.0351999999999999</v>
      </c>
      <c r="P3750" s="8">
        <f>IFERROR(+Table1[[#This Row],[pledged]]/Table1[[#This Row],[backers_count]],0)</f>
        <v>99.538461538461533</v>
      </c>
      <c r="Q3750" t="str">
        <f t="shared" si="232"/>
        <v>theater</v>
      </c>
      <c r="R3750" t="str">
        <f t="shared" si="233"/>
        <v>musical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+Table1[[#This Row],[pledged]]/Table1[[#This Row],[goal]]</f>
        <v>1.05</v>
      </c>
      <c r="P3751" s="8">
        <f>IFERROR(+Table1[[#This Row],[pledged]]/Table1[[#This Row],[backers_count]],0)</f>
        <v>75</v>
      </c>
      <c r="Q3751" t="str">
        <f t="shared" si="232"/>
        <v>theater</v>
      </c>
      <c r="R3751" t="str">
        <f t="shared" si="233"/>
        <v>musical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+Table1[[#This Row],[pledged]]/Table1[[#This Row],[goal]]</f>
        <v>1.0044999999999999</v>
      </c>
      <c r="P3752" s="8">
        <f>IFERROR(+Table1[[#This Row],[pledged]]/Table1[[#This Row],[backers_count]],0)</f>
        <v>215.25</v>
      </c>
      <c r="Q3752" t="str">
        <f t="shared" si="232"/>
        <v>theater</v>
      </c>
      <c r="R3752" t="str">
        <f t="shared" si="233"/>
        <v>musical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+Table1[[#This Row],[pledged]]/Table1[[#This Row],[goal]]</f>
        <v>1.3260000000000001</v>
      </c>
      <c r="P3753" s="8">
        <f>IFERROR(+Table1[[#This Row],[pledged]]/Table1[[#This Row],[backers_count]],0)</f>
        <v>120.54545454545455</v>
      </c>
      <c r="Q3753" t="str">
        <f t="shared" si="232"/>
        <v>theater</v>
      </c>
      <c r="R3753" t="str">
        <f t="shared" si="233"/>
        <v>musical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+Table1[[#This Row],[pledged]]/Table1[[#This Row],[goal]]</f>
        <v>1.1299999999999999</v>
      </c>
      <c r="P3754" s="8">
        <f>IFERROR(+Table1[[#This Row],[pledged]]/Table1[[#This Row],[backers_count]],0)</f>
        <v>37.666666666666664</v>
      </c>
      <c r="Q3754" t="str">
        <f t="shared" si="232"/>
        <v>theater</v>
      </c>
      <c r="R3754" t="str">
        <f t="shared" si="233"/>
        <v>musical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+Table1[[#This Row],[pledged]]/Table1[[#This Row],[goal]]</f>
        <v>1.0334000000000001</v>
      </c>
      <c r="P3755" s="8">
        <f>IFERROR(+Table1[[#This Row],[pledged]]/Table1[[#This Row],[backers_count]],0)</f>
        <v>172.23333333333332</v>
      </c>
      <c r="Q3755" t="str">
        <f t="shared" si="232"/>
        <v>theater</v>
      </c>
      <c r="R3755" t="str">
        <f t="shared" si="233"/>
        <v>musical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+Table1[[#This Row],[pledged]]/Table1[[#This Row],[goal]]</f>
        <v>1.2</v>
      </c>
      <c r="P3756" s="8">
        <f>IFERROR(+Table1[[#This Row],[pledged]]/Table1[[#This Row],[backers_count]],0)</f>
        <v>111.11111111111111</v>
      </c>
      <c r="Q3756" t="str">
        <f t="shared" si="232"/>
        <v>theater</v>
      </c>
      <c r="R3756" t="str">
        <f t="shared" si="233"/>
        <v>musical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+Table1[[#This Row],[pledged]]/Table1[[#This Row],[goal]]</f>
        <v>1.2963636363636364</v>
      </c>
      <c r="P3757" s="8">
        <f>IFERROR(+Table1[[#This Row],[pledged]]/Table1[[#This Row],[backers_count]],0)</f>
        <v>25.464285714285715</v>
      </c>
      <c r="Q3757" t="str">
        <f t="shared" si="232"/>
        <v>theater</v>
      </c>
      <c r="R3757" t="str">
        <f t="shared" si="233"/>
        <v>musical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+Table1[[#This Row],[pledged]]/Table1[[#This Row],[goal]]</f>
        <v>1.0111111111111111</v>
      </c>
      <c r="P3758" s="8">
        <f>IFERROR(+Table1[[#This Row],[pledged]]/Table1[[#This Row],[backers_count]],0)</f>
        <v>267.64705882352939</v>
      </c>
      <c r="Q3758" t="str">
        <f t="shared" si="232"/>
        <v>theater</v>
      </c>
      <c r="R3758" t="str">
        <f t="shared" si="233"/>
        <v>musical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+Table1[[#This Row],[pledged]]/Table1[[#This Row],[goal]]</f>
        <v>1.0851428571428572</v>
      </c>
      <c r="P3759" s="8">
        <f>IFERROR(+Table1[[#This Row],[pledged]]/Table1[[#This Row],[backers_count]],0)</f>
        <v>75.959999999999994</v>
      </c>
      <c r="Q3759" t="str">
        <f t="shared" si="232"/>
        <v>theater</v>
      </c>
      <c r="R3759" t="str">
        <f t="shared" si="233"/>
        <v>musical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+Table1[[#This Row],[pledged]]/Table1[[#This Row],[goal]]</f>
        <v>1.0233333333333334</v>
      </c>
      <c r="P3760" s="8">
        <f>IFERROR(+Table1[[#This Row],[pledged]]/Table1[[#This Row],[backers_count]],0)</f>
        <v>59.03846153846154</v>
      </c>
      <c r="Q3760" t="str">
        <f t="shared" si="232"/>
        <v>theater</v>
      </c>
      <c r="R3760" t="str">
        <f t="shared" si="233"/>
        <v>musical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+Table1[[#This Row],[pledged]]/Table1[[#This Row],[goal]]</f>
        <v>1.1024425000000002</v>
      </c>
      <c r="P3761" s="8">
        <f>IFERROR(+Table1[[#This Row],[pledged]]/Table1[[#This Row],[backers_count]],0)</f>
        <v>50.111022727272733</v>
      </c>
      <c r="Q3761" t="str">
        <f t="shared" si="232"/>
        <v>theater</v>
      </c>
      <c r="R3761" t="str">
        <f t="shared" si="233"/>
        <v>musical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+Table1[[#This Row],[pledged]]/Table1[[#This Row],[goal]]</f>
        <v>1.010154</v>
      </c>
      <c r="P3762" s="8">
        <f>IFERROR(+Table1[[#This Row],[pledged]]/Table1[[#This Row],[backers_count]],0)</f>
        <v>55.502967032967035</v>
      </c>
      <c r="Q3762" t="str">
        <f t="shared" si="232"/>
        <v>theater</v>
      </c>
      <c r="R3762" t="str">
        <f t="shared" si="233"/>
        <v>musical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+Table1[[#This Row],[pledged]]/Table1[[#This Row],[goal]]</f>
        <v>1</v>
      </c>
      <c r="P3763" s="8">
        <f>IFERROR(+Table1[[#This Row],[pledged]]/Table1[[#This Row],[backers_count]],0)</f>
        <v>166.66666666666666</v>
      </c>
      <c r="Q3763" t="str">
        <f t="shared" si="232"/>
        <v>theater</v>
      </c>
      <c r="R3763" t="str">
        <f t="shared" si="233"/>
        <v>musical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+Table1[[#This Row],[pledged]]/Table1[[#This Row],[goal]]</f>
        <v>1.0624</v>
      </c>
      <c r="P3764" s="8">
        <f>IFERROR(+Table1[[#This Row],[pledged]]/Table1[[#This Row],[backers_count]],0)</f>
        <v>47.428571428571431</v>
      </c>
      <c r="Q3764" t="str">
        <f t="shared" si="232"/>
        <v>theater</v>
      </c>
      <c r="R3764" t="str">
        <f t="shared" si="233"/>
        <v>musical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+Table1[[#This Row],[pledged]]/Table1[[#This Row],[goal]]</f>
        <v>1</v>
      </c>
      <c r="P3765" s="8">
        <f>IFERROR(+Table1[[#This Row],[pledged]]/Table1[[#This Row],[backers_count]],0)</f>
        <v>64.935064935064929</v>
      </c>
      <c r="Q3765" t="str">
        <f t="shared" si="232"/>
        <v>theater</v>
      </c>
      <c r="R3765" t="str">
        <f t="shared" si="233"/>
        <v>musical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+Table1[[#This Row],[pledged]]/Table1[[#This Row],[goal]]</f>
        <v>1</v>
      </c>
      <c r="P3766" s="8">
        <f>IFERROR(+Table1[[#This Row],[pledged]]/Table1[[#This Row],[backers_count]],0)</f>
        <v>55.555555555555557</v>
      </c>
      <c r="Q3766" t="str">
        <f t="shared" si="232"/>
        <v>theater</v>
      </c>
      <c r="R3766" t="str">
        <f t="shared" si="233"/>
        <v>musical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+Table1[[#This Row],[pledged]]/Table1[[#This Row],[goal]]</f>
        <v>1.1345714285714286</v>
      </c>
      <c r="P3767" s="8">
        <f>IFERROR(+Table1[[#This Row],[pledged]]/Table1[[#This Row],[backers_count]],0)</f>
        <v>74.224299065420567</v>
      </c>
      <c r="Q3767" t="str">
        <f t="shared" si="232"/>
        <v>theater</v>
      </c>
      <c r="R3767" t="str">
        <f t="shared" si="233"/>
        <v>musical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+Table1[[#This Row],[pledged]]/Table1[[#This Row],[goal]]</f>
        <v>1.0265010000000001</v>
      </c>
      <c r="P3768" s="8">
        <f>IFERROR(+Table1[[#This Row],[pledged]]/Table1[[#This Row],[backers_count]],0)</f>
        <v>106.9271875</v>
      </c>
      <c r="Q3768" t="str">
        <f t="shared" si="232"/>
        <v>theater</v>
      </c>
      <c r="R3768" t="str">
        <f t="shared" si="233"/>
        <v>musical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+Table1[[#This Row],[pledged]]/Table1[[#This Row],[goal]]</f>
        <v>1.1675</v>
      </c>
      <c r="P3769" s="8">
        <f>IFERROR(+Table1[[#This Row],[pledged]]/Table1[[#This Row],[backers_count]],0)</f>
        <v>41.696428571428569</v>
      </c>
      <c r="Q3769" t="str">
        <f t="shared" si="232"/>
        <v>theater</v>
      </c>
      <c r="R3769" t="str">
        <f t="shared" si="233"/>
        <v>musical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+Table1[[#This Row],[pledged]]/Table1[[#This Row],[goal]]</f>
        <v>1.0765274999999999</v>
      </c>
      <c r="P3770" s="8">
        <f>IFERROR(+Table1[[#This Row],[pledged]]/Table1[[#This Row],[backers_count]],0)</f>
        <v>74.243275862068955</v>
      </c>
      <c r="Q3770" t="str">
        <f t="shared" si="232"/>
        <v>theater</v>
      </c>
      <c r="R3770" t="str">
        <f t="shared" si="233"/>
        <v>musical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+Table1[[#This Row],[pledged]]/Table1[[#This Row],[goal]]</f>
        <v>1</v>
      </c>
      <c r="P3771" s="8">
        <f>IFERROR(+Table1[[#This Row],[pledged]]/Table1[[#This Row],[backers_count]],0)</f>
        <v>73.333333333333329</v>
      </c>
      <c r="Q3771" t="str">
        <f t="shared" si="232"/>
        <v>theater</v>
      </c>
      <c r="R3771" t="str">
        <f t="shared" si="233"/>
        <v>musical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+Table1[[#This Row],[pledged]]/Table1[[#This Row],[goal]]</f>
        <v>1</v>
      </c>
      <c r="P3772" s="8">
        <f>IFERROR(+Table1[[#This Row],[pledged]]/Table1[[#This Row],[backers_count]],0)</f>
        <v>100</v>
      </c>
      <c r="Q3772" t="str">
        <f t="shared" si="232"/>
        <v>theater</v>
      </c>
      <c r="R3772" t="str">
        <f t="shared" si="233"/>
        <v>musical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+Table1[[#This Row],[pledged]]/Table1[[#This Row],[goal]]</f>
        <v>1.46</v>
      </c>
      <c r="P3773" s="8">
        <f>IFERROR(+Table1[[#This Row],[pledged]]/Table1[[#This Row],[backers_count]],0)</f>
        <v>38.421052631578945</v>
      </c>
      <c r="Q3773" t="str">
        <f t="shared" si="232"/>
        <v>theater</v>
      </c>
      <c r="R3773" t="str">
        <f t="shared" si="233"/>
        <v>musical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+Table1[[#This Row],[pledged]]/Table1[[#This Row],[goal]]</f>
        <v>1.1020000000000001</v>
      </c>
      <c r="P3774" s="8">
        <f>IFERROR(+Table1[[#This Row],[pledged]]/Table1[[#This Row],[backers_count]],0)</f>
        <v>166.96969696969697</v>
      </c>
      <c r="Q3774" t="str">
        <f t="shared" si="232"/>
        <v>theater</v>
      </c>
      <c r="R3774" t="str">
        <f t="shared" si="233"/>
        <v>musical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+Table1[[#This Row],[pledged]]/Table1[[#This Row],[goal]]</f>
        <v>1.0820000000000001</v>
      </c>
      <c r="P3775" s="8">
        <f>IFERROR(+Table1[[#This Row],[pledged]]/Table1[[#This Row],[backers_count]],0)</f>
        <v>94.912280701754383</v>
      </c>
      <c r="Q3775" t="str">
        <f t="shared" si="232"/>
        <v>theater</v>
      </c>
      <c r="R3775" t="str">
        <f t="shared" si="233"/>
        <v>musical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+Table1[[#This Row],[pledged]]/Table1[[#This Row],[goal]]</f>
        <v>1</v>
      </c>
      <c r="P3776" s="8">
        <f>IFERROR(+Table1[[#This Row],[pledged]]/Table1[[#This Row],[backers_count]],0)</f>
        <v>100</v>
      </c>
      <c r="Q3776" t="str">
        <f t="shared" si="232"/>
        <v>theater</v>
      </c>
      <c r="R3776" t="str">
        <f t="shared" si="233"/>
        <v>musical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+Table1[[#This Row],[pledged]]/Table1[[#This Row],[goal]]</f>
        <v>1.0024999999999999</v>
      </c>
      <c r="P3777" s="8">
        <f>IFERROR(+Table1[[#This Row],[pledged]]/Table1[[#This Row],[backers_count]],0)</f>
        <v>143.21428571428572</v>
      </c>
      <c r="Q3777" t="str">
        <f t="shared" si="232"/>
        <v>theater</v>
      </c>
      <c r="R3777" t="str">
        <f t="shared" si="233"/>
        <v>musical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+Table1[[#This Row],[pledged]]/Table1[[#This Row],[goal]]</f>
        <v>1.0671250000000001</v>
      </c>
      <c r="P3778" s="8">
        <f>IFERROR(+Table1[[#This Row],[pledged]]/Table1[[#This Row],[backers_count]],0)</f>
        <v>90.819148936170208</v>
      </c>
      <c r="Q3778" t="str">
        <f t="shared" ref="Q3778:Q3841" si="236">LEFT(N3778,FIND("/",N3778)-1)</f>
        <v>theater</v>
      </c>
      <c r="R3778" t="str">
        <f t="shared" ref="R3778:R3841" si="237">RIGHT($N3778,LEN(N3778)-FIND("/",N3778))</f>
        <v>musical</v>
      </c>
      <c r="S3778" s="14">
        <f t="shared" ref="S3778:S3841" si="238">(((J3778/60)/60)/24)+DATE(1970,1,1)</f>
        <v>41814.367800925924</v>
      </c>
      <c r="T3778" s="14">
        <f t="shared" ref="T3778:T3841" si="239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+Table1[[#This Row],[pledged]]/Table1[[#This Row],[goal]]</f>
        <v>1.4319999999999999</v>
      </c>
      <c r="P3779" s="8">
        <f>IFERROR(+Table1[[#This Row],[pledged]]/Table1[[#This Row],[backers_count]],0)</f>
        <v>48.542372881355931</v>
      </c>
      <c r="Q3779" t="str">
        <f t="shared" si="236"/>
        <v>theater</v>
      </c>
      <c r="R3779" t="str">
        <f t="shared" si="237"/>
        <v>musical</v>
      </c>
      <c r="S3779" s="14">
        <f t="shared" si="238"/>
        <v>41887.111354166671</v>
      </c>
      <c r="T3779" s="14">
        <f t="shared" si="23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+Table1[[#This Row],[pledged]]/Table1[[#This Row],[goal]]</f>
        <v>1.0504166666666668</v>
      </c>
      <c r="P3780" s="8">
        <f>IFERROR(+Table1[[#This Row],[pledged]]/Table1[[#This Row],[backers_count]],0)</f>
        <v>70.027777777777771</v>
      </c>
      <c r="Q3780" t="str">
        <f t="shared" si="236"/>
        <v>theater</v>
      </c>
      <c r="R3780" t="str">
        <f t="shared" si="237"/>
        <v>musical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+Table1[[#This Row],[pledged]]/Table1[[#This Row],[goal]]</f>
        <v>1.0398000000000001</v>
      </c>
      <c r="P3781" s="8">
        <f>IFERROR(+Table1[[#This Row],[pledged]]/Table1[[#This Row],[backers_count]],0)</f>
        <v>135.62608695652173</v>
      </c>
      <c r="Q3781" t="str">
        <f t="shared" si="236"/>
        <v>theater</v>
      </c>
      <c r="R3781" t="str">
        <f t="shared" si="237"/>
        <v>musical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+Table1[[#This Row],[pledged]]/Table1[[#This Row],[goal]]</f>
        <v>1.2</v>
      </c>
      <c r="P3782" s="8">
        <f>IFERROR(+Table1[[#This Row],[pledged]]/Table1[[#This Row],[backers_count]],0)</f>
        <v>100</v>
      </c>
      <c r="Q3782" t="str">
        <f t="shared" si="236"/>
        <v>theater</v>
      </c>
      <c r="R3782" t="str">
        <f t="shared" si="237"/>
        <v>musical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+Table1[[#This Row],[pledged]]/Table1[[#This Row],[goal]]</f>
        <v>1.0966666666666667</v>
      </c>
      <c r="P3783" s="8">
        <f>IFERROR(+Table1[[#This Row],[pledged]]/Table1[[#This Row],[backers_count]],0)</f>
        <v>94.90384615384616</v>
      </c>
      <c r="Q3783" t="str">
        <f t="shared" si="236"/>
        <v>theater</v>
      </c>
      <c r="R3783" t="str">
        <f t="shared" si="237"/>
        <v>musical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+Table1[[#This Row],[pledged]]/Table1[[#This Row],[goal]]</f>
        <v>1.0175000000000001</v>
      </c>
      <c r="P3784" s="8">
        <f>IFERROR(+Table1[[#This Row],[pledged]]/Table1[[#This Row],[backers_count]],0)</f>
        <v>75.370370370370367</v>
      </c>
      <c r="Q3784" t="str">
        <f t="shared" si="236"/>
        <v>theater</v>
      </c>
      <c r="R3784" t="str">
        <f t="shared" si="237"/>
        <v>musical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+Table1[[#This Row],[pledged]]/Table1[[#This Row],[goal]]</f>
        <v>1.2891666666666666</v>
      </c>
      <c r="P3785" s="8">
        <f>IFERROR(+Table1[[#This Row],[pledged]]/Table1[[#This Row],[backers_count]],0)</f>
        <v>64.458333333333329</v>
      </c>
      <c r="Q3785" t="str">
        <f t="shared" si="236"/>
        <v>theater</v>
      </c>
      <c r="R3785" t="str">
        <f t="shared" si="237"/>
        <v>musical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+Table1[[#This Row],[pledged]]/Table1[[#This Row],[goal]]</f>
        <v>1.1499999999999999</v>
      </c>
      <c r="P3786" s="8">
        <f>IFERROR(+Table1[[#This Row],[pledged]]/Table1[[#This Row],[backers_count]],0)</f>
        <v>115</v>
      </c>
      <c r="Q3786" t="str">
        <f t="shared" si="236"/>
        <v>theater</v>
      </c>
      <c r="R3786" t="str">
        <f t="shared" si="237"/>
        <v>musical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+Table1[[#This Row],[pledged]]/Table1[[#This Row],[goal]]</f>
        <v>1.5075000000000001</v>
      </c>
      <c r="P3787" s="8">
        <f>IFERROR(+Table1[[#This Row],[pledged]]/Table1[[#This Row],[backers_count]],0)</f>
        <v>100.5</v>
      </c>
      <c r="Q3787" t="str">
        <f t="shared" si="236"/>
        <v>theater</v>
      </c>
      <c r="R3787" t="str">
        <f t="shared" si="237"/>
        <v>musical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+Table1[[#This Row],[pledged]]/Table1[[#This Row],[goal]]</f>
        <v>1.1096666666666666</v>
      </c>
      <c r="P3788" s="8">
        <f>IFERROR(+Table1[[#This Row],[pledged]]/Table1[[#This Row],[backers_count]],0)</f>
        <v>93.774647887323937</v>
      </c>
      <c r="Q3788" t="str">
        <f t="shared" si="236"/>
        <v>theater</v>
      </c>
      <c r="R3788" t="str">
        <f t="shared" si="237"/>
        <v>musical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+Table1[[#This Row],[pledged]]/Table1[[#This Row],[goal]]</f>
        <v>1.0028571428571429</v>
      </c>
      <c r="P3789" s="8">
        <f>IFERROR(+Table1[[#This Row],[pledged]]/Table1[[#This Row],[backers_count]],0)</f>
        <v>35.1</v>
      </c>
      <c r="Q3789" t="str">
        <f t="shared" si="236"/>
        <v>theater</v>
      </c>
      <c r="R3789" t="str">
        <f t="shared" si="237"/>
        <v>musical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+Table1[[#This Row],[pledged]]/Table1[[#This Row],[goal]]</f>
        <v>6.6666666666666671E-3</v>
      </c>
      <c r="P3790" s="8">
        <f>IFERROR(+Table1[[#This Row],[pledged]]/Table1[[#This Row],[backers_count]],0)</f>
        <v>500</v>
      </c>
      <c r="Q3790" t="str">
        <f t="shared" si="236"/>
        <v>theater</v>
      </c>
      <c r="R3790" t="str">
        <f t="shared" si="237"/>
        <v>musical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+Table1[[#This Row],[pledged]]/Table1[[#This Row],[goal]]</f>
        <v>3.267605633802817E-2</v>
      </c>
      <c r="P3791" s="8">
        <f>IFERROR(+Table1[[#This Row],[pledged]]/Table1[[#This Row],[backers_count]],0)</f>
        <v>29</v>
      </c>
      <c r="Q3791" t="str">
        <f t="shared" si="236"/>
        <v>theater</v>
      </c>
      <c r="R3791" t="str">
        <f t="shared" si="237"/>
        <v>musical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+Table1[[#This Row],[pledged]]/Table1[[#This Row],[goal]]</f>
        <v>0</v>
      </c>
      <c r="P3792" s="8">
        <f>IFERROR(+Table1[[#This Row],[pledged]]/Table1[[#This Row],[backers_count]],0)</f>
        <v>0</v>
      </c>
      <c r="Q3792" t="str">
        <f t="shared" si="236"/>
        <v>theater</v>
      </c>
      <c r="R3792" t="str">
        <f t="shared" si="237"/>
        <v>musical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+Table1[[#This Row],[pledged]]/Table1[[#This Row],[goal]]</f>
        <v>0</v>
      </c>
      <c r="P3793" s="8">
        <f>IFERROR(+Table1[[#This Row],[pledged]]/Table1[[#This Row],[backers_count]],0)</f>
        <v>0</v>
      </c>
      <c r="Q3793" t="str">
        <f t="shared" si="236"/>
        <v>theater</v>
      </c>
      <c r="R3793" t="str">
        <f t="shared" si="237"/>
        <v>musical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+Table1[[#This Row],[pledged]]/Table1[[#This Row],[goal]]</f>
        <v>2.8E-3</v>
      </c>
      <c r="P3794" s="8">
        <f>IFERROR(+Table1[[#This Row],[pledged]]/Table1[[#This Row],[backers_count]],0)</f>
        <v>17.5</v>
      </c>
      <c r="Q3794" t="str">
        <f t="shared" si="236"/>
        <v>theater</v>
      </c>
      <c r="R3794" t="str">
        <f t="shared" si="237"/>
        <v>musical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+Table1[[#This Row],[pledged]]/Table1[[#This Row],[goal]]</f>
        <v>0.59657142857142853</v>
      </c>
      <c r="P3795" s="8">
        <f>IFERROR(+Table1[[#This Row],[pledged]]/Table1[[#This Row],[backers_count]],0)</f>
        <v>174</v>
      </c>
      <c r="Q3795" t="str">
        <f t="shared" si="236"/>
        <v>theater</v>
      </c>
      <c r="R3795" t="str">
        <f t="shared" si="237"/>
        <v>musical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+Table1[[#This Row],[pledged]]/Table1[[#This Row],[goal]]</f>
        <v>0.01</v>
      </c>
      <c r="P3796" s="8">
        <f>IFERROR(+Table1[[#This Row],[pledged]]/Table1[[#This Row],[backers_count]],0)</f>
        <v>50</v>
      </c>
      <c r="Q3796" t="str">
        <f t="shared" si="236"/>
        <v>theater</v>
      </c>
      <c r="R3796" t="str">
        <f t="shared" si="237"/>
        <v>musical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+Table1[[#This Row],[pledged]]/Table1[[#This Row],[goal]]</f>
        <v>1.6666666666666666E-2</v>
      </c>
      <c r="P3797" s="8">
        <f>IFERROR(+Table1[[#This Row],[pledged]]/Table1[[#This Row],[backers_count]],0)</f>
        <v>5</v>
      </c>
      <c r="Q3797" t="str">
        <f t="shared" si="236"/>
        <v>theater</v>
      </c>
      <c r="R3797" t="str">
        <f t="shared" si="237"/>
        <v>musical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+Table1[[#This Row],[pledged]]/Table1[[#This Row],[goal]]</f>
        <v>4.4444444444444447E-5</v>
      </c>
      <c r="P3798" s="8">
        <f>IFERROR(+Table1[[#This Row],[pledged]]/Table1[[#This Row],[backers_count]],0)</f>
        <v>1</v>
      </c>
      <c r="Q3798" t="str">
        <f t="shared" si="236"/>
        <v>theater</v>
      </c>
      <c r="R3798" t="str">
        <f t="shared" si="237"/>
        <v>musical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+Table1[[#This Row],[pledged]]/Table1[[#This Row],[goal]]</f>
        <v>0.89666666666666661</v>
      </c>
      <c r="P3799" s="8">
        <f>IFERROR(+Table1[[#This Row],[pledged]]/Table1[[#This Row],[backers_count]],0)</f>
        <v>145.40540540540542</v>
      </c>
      <c r="Q3799" t="str">
        <f t="shared" si="236"/>
        <v>theater</v>
      </c>
      <c r="R3799" t="str">
        <f t="shared" si="237"/>
        <v>musical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+Table1[[#This Row],[pledged]]/Table1[[#This Row],[goal]]</f>
        <v>1.4642857142857143E-2</v>
      </c>
      <c r="P3800" s="8">
        <f>IFERROR(+Table1[[#This Row],[pledged]]/Table1[[#This Row],[backers_count]],0)</f>
        <v>205</v>
      </c>
      <c r="Q3800" t="str">
        <f t="shared" si="236"/>
        <v>theater</v>
      </c>
      <c r="R3800" t="str">
        <f t="shared" si="237"/>
        <v>musical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+Table1[[#This Row],[pledged]]/Table1[[#This Row],[goal]]</f>
        <v>4.02E-2</v>
      </c>
      <c r="P3801" s="8">
        <f>IFERROR(+Table1[[#This Row],[pledged]]/Table1[[#This Row],[backers_count]],0)</f>
        <v>100.5</v>
      </c>
      <c r="Q3801" t="str">
        <f t="shared" si="236"/>
        <v>theater</v>
      </c>
      <c r="R3801" t="str">
        <f t="shared" si="237"/>
        <v>musical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+Table1[[#This Row],[pledged]]/Table1[[#This Row],[goal]]</f>
        <v>4.0045454545454544E-2</v>
      </c>
      <c r="P3802" s="8">
        <f>IFERROR(+Table1[[#This Row],[pledged]]/Table1[[#This Row],[backers_count]],0)</f>
        <v>55.0625</v>
      </c>
      <c r="Q3802" t="str">
        <f t="shared" si="236"/>
        <v>theater</v>
      </c>
      <c r="R3802" t="str">
        <f t="shared" si="237"/>
        <v>musical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+Table1[[#This Row],[pledged]]/Table1[[#This Row],[goal]]</f>
        <v>8.5199999999999998E-2</v>
      </c>
      <c r="P3803" s="8">
        <f>IFERROR(+Table1[[#This Row],[pledged]]/Table1[[#This Row],[backers_count]],0)</f>
        <v>47.333333333333336</v>
      </c>
      <c r="Q3803" t="str">
        <f t="shared" si="236"/>
        <v>theater</v>
      </c>
      <c r="R3803" t="str">
        <f t="shared" si="237"/>
        <v>musical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+Table1[[#This Row],[pledged]]/Table1[[#This Row],[goal]]</f>
        <v>0</v>
      </c>
      <c r="P3804" s="8">
        <f>IFERROR(+Table1[[#This Row],[pledged]]/Table1[[#This Row],[backers_count]],0)</f>
        <v>0</v>
      </c>
      <c r="Q3804" t="str">
        <f t="shared" si="236"/>
        <v>theater</v>
      </c>
      <c r="R3804" t="str">
        <f t="shared" si="237"/>
        <v>musical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+Table1[[#This Row],[pledged]]/Table1[[#This Row],[goal]]</f>
        <v>0.19650000000000001</v>
      </c>
      <c r="P3805" s="8">
        <f>IFERROR(+Table1[[#This Row],[pledged]]/Table1[[#This Row],[backers_count]],0)</f>
        <v>58.95</v>
      </c>
      <c r="Q3805" t="str">
        <f t="shared" si="236"/>
        <v>theater</v>
      </c>
      <c r="R3805" t="str">
        <f t="shared" si="237"/>
        <v>musical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+Table1[[#This Row],[pledged]]/Table1[[#This Row],[goal]]</f>
        <v>0</v>
      </c>
      <c r="P3806" s="8">
        <f>IFERROR(+Table1[[#This Row],[pledged]]/Table1[[#This Row],[backers_count]],0)</f>
        <v>0</v>
      </c>
      <c r="Q3806" t="str">
        <f t="shared" si="236"/>
        <v>theater</v>
      </c>
      <c r="R3806" t="str">
        <f t="shared" si="237"/>
        <v>musical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+Table1[[#This Row],[pledged]]/Table1[[#This Row],[goal]]</f>
        <v>2.0000000000000002E-5</v>
      </c>
      <c r="P3807" s="8">
        <f>IFERROR(+Table1[[#This Row],[pledged]]/Table1[[#This Row],[backers_count]],0)</f>
        <v>1.5</v>
      </c>
      <c r="Q3807" t="str">
        <f t="shared" si="236"/>
        <v>theater</v>
      </c>
      <c r="R3807" t="str">
        <f t="shared" si="237"/>
        <v>musical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+Table1[[#This Row],[pledged]]/Table1[[#This Row],[goal]]</f>
        <v>6.6666666666666664E-4</v>
      </c>
      <c r="P3808" s="8">
        <f>IFERROR(+Table1[[#This Row],[pledged]]/Table1[[#This Row],[backers_count]],0)</f>
        <v>5</v>
      </c>
      <c r="Q3808" t="str">
        <f t="shared" si="236"/>
        <v>theater</v>
      </c>
      <c r="R3808" t="str">
        <f t="shared" si="237"/>
        <v>musical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+Table1[[#This Row],[pledged]]/Table1[[#This Row],[goal]]</f>
        <v>0.30333333333333334</v>
      </c>
      <c r="P3809" s="8">
        <f>IFERROR(+Table1[[#This Row],[pledged]]/Table1[[#This Row],[backers_count]],0)</f>
        <v>50.555555555555557</v>
      </c>
      <c r="Q3809" t="str">
        <f t="shared" si="236"/>
        <v>theater</v>
      </c>
      <c r="R3809" t="str">
        <f t="shared" si="237"/>
        <v>musical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+Table1[[#This Row],[pledged]]/Table1[[#This Row],[goal]]</f>
        <v>1</v>
      </c>
      <c r="P3810" s="8">
        <f>IFERROR(+Table1[[#This Row],[pledged]]/Table1[[#This Row],[backers_count]],0)</f>
        <v>41.666666666666664</v>
      </c>
      <c r="Q3810" t="str">
        <f t="shared" si="236"/>
        <v>theater</v>
      </c>
      <c r="R3810" t="str">
        <f t="shared" si="237"/>
        <v>plays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+Table1[[#This Row],[pledged]]/Table1[[#This Row],[goal]]</f>
        <v>1.0125</v>
      </c>
      <c r="P3811" s="8">
        <f>IFERROR(+Table1[[#This Row],[pledged]]/Table1[[#This Row],[backers_count]],0)</f>
        <v>53.289473684210527</v>
      </c>
      <c r="Q3811" t="str">
        <f t="shared" si="236"/>
        <v>theater</v>
      </c>
      <c r="R3811" t="str">
        <f t="shared" si="237"/>
        <v>plays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+Table1[[#This Row],[pledged]]/Table1[[#This Row],[goal]]</f>
        <v>1.2173333333333334</v>
      </c>
      <c r="P3812" s="8">
        <f>IFERROR(+Table1[[#This Row],[pledged]]/Table1[[#This Row],[backers_count]],0)</f>
        <v>70.230769230769226</v>
      </c>
      <c r="Q3812" t="str">
        <f t="shared" si="236"/>
        <v>theater</v>
      </c>
      <c r="R3812" t="str">
        <f t="shared" si="237"/>
        <v>plays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+Table1[[#This Row],[pledged]]/Table1[[#This Row],[goal]]</f>
        <v>3.3</v>
      </c>
      <c r="P3813" s="8">
        <f>IFERROR(+Table1[[#This Row],[pledged]]/Table1[[#This Row],[backers_count]],0)</f>
        <v>43.421052631578945</v>
      </c>
      <c r="Q3813" t="str">
        <f t="shared" si="236"/>
        <v>theater</v>
      </c>
      <c r="R3813" t="str">
        <f t="shared" si="237"/>
        <v>plays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+Table1[[#This Row],[pledged]]/Table1[[#This Row],[goal]]</f>
        <v>1.0954999999999999</v>
      </c>
      <c r="P3814" s="8">
        <f>IFERROR(+Table1[[#This Row],[pledged]]/Table1[[#This Row],[backers_count]],0)</f>
        <v>199.18181818181819</v>
      </c>
      <c r="Q3814" t="str">
        <f t="shared" si="236"/>
        <v>theater</v>
      </c>
      <c r="R3814" t="str">
        <f t="shared" si="237"/>
        <v>plays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+Table1[[#This Row],[pledged]]/Table1[[#This Row],[goal]]</f>
        <v>1.0095190476190474</v>
      </c>
      <c r="P3815" s="8">
        <f>IFERROR(+Table1[[#This Row],[pledged]]/Table1[[#This Row],[backers_count]],0)</f>
        <v>78.518148148148143</v>
      </c>
      <c r="Q3815" t="str">
        <f t="shared" si="236"/>
        <v>theater</v>
      </c>
      <c r="R3815" t="str">
        <f t="shared" si="237"/>
        <v>plays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+Table1[[#This Row],[pledged]]/Table1[[#This Row],[goal]]</f>
        <v>1.4013333333333333</v>
      </c>
      <c r="P3816" s="8">
        <f>IFERROR(+Table1[[#This Row],[pledged]]/Table1[[#This Row],[backers_count]],0)</f>
        <v>61.823529411764703</v>
      </c>
      <c r="Q3816" t="str">
        <f t="shared" si="236"/>
        <v>theater</v>
      </c>
      <c r="R3816" t="str">
        <f t="shared" si="237"/>
        <v>plays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+Table1[[#This Row],[pledged]]/Table1[[#This Row],[goal]]</f>
        <v>1.0000100000000001</v>
      </c>
      <c r="P3817" s="8">
        <f>IFERROR(+Table1[[#This Row],[pledged]]/Table1[[#This Row],[backers_count]],0)</f>
        <v>50.000500000000002</v>
      </c>
      <c r="Q3817" t="str">
        <f t="shared" si="236"/>
        <v>theater</v>
      </c>
      <c r="R3817" t="str">
        <f t="shared" si="237"/>
        <v>plays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+Table1[[#This Row],[pledged]]/Table1[[#This Row],[goal]]</f>
        <v>1.19238</v>
      </c>
      <c r="P3818" s="8">
        <f>IFERROR(+Table1[[#This Row],[pledged]]/Table1[[#This Row],[backers_count]],0)</f>
        <v>48.339729729729726</v>
      </c>
      <c r="Q3818" t="str">
        <f t="shared" si="236"/>
        <v>theater</v>
      </c>
      <c r="R3818" t="str">
        <f t="shared" si="237"/>
        <v>plays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+Table1[[#This Row],[pledged]]/Table1[[#This Row],[goal]]</f>
        <v>1.0725</v>
      </c>
      <c r="P3819" s="8">
        <f>IFERROR(+Table1[[#This Row],[pledged]]/Table1[[#This Row],[backers_count]],0)</f>
        <v>107.25</v>
      </c>
      <c r="Q3819" t="str">
        <f t="shared" si="236"/>
        <v>theater</v>
      </c>
      <c r="R3819" t="str">
        <f t="shared" si="237"/>
        <v>plays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+Table1[[#This Row],[pledged]]/Table1[[#This Row],[goal]]</f>
        <v>2.2799999999999998</v>
      </c>
      <c r="P3820" s="8">
        <f>IFERROR(+Table1[[#This Row],[pledged]]/Table1[[#This Row],[backers_count]],0)</f>
        <v>57</v>
      </c>
      <c r="Q3820" t="str">
        <f t="shared" si="236"/>
        <v>theater</v>
      </c>
      <c r="R3820" t="str">
        <f t="shared" si="237"/>
        <v>plays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+Table1[[#This Row],[pledged]]/Table1[[#This Row],[goal]]</f>
        <v>1.0640000000000001</v>
      </c>
      <c r="P3821" s="8">
        <f>IFERROR(+Table1[[#This Row],[pledged]]/Table1[[#This Row],[backers_count]],0)</f>
        <v>40.92307692307692</v>
      </c>
      <c r="Q3821" t="str">
        <f t="shared" si="236"/>
        <v>theater</v>
      </c>
      <c r="R3821" t="str">
        <f t="shared" si="237"/>
        <v>plays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+Table1[[#This Row],[pledged]]/Table1[[#This Row],[goal]]</f>
        <v>1.4333333333333333</v>
      </c>
      <c r="P3822" s="8">
        <f>IFERROR(+Table1[[#This Row],[pledged]]/Table1[[#This Row],[backers_count]],0)</f>
        <v>21.5</v>
      </c>
      <c r="Q3822" t="str">
        <f t="shared" si="236"/>
        <v>theater</v>
      </c>
      <c r="R3822" t="str">
        <f t="shared" si="237"/>
        <v>plays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+Table1[[#This Row],[pledged]]/Table1[[#This Row],[goal]]</f>
        <v>1.0454285714285714</v>
      </c>
      <c r="P3823" s="8">
        <f>IFERROR(+Table1[[#This Row],[pledged]]/Table1[[#This Row],[backers_count]],0)</f>
        <v>79.543478260869563</v>
      </c>
      <c r="Q3823" t="str">
        <f t="shared" si="236"/>
        <v>theater</v>
      </c>
      <c r="R3823" t="str">
        <f t="shared" si="237"/>
        <v>plays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+Table1[[#This Row],[pledged]]/Table1[[#This Row],[goal]]</f>
        <v>1.1002000000000001</v>
      </c>
      <c r="P3824" s="8">
        <f>IFERROR(+Table1[[#This Row],[pledged]]/Table1[[#This Row],[backers_count]],0)</f>
        <v>72.381578947368425</v>
      </c>
      <c r="Q3824" t="str">
        <f t="shared" si="236"/>
        <v>theater</v>
      </c>
      <c r="R3824" t="str">
        <f t="shared" si="237"/>
        <v>plays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+Table1[[#This Row],[pledged]]/Table1[[#This Row],[goal]]</f>
        <v>1.06</v>
      </c>
      <c r="P3825" s="8">
        <f>IFERROR(+Table1[[#This Row],[pledged]]/Table1[[#This Row],[backers_count]],0)</f>
        <v>64.634146341463421</v>
      </c>
      <c r="Q3825" t="str">
        <f t="shared" si="236"/>
        <v>theater</v>
      </c>
      <c r="R3825" t="str">
        <f t="shared" si="237"/>
        <v>plays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+Table1[[#This Row],[pledged]]/Table1[[#This Row],[goal]]</f>
        <v>1.08</v>
      </c>
      <c r="P3826" s="8">
        <f>IFERROR(+Table1[[#This Row],[pledged]]/Table1[[#This Row],[backers_count]],0)</f>
        <v>38.571428571428569</v>
      </c>
      <c r="Q3826" t="str">
        <f t="shared" si="236"/>
        <v>theater</v>
      </c>
      <c r="R3826" t="str">
        <f t="shared" si="237"/>
        <v>plays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+Table1[[#This Row],[pledged]]/Table1[[#This Row],[goal]]</f>
        <v>1.0542</v>
      </c>
      <c r="P3827" s="8">
        <f>IFERROR(+Table1[[#This Row],[pledged]]/Table1[[#This Row],[backers_count]],0)</f>
        <v>107.57142857142857</v>
      </c>
      <c r="Q3827" t="str">
        <f t="shared" si="236"/>
        <v>theater</v>
      </c>
      <c r="R3827" t="str">
        <f t="shared" si="237"/>
        <v>plays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+Table1[[#This Row],[pledged]]/Table1[[#This Row],[goal]]</f>
        <v>1.1916666666666667</v>
      </c>
      <c r="P3828" s="8">
        <f>IFERROR(+Table1[[#This Row],[pledged]]/Table1[[#This Row],[backers_count]],0)</f>
        <v>27.5</v>
      </c>
      <c r="Q3828" t="str">
        <f t="shared" si="236"/>
        <v>theater</v>
      </c>
      <c r="R3828" t="str">
        <f t="shared" si="237"/>
        <v>plays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+Table1[[#This Row],[pledged]]/Table1[[#This Row],[goal]]</f>
        <v>1.5266666666666666</v>
      </c>
      <c r="P3829" s="8">
        <f>IFERROR(+Table1[[#This Row],[pledged]]/Table1[[#This Row],[backers_count]],0)</f>
        <v>70.461538461538467</v>
      </c>
      <c r="Q3829" t="str">
        <f t="shared" si="236"/>
        <v>theater</v>
      </c>
      <c r="R3829" t="str">
        <f t="shared" si="237"/>
        <v>plays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+Table1[[#This Row],[pledged]]/Table1[[#This Row],[goal]]</f>
        <v>1</v>
      </c>
      <c r="P3830" s="8">
        <f>IFERROR(+Table1[[#This Row],[pledged]]/Table1[[#This Row],[backers_count]],0)</f>
        <v>178.57142857142858</v>
      </c>
      <c r="Q3830" t="str">
        <f t="shared" si="236"/>
        <v>theater</v>
      </c>
      <c r="R3830" t="str">
        <f t="shared" si="237"/>
        <v>plays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+Table1[[#This Row],[pledged]]/Table1[[#This Row],[goal]]</f>
        <v>1.002</v>
      </c>
      <c r="P3831" s="8">
        <f>IFERROR(+Table1[[#This Row],[pledged]]/Table1[[#This Row],[backers_count]],0)</f>
        <v>62.625</v>
      </c>
      <c r="Q3831" t="str">
        <f t="shared" si="236"/>
        <v>theater</v>
      </c>
      <c r="R3831" t="str">
        <f t="shared" si="237"/>
        <v>plays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+Table1[[#This Row],[pledged]]/Table1[[#This Row],[goal]]</f>
        <v>2.25</v>
      </c>
      <c r="P3832" s="8">
        <f>IFERROR(+Table1[[#This Row],[pledged]]/Table1[[#This Row],[backers_count]],0)</f>
        <v>75</v>
      </c>
      <c r="Q3832" t="str">
        <f t="shared" si="236"/>
        <v>theater</v>
      </c>
      <c r="R3832" t="str">
        <f t="shared" si="237"/>
        <v>plays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+Table1[[#This Row],[pledged]]/Table1[[#This Row],[goal]]</f>
        <v>1.0602199999999999</v>
      </c>
      <c r="P3833" s="8">
        <f>IFERROR(+Table1[[#This Row],[pledged]]/Table1[[#This Row],[backers_count]],0)</f>
        <v>58.901111111111113</v>
      </c>
      <c r="Q3833" t="str">
        <f t="shared" si="236"/>
        <v>theater</v>
      </c>
      <c r="R3833" t="str">
        <f t="shared" si="237"/>
        <v>plays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+Table1[[#This Row],[pledged]]/Table1[[#This Row],[goal]]</f>
        <v>1.0466666666666666</v>
      </c>
      <c r="P3834" s="8">
        <f>IFERROR(+Table1[[#This Row],[pledged]]/Table1[[#This Row],[backers_count]],0)</f>
        <v>139.55555555555554</v>
      </c>
      <c r="Q3834" t="str">
        <f t="shared" si="236"/>
        <v>theater</v>
      </c>
      <c r="R3834" t="str">
        <f t="shared" si="237"/>
        <v>plays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+Table1[[#This Row],[pledged]]/Table1[[#This Row],[goal]]</f>
        <v>1.1666666666666667</v>
      </c>
      <c r="P3835" s="8">
        <f>IFERROR(+Table1[[#This Row],[pledged]]/Table1[[#This Row],[backers_count]],0)</f>
        <v>70</v>
      </c>
      <c r="Q3835" t="str">
        <f t="shared" si="236"/>
        <v>theater</v>
      </c>
      <c r="R3835" t="str">
        <f t="shared" si="237"/>
        <v>plays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+Table1[[#This Row],[pledged]]/Table1[[#This Row],[goal]]</f>
        <v>1.0903333333333334</v>
      </c>
      <c r="P3836" s="8">
        <f>IFERROR(+Table1[[#This Row],[pledged]]/Table1[[#This Row],[backers_count]],0)</f>
        <v>57.385964912280699</v>
      </c>
      <c r="Q3836" t="str">
        <f t="shared" si="236"/>
        <v>theater</v>
      </c>
      <c r="R3836" t="str">
        <f t="shared" si="237"/>
        <v>plays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+Table1[[#This Row],[pledged]]/Table1[[#This Row],[goal]]</f>
        <v>1.6</v>
      </c>
      <c r="P3837" s="8">
        <f>IFERROR(+Table1[[#This Row],[pledged]]/Table1[[#This Row],[backers_count]],0)</f>
        <v>40</v>
      </c>
      <c r="Q3837" t="str">
        <f t="shared" si="236"/>
        <v>theater</v>
      </c>
      <c r="R3837" t="str">
        <f t="shared" si="237"/>
        <v>plays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+Table1[[#This Row],[pledged]]/Table1[[#This Row],[goal]]</f>
        <v>1.125</v>
      </c>
      <c r="P3838" s="8">
        <f>IFERROR(+Table1[[#This Row],[pledged]]/Table1[[#This Row],[backers_count]],0)</f>
        <v>64.285714285714292</v>
      </c>
      <c r="Q3838" t="str">
        <f t="shared" si="236"/>
        <v>theater</v>
      </c>
      <c r="R3838" t="str">
        <f t="shared" si="237"/>
        <v>plays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+Table1[[#This Row],[pledged]]/Table1[[#This Row],[goal]]</f>
        <v>1.0209999999999999</v>
      </c>
      <c r="P3839" s="8">
        <f>IFERROR(+Table1[[#This Row],[pledged]]/Table1[[#This Row],[backers_count]],0)</f>
        <v>120.11764705882354</v>
      </c>
      <c r="Q3839" t="str">
        <f t="shared" si="236"/>
        <v>theater</v>
      </c>
      <c r="R3839" t="str">
        <f t="shared" si="237"/>
        <v>plays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+Table1[[#This Row],[pledged]]/Table1[[#This Row],[goal]]</f>
        <v>1.00824</v>
      </c>
      <c r="P3840" s="8">
        <f>IFERROR(+Table1[[#This Row],[pledged]]/Table1[[#This Row],[backers_count]],0)</f>
        <v>1008.24</v>
      </c>
      <c r="Q3840" t="str">
        <f t="shared" si="236"/>
        <v>theater</v>
      </c>
      <c r="R3840" t="str">
        <f t="shared" si="237"/>
        <v>plays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+Table1[[#This Row],[pledged]]/Table1[[#This Row],[goal]]</f>
        <v>1.0125</v>
      </c>
      <c r="P3841" s="8">
        <f>IFERROR(+Table1[[#This Row],[pledged]]/Table1[[#This Row],[backers_count]],0)</f>
        <v>63.28125</v>
      </c>
      <c r="Q3841" t="str">
        <f t="shared" si="236"/>
        <v>theater</v>
      </c>
      <c r="R3841" t="str">
        <f t="shared" si="237"/>
        <v>plays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+Table1[[#This Row],[pledged]]/Table1[[#This Row],[goal]]</f>
        <v>65</v>
      </c>
      <c r="P3842" s="8">
        <f>IFERROR(+Table1[[#This Row],[pledged]]/Table1[[#This Row],[backers_count]],0)</f>
        <v>21.666666666666668</v>
      </c>
      <c r="Q3842" t="str">
        <f t="shared" ref="Q3842:Q3905" si="240">LEFT(N3842,FIND("/",N3842)-1)</f>
        <v>theater</v>
      </c>
      <c r="R3842" t="str">
        <f t="shared" ref="R3842:R3905" si="241">RIGHT($N3842,LEN(N3842)-FIND("/",N3842))</f>
        <v>plays</v>
      </c>
      <c r="S3842" s="14">
        <f t="shared" ref="S3842:S3905" si="242">(((J3842/60)/60)/24)+DATE(1970,1,1)</f>
        <v>42432.701724537037</v>
      </c>
      <c r="T3842" s="14">
        <f t="shared" ref="T3842:T3905" si="243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+Table1[[#This Row],[pledged]]/Table1[[#This Row],[goal]]</f>
        <v>8.72E-2</v>
      </c>
      <c r="P3843" s="8">
        <f>IFERROR(+Table1[[#This Row],[pledged]]/Table1[[#This Row],[backers_count]],0)</f>
        <v>25.647058823529413</v>
      </c>
      <c r="Q3843" t="str">
        <f t="shared" si="240"/>
        <v>theater</v>
      </c>
      <c r="R3843" t="str">
        <f t="shared" si="241"/>
        <v>plays</v>
      </c>
      <c r="S3843" s="14">
        <f t="shared" si="242"/>
        <v>41780.785729166666</v>
      </c>
      <c r="T3843" s="14">
        <f t="shared" si="243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+Table1[[#This Row],[pledged]]/Table1[[#This Row],[goal]]</f>
        <v>0.21940000000000001</v>
      </c>
      <c r="P3844" s="8">
        <f>IFERROR(+Table1[[#This Row],[pledged]]/Table1[[#This Row],[backers_count]],0)</f>
        <v>47.695652173913047</v>
      </c>
      <c r="Q3844" t="str">
        <f t="shared" si="240"/>
        <v>theater</v>
      </c>
      <c r="R3844" t="str">
        <f t="shared" si="241"/>
        <v>plays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+Table1[[#This Row],[pledged]]/Table1[[#This Row],[goal]]</f>
        <v>0.21299999999999999</v>
      </c>
      <c r="P3845" s="8">
        <f>IFERROR(+Table1[[#This Row],[pledged]]/Table1[[#This Row],[backers_count]],0)</f>
        <v>56.05263157894737</v>
      </c>
      <c r="Q3845" t="str">
        <f t="shared" si="240"/>
        <v>theater</v>
      </c>
      <c r="R3845" t="str">
        <f t="shared" si="241"/>
        <v>plays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+Table1[[#This Row],[pledged]]/Table1[[#This Row],[goal]]</f>
        <v>0.41489795918367345</v>
      </c>
      <c r="P3846" s="8">
        <f>IFERROR(+Table1[[#This Row],[pledged]]/Table1[[#This Row],[backers_count]],0)</f>
        <v>81.319999999999993</v>
      </c>
      <c r="Q3846" t="str">
        <f t="shared" si="240"/>
        <v>theater</v>
      </c>
      <c r="R3846" t="str">
        <f t="shared" si="241"/>
        <v>plays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+Table1[[#This Row],[pledged]]/Table1[[#This Row],[goal]]</f>
        <v>2.1049999999999999E-2</v>
      </c>
      <c r="P3847" s="8">
        <f>IFERROR(+Table1[[#This Row],[pledged]]/Table1[[#This Row],[backers_count]],0)</f>
        <v>70.166666666666671</v>
      </c>
      <c r="Q3847" t="str">
        <f t="shared" si="240"/>
        <v>theater</v>
      </c>
      <c r="R3847" t="str">
        <f t="shared" si="241"/>
        <v>plays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+Table1[[#This Row],[pledged]]/Table1[[#This Row],[goal]]</f>
        <v>2.7E-2</v>
      </c>
      <c r="P3848" s="8">
        <f>IFERROR(+Table1[[#This Row],[pledged]]/Table1[[#This Row],[backers_count]],0)</f>
        <v>23.625</v>
      </c>
      <c r="Q3848" t="str">
        <f t="shared" si="240"/>
        <v>theater</v>
      </c>
      <c r="R3848" t="str">
        <f t="shared" si="241"/>
        <v>plays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+Table1[[#This Row],[pledged]]/Table1[[#This Row],[goal]]</f>
        <v>0.16161904761904761</v>
      </c>
      <c r="P3849" s="8">
        <f>IFERROR(+Table1[[#This Row],[pledged]]/Table1[[#This Row],[backers_count]],0)</f>
        <v>188.55555555555554</v>
      </c>
      <c r="Q3849" t="str">
        <f t="shared" si="240"/>
        <v>theater</v>
      </c>
      <c r="R3849" t="str">
        <f t="shared" si="241"/>
        <v>plays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+Table1[[#This Row],[pledged]]/Table1[[#This Row],[goal]]</f>
        <v>0.16376923076923078</v>
      </c>
      <c r="P3850" s="8">
        <f>IFERROR(+Table1[[#This Row],[pledged]]/Table1[[#This Row],[backers_count]],0)</f>
        <v>49.511627906976742</v>
      </c>
      <c r="Q3850" t="str">
        <f t="shared" si="240"/>
        <v>theater</v>
      </c>
      <c r="R3850" t="str">
        <f t="shared" si="241"/>
        <v>plays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+Table1[[#This Row],[pledged]]/Table1[[#This Row],[goal]]</f>
        <v>7.0433333333333334E-2</v>
      </c>
      <c r="P3851" s="8">
        <f>IFERROR(+Table1[[#This Row],[pledged]]/Table1[[#This Row],[backers_count]],0)</f>
        <v>75.464285714285708</v>
      </c>
      <c r="Q3851" t="str">
        <f t="shared" si="240"/>
        <v>theater</v>
      </c>
      <c r="R3851" t="str">
        <f t="shared" si="241"/>
        <v>plays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+Table1[[#This Row],[pledged]]/Table1[[#This Row],[goal]]</f>
        <v>3.7999999999999999E-2</v>
      </c>
      <c r="P3852" s="8">
        <f>IFERROR(+Table1[[#This Row],[pledged]]/Table1[[#This Row],[backers_count]],0)</f>
        <v>9.5</v>
      </c>
      <c r="Q3852" t="str">
        <f t="shared" si="240"/>
        <v>theater</v>
      </c>
      <c r="R3852" t="str">
        <f t="shared" si="241"/>
        <v>plays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+Table1[[#This Row],[pledged]]/Table1[[#This Row],[goal]]</f>
        <v>0.34079999999999999</v>
      </c>
      <c r="P3853" s="8">
        <f>IFERROR(+Table1[[#This Row],[pledged]]/Table1[[#This Row],[backers_count]],0)</f>
        <v>35.5</v>
      </c>
      <c r="Q3853" t="str">
        <f t="shared" si="240"/>
        <v>theater</v>
      </c>
      <c r="R3853" t="str">
        <f t="shared" si="241"/>
        <v>plays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+Table1[[#This Row],[pledged]]/Table1[[#This Row],[goal]]</f>
        <v>2E-3</v>
      </c>
      <c r="P3854" s="8">
        <f>IFERROR(+Table1[[#This Row],[pledged]]/Table1[[#This Row],[backers_count]],0)</f>
        <v>10</v>
      </c>
      <c r="Q3854" t="str">
        <f t="shared" si="240"/>
        <v>theater</v>
      </c>
      <c r="R3854" t="str">
        <f t="shared" si="241"/>
        <v>plays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+Table1[[#This Row],[pledged]]/Table1[[#This Row],[goal]]</f>
        <v>2.5999999999999998E-4</v>
      </c>
      <c r="P3855" s="8">
        <f>IFERROR(+Table1[[#This Row],[pledged]]/Table1[[#This Row],[backers_count]],0)</f>
        <v>13</v>
      </c>
      <c r="Q3855" t="str">
        <f t="shared" si="240"/>
        <v>theater</v>
      </c>
      <c r="R3855" t="str">
        <f t="shared" si="241"/>
        <v>plays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+Table1[[#This Row],[pledged]]/Table1[[#This Row],[goal]]</f>
        <v>0.16254545454545455</v>
      </c>
      <c r="P3856" s="8">
        <f>IFERROR(+Table1[[#This Row],[pledged]]/Table1[[#This Row],[backers_count]],0)</f>
        <v>89.4</v>
      </c>
      <c r="Q3856" t="str">
        <f t="shared" si="240"/>
        <v>theater</v>
      </c>
      <c r="R3856" t="str">
        <f t="shared" si="241"/>
        <v>plays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+Table1[[#This Row],[pledged]]/Table1[[#This Row],[goal]]</f>
        <v>2.5000000000000001E-2</v>
      </c>
      <c r="P3857" s="8">
        <f>IFERROR(+Table1[[#This Row],[pledged]]/Table1[[#This Row],[backers_count]],0)</f>
        <v>25</v>
      </c>
      <c r="Q3857" t="str">
        <f t="shared" si="240"/>
        <v>theater</v>
      </c>
      <c r="R3857" t="str">
        <f t="shared" si="241"/>
        <v>plays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+Table1[[#This Row],[pledged]]/Table1[[#This Row],[goal]]</f>
        <v>2.0000000000000001E-4</v>
      </c>
      <c r="P3858" s="8">
        <f>IFERROR(+Table1[[#This Row],[pledged]]/Table1[[#This Row],[backers_count]],0)</f>
        <v>1</v>
      </c>
      <c r="Q3858" t="str">
        <f t="shared" si="240"/>
        <v>theater</v>
      </c>
      <c r="R3858" t="str">
        <f t="shared" si="241"/>
        <v>plays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+Table1[[#This Row],[pledged]]/Table1[[#This Row],[goal]]</f>
        <v>5.1999999999999998E-2</v>
      </c>
      <c r="P3859" s="8">
        <f>IFERROR(+Table1[[#This Row],[pledged]]/Table1[[#This Row],[backers_count]],0)</f>
        <v>65</v>
      </c>
      <c r="Q3859" t="str">
        <f t="shared" si="240"/>
        <v>theater</v>
      </c>
      <c r="R3859" t="str">
        <f t="shared" si="241"/>
        <v>plays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+Table1[[#This Row],[pledged]]/Table1[[#This Row],[goal]]</f>
        <v>0.02</v>
      </c>
      <c r="P3860" s="8">
        <f>IFERROR(+Table1[[#This Row],[pledged]]/Table1[[#This Row],[backers_count]],0)</f>
        <v>10</v>
      </c>
      <c r="Q3860" t="str">
        <f t="shared" si="240"/>
        <v>theater</v>
      </c>
      <c r="R3860" t="str">
        <f t="shared" si="241"/>
        <v>plays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+Table1[[#This Row],[pledged]]/Table1[[#This Row],[goal]]</f>
        <v>4.0000000000000002E-4</v>
      </c>
      <c r="P3861" s="8">
        <f>IFERROR(+Table1[[#This Row],[pledged]]/Table1[[#This Row],[backers_count]],0)</f>
        <v>1</v>
      </c>
      <c r="Q3861" t="str">
        <f t="shared" si="240"/>
        <v>theater</v>
      </c>
      <c r="R3861" t="str">
        <f t="shared" si="241"/>
        <v>plays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+Table1[[#This Row],[pledged]]/Table1[[#This Row],[goal]]</f>
        <v>0.17666666666666667</v>
      </c>
      <c r="P3862" s="8">
        <f>IFERROR(+Table1[[#This Row],[pledged]]/Table1[[#This Row],[backers_count]],0)</f>
        <v>81.538461538461533</v>
      </c>
      <c r="Q3862" t="str">
        <f t="shared" si="240"/>
        <v>theater</v>
      </c>
      <c r="R3862" t="str">
        <f t="shared" si="241"/>
        <v>plays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+Table1[[#This Row],[pledged]]/Table1[[#This Row],[goal]]</f>
        <v>0.05</v>
      </c>
      <c r="P3863" s="8">
        <f>IFERROR(+Table1[[#This Row],[pledged]]/Table1[[#This Row],[backers_count]],0)</f>
        <v>100</v>
      </c>
      <c r="Q3863" t="str">
        <f t="shared" si="240"/>
        <v>theater</v>
      </c>
      <c r="R3863" t="str">
        <f t="shared" si="241"/>
        <v>plays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+Table1[[#This Row],[pledged]]/Table1[[#This Row],[goal]]</f>
        <v>1.3333333333333334E-4</v>
      </c>
      <c r="P3864" s="8">
        <f>IFERROR(+Table1[[#This Row],[pledged]]/Table1[[#This Row],[backers_count]],0)</f>
        <v>1</v>
      </c>
      <c r="Q3864" t="str">
        <f t="shared" si="240"/>
        <v>theater</v>
      </c>
      <c r="R3864" t="str">
        <f t="shared" si="241"/>
        <v>plays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+Table1[[#This Row],[pledged]]/Table1[[#This Row],[goal]]</f>
        <v>0</v>
      </c>
      <c r="P3865" s="8">
        <f>IFERROR(+Table1[[#This Row],[pledged]]/Table1[[#This Row],[backers_count]],0)</f>
        <v>0</v>
      </c>
      <c r="Q3865" t="str">
        <f t="shared" si="240"/>
        <v>theater</v>
      </c>
      <c r="R3865" t="str">
        <f t="shared" si="241"/>
        <v>plays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+Table1[[#This Row],[pledged]]/Table1[[#This Row],[goal]]</f>
        <v>1.2E-2</v>
      </c>
      <c r="P3866" s="8">
        <f>IFERROR(+Table1[[#This Row],[pledged]]/Table1[[#This Row],[backers_count]],0)</f>
        <v>20</v>
      </c>
      <c r="Q3866" t="str">
        <f t="shared" si="240"/>
        <v>theater</v>
      </c>
      <c r="R3866" t="str">
        <f t="shared" si="241"/>
        <v>plays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+Table1[[#This Row],[pledged]]/Table1[[#This Row],[goal]]</f>
        <v>0.26937422295897223</v>
      </c>
      <c r="P3867" s="8">
        <f>IFERROR(+Table1[[#This Row],[pledged]]/Table1[[#This Row],[backers_count]],0)</f>
        <v>46.428571428571431</v>
      </c>
      <c r="Q3867" t="str">
        <f t="shared" si="240"/>
        <v>theater</v>
      </c>
      <c r="R3867" t="str">
        <f t="shared" si="241"/>
        <v>plays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+Table1[[#This Row],[pledged]]/Table1[[#This Row],[goal]]</f>
        <v>5.4999999999999997E-3</v>
      </c>
      <c r="P3868" s="8">
        <f>IFERROR(+Table1[[#This Row],[pledged]]/Table1[[#This Row],[backers_count]],0)</f>
        <v>5.5</v>
      </c>
      <c r="Q3868" t="str">
        <f t="shared" si="240"/>
        <v>theater</v>
      </c>
      <c r="R3868" t="str">
        <f t="shared" si="241"/>
        <v>plays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+Table1[[#This Row],[pledged]]/Table1[[#This Row],[goal]]</f>
        <v>0.1255</v>
      </c>
      <c r="P3869" s="8">
        <f>IFERROR(+Table1[[#This Row],[pledged]]/Table1[[#This Row],[backers_count]],0)</f>
        <v>50.2</v>
      </c>
      <c r="Q3869" t="str">
        <f t="shared" si="240"/>
        <v>theater</v>
      </c>
      <c r="R3869" t="str">
        <f t="shared" si="241"/>
        <v>plays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+Table1[[#This Row],[pledged]]/Table1[[#This Row],[goal]]</f>
        <v>2E-3</v>
      </c>
      <c r="P3870" s="8">
        <f>IFERROR(+Table1[[#This Row],[pledged]]/Table1[[#This Row],[backers_count]],0)</f>
        <v>10</v>
      </c>
      <c r="Q3870" t="str">
        <f t="shared" si="240"/>
        <v>theater</v>
      </c>
      <c r="R3870" t="str">
        <f t="shared" si="241"/>
        <v>musical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+Table1[[#This Row],[pledged]]/Table1[[#This Row],[goal]]</f>
        <v>3.44748684310884E-2</v>
      </c>
      <c r="P3871" s="8">
        <f>IFERROR(+Table1[[#This Row],[pledged]]/Table1[[#This Row],[backers_count]],0)</f>
        <v>30.133333333333333</v>
      </c>
      <c r="Q3871" t="str">
        <f t="shared" si="240"/>
        <v>theater</v>
      </c>
      <c r="R3871" t="str">
        <f t="shared" si="241"/>
        <v>musical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+Table1[[#This Row],[pledged]]/Table1[[#This Row],[goal]]</f>
        <v>0.15</v>
      </c>
      <c r="P3872" s="8">
        <f>IFERROR(+Table1[[#This Row],[pledged]]/Table1[[#This Row],[backers_count]],0)</f>
        <v>150</v>
      </c>
      <c r="Q3872" t="str">
        <f t="shared" si="240"/>
        <v>theater</v>
      </c>
      <c r="R3872" t="str">
        <f t="shared" si="241"/>
        <v>musical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+Table1[[#This Row],[pledged]]/Table1[[#This Row],[goal]]</f>
        <v>2.6666666666666668E-2</v>
      </c>
      <c r="P3873" s="8">
        <f>IFERROR(+Table1[[#This Row],[pledged]]/Table1[[#This Row],[backers_count]],0)</f>
        <v>13.333333333333334</v>
      </c>
      <c r="Q3873" t="str">
        <f t="shared" si="240"/>
        <v>theater</v>
      </c>
      <c r="R3873" t="str">
        <f t="shared" si="241"/>
        <v>musical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+Table1[[#This Row],[pledged]]/Table1[[#This Row],[goal]]</f>
        <v>0</v>
      </c>
      <c r="P3874" s="8">
        <f>IFERROR(+Table1[[#This Row],[pledged]]/Table1[[#This Row],[backers_count]],0)</f>
        <v>0</v>
      </c>
      <c r="Q3874" t="str">
        <f t="shared" si="240"/>
        <v>theater</v>
      </c>
      <c r="R3874" t="str">
        <f t="shared" si="241"/>
        <v>musical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+Table1[[#This Row],[pledged]]/Table1[[#This Row],[goal]]</f>
        <v>0</v>
      </c>
      <c r="P3875" s="8">
        <f>IFERROR(+Table1[[#This Row],[pledged]]/Table1[[#This Row],[backers_count]],0)</f>
        <v>0</v>
      </c>
      <c r="Q3875" t="str">
        <f t="shared" si="240"/>
        <v>theater</v>
      </c>
      <c r="R3875" t="str">
        <f t="shared" si="241"/>
        <v>musical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+Table1[[#This Row],[pledged]]/Table1[[#This Row],[goal]]</f>
        <v>0</v>
      </c>
      <c r="P3876" s="8">
        <f>IFERROR(+Table1[[#This Row],[pledged]]/Table1[[#This Row],[backers_count]],0)</f>
        <v>0</v>
      </c>
      <c r="Q3876" t="str">
        <f t="shared" si="240"/>
        <v>theater</v>
      </c>
      <c r="R3876" t="str">
        <f t="shared" si="241"/>
        <v>musical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+Table1[[#This Row],[pledged]]/Table1[[#This Row],[goal]]</f>
        <v>0</v>
      </c>
      <c r="P3877" s="8">
        <f>IFERROR(+Table1[[#This Row],[pledged]]/Table1[[#This Row],[backers_count]],0)</f>
        <v>0</v>
      </c>
      <c r="Q3877" t="str">
        <f t="shared" si="240"/>
        <v>theater</v>
      </c>
      <c r="R3877" t="str">
        <f t="shared" si="241"/>
        <v>musical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+Table1[[#This Row],[pledged]]/Table1[[#This Row],[goal]]</f>
        <v>0.52794871794871789</v>
      </c>
      <c r="P3878" s="8">
        <f>IFERROR(+Table1[[#This Row],[pledged]]/Table1[[#This Row],[backers_count]],0)</f>
        <v>44.760869565217391</v>
      </c>
      <c r="Q3878" t="str">
        <f t="shared" si="240"/>
        <v>theater</v>
      </c>
      <c r="R3878" t="str">
        <f t="shared" si="241"/>
        <v>musical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+Table1[[#This Row],[pledged]]/Table1[[#This Row],[goal]]</f>
        <v>4.9639999999999997E-2</v>
      </c>
      <c r="P3879" s="8">
        <f>IFERROR(+Table1[[#This Row],[pledged]]/Table1[[#This Row],[backers_count]],0)</f>
        <v>88.642857142857139</v>
      </c>
      <c r="Q3879" t="str">
        <f t="shared" si="240"/>
        <v>theater</v>
      </c>
      <c r="R3879" t="str">
        <f t="shared" si="241"/>
        <v>musical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+Table1[[#This Row],[pledged]]/Table1[[#This Row],[goal]]</f>
        <v>5.5555555555555556E-4</v>
      </c>
      <c r="P3880" s="8">
        <f>IFERROR(+Table1[[#This Row],[pledged]]/Table1[[#This Row],[backers_count]],0)</f>
        <v>10</v>
      </c>
      <c r="Q3880" t="str">
        <f t="shared" si="240"/>
        <v>theater</v>
      </c>
      <c r="R3880" t="str">
        <f t="shared" si="241"/>
        <v>musical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+Table1[[#This Row],[pledged]]/Table1[[#This Row],[goal]]</f>
        <v>0</v>
      </c>
      <c r="P3881" s="8">
        <f>IFERROR(+Table1[[#This Row],[pledged]]/Table1[[#This Row],[backers_count]],0)</f>
        <v>0</v>
      </c>
      <c r="Q3881" t="str">
        <f t="shared" si="240"/>
        <v>theater</v>
      </c>
      <c r="R3881" t="str">
        <f t="shared" si="241"/>
        <v>musical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+Table1[[#This Row],[pledged]]/Table1[[#This Row],[goal]]</f>
        <v>0.13066666666666665</v>
      </c>
      <c r="P3882" s="8">
        <f>IFERROR(+Table1[[#This Row],[pledged]]/Table1[[#This Row],[backers_count]],0)</f>
        <v>57.647058823529413</v>
      </c>
      <c r="Q3882" t="str">
        <f t="shared" si="240"/>
        <v>theater</v>
      </c>
      <c r="R3882" t="str">
        <f t="shared" si="241"/>
        <v>musical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+Table1[[#This Row],[pledged]]/Table1[[#This Row],[goal]]</f>
        <v>0.05</v>
      </c>
      <c r="P3883" s="8">
        <f>IFERROR(+Table1[[#This Row],[pledged]]/Table1[[#This Row],[backers_count]],0)</f>
        <v>25</v>
      </c>
      <c r="Q3883" t="str">
        <f t="shared" si="240"/>
        <v>theater</v>
      </c>
      <c r="R3883" t="str">
        <f t="shared" si="241"/>
        <v>musical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+Table1[[#This Row],[pledged]]/Table1[[#This Row],[goal]]</f>
        <v>0</v>
      </c>
      <c r="P3884" s="8">
        <f>IFERROR(+Table1[[#This Row],[pledged]]/Table1[[#This Row],[backers_count]],0)</f>
        <v>0</v>
      </c>
      <c r="Q3884" t="str">
        <f t="shared" si="240"/>
        <v>theater</v>
      </c>
      <c r="R3884" t="str">
        <f t="shared" si="241"/>
        <v>musical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+Table1[[#This Row],[pledged]]/Table1[[#This Row],[goal]]</f>
        <v>0</v>
      </c>
      <c r="P3885" s="8">
        <f>IFERROR(+Table1[[#This Row],[pledged]]/Table1[[#This Row],[backers_count]],0)</f>
        <v>0</v>
      </c>
      <c r="Q3885" t="str">
        <f t="shared" si="240"/>
        <v>theater</v>
      </c>
      <c r="R3885" t="str">
        <f t="shared" si="241"/>
        <v>musical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+Table1[[#This Row],[pledged]]/Table1[[#This Row],[goal]]</f>
        <v>0</v>
      </c>
      <c r="P3886" s="8">
        <f>IFERROR(+Table1[[#This Row],[pledged]]/Table1[[#This Row],[backers_count]],0)</f>
        <v>0</v>
      </c>
      <c r="Q3886" t="str">
        <f t="shared" si="240"/>
        <v>theater</v>
      </c>
      <c r="R3886" t="str">
        <f t="shared" si="241"/>
        <v>musical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+Table1[[#This Row],[pledged]]/Table1[[#This Row],[goal]]</f>
        <v>0</v>
      </c>
      <c r="P3887" s="8">
        <f>IFERROR(+Table1[[#This Row],[pledged]]/Table1[[#This Row],[backers_count]],0)</f>
        <v>0</v>
      </c>
      <c r="Q3887" t="str">
        <f t="shared" si="240"/>
        <v>theater</v>
      </c>
      <c r="R3887" t="str">
        <f t="shared" si="241"/>
        <v>musical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+Table1[[#This Row],[pledged]]/Table1[[#This Row],[goal]]</f>
        <v>0</v>
      </c>
      <c r="P3888" s="8">
        <f>IFERROR(+Table1[[#This Row],[pledged]]/Table1[[#This Row],[backers_count]],0)</f>
        <v>0</v>
      </c>
      <c r="Q3888" t="str">
        <f t="shared" si="240"/>
        <v>theater</v>
      </c>
      <c r="R3888" t="str">
        <f t="shared" si="241"/>
        <v>musical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+Table1[[#This Row],[pledged]]/Table1[[#This Row],[goal]]</f>
        <v>1.7500000000000002E-2</v>
      </c>
      <c r="P3889" s="8">
        <f>IFERROR(+Table1[[#This Row],[pledged]]/Table1[[#This Row],[backers_count]],0)</f>
        <v>17.5</v>
      </c>
      <c r="Q3889" t="str">
        <f t="shared" si="240"/>
        <v>theater</v>
      </c>
      <c r="R3889" t="str">
        <f t="shared" si="241"/>
        <v>musical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+Table1[[#This Row],[pledged]]/Table1[[#This Row],[goal]]</f>
        <v>0.27100000000000002</v>
      </c>
      <c r="P3890" s="8">
        <f>IFERROR(+Table1[[#This Row],[pledged]]/Table1[[#This Row],[backers_count]],0)</f>
        <v>38.714285714285715</v>
      </c>
      <c r="Q3890" t="str">
        <f t="shared" si="240"/>
        <v>theater</v>
      </c>
      <c r="R3890" t="str">
        <f t="shared" si="241"/>
        <v>plays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+Table1[[#This Row],[pledged]]/Table1[[#This Row],[goal]]</f>
        <v>1.4749999999999999E-2</v>
      </c>
      <c r="P3891" s="8">
        <f>IFERROR(+Table1[[#This Row],[pledged]]/Table1[[#This Row],[backers_count]],0)</f>
        <v>13.111111111111111</v>
      </c>
      <c r="Q3891" t="str">
        <f t="shared" si="240"/>
        <v>theater</v>
      </c>
      <c r="R3891" t="str">
        <f t="shared" si="241"/>
        <v>plays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+Table1[[#This Row],[pledged]]/Table1[[#This Row],[goal]]</f>
        <v>0.16826666666666668</v>
      </c>
      <c r="P3892" s="8">
        <f>IFERROR(+Table1[[#This Row],[pledged]]/Table1[[#This Row],[backers_count]],0)</f>
        <v>315.5</v>
      </c>
      <c r="Q3892" t="str">
        <f t="shared" si="240"/>
        <v>theater</v>
      </c>
      <c r="R3892" t="str">
        <f t="shared" si="241"/>
        <v>plays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+Table1[[#This Row],[pledged]]/Table1[[#This Row],[goal]]</f>
        <v>0.32500000000000001</v>
      </c>
      <c r="P3893" s="8">
        <f>IFERROR(+Table1[[#This Row],[pledged]]/Table1[[#This Row],[backers_count]],0)</f>
        <v>37.142857142857146</v>
      </c>
      <c r="Q3893" t="str">
        <f t="shared" si="240"/>
        <v>theater</v>
      </c>
      <c r="R3893" t="str">
        <f t="shared" si="241"/>
        <v>plays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+Table1[[#This Row],[pledged]]/Table1[[#This Row],[goal]]</f>
        <v>0</v>
      </c>
      <c r="P3894" s="8">
        <f>IFERROR(+Table1[[#This Row],[pledged]]/Table1[[#This Row],[backers_count]],0)</f>
        <v>0</v>
      </c>
      <c r="Q3894" t="str">
        <f t="shared" si="240"/>
        <v>theater</v>
      </c>
      <c r="R3894" t="str">
        <f t="shared" si="241"/>
        <v>plays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+Table1[[#This Row],[pledged]]/Table1[[#This Row],[goal]]</f>
        <v>0.2155</v>
      </c>
      <c r="P3895" s="8">
        <f>IFERROR(+Table1[[#This Row],[pledged]]/Table1[[#This Row],[backers_count]],0)</f>
        <v>128.27380952380952</v>
      </c>
      <c r="Q3895" t="str">
        <f t="shared" si="240"/>
        <v>theater</v>
      </c>
      <c r="R3895" t="str">
        <f t="shared" si="241"/>
        <v>plays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+Table1[[#This Row],[pledged]]/Table1[[#This Row],[goal]]</f>
        <v>3.4666666666666665E-2</v>
      </c>
      <c r="P3896" s="8">
        <f>IFERROR(+Table1[[#This Row],[pledged]]/Table1[[#This Row],[backers_count]],0)</f>
        <v>47.272727272727273</v>
      </c>
      <c r="Q3896" t="str">
        <f t="shared" si="240"/>
        <v>theater</v>
      </c>
      <c r="R3896" t="str">
        <f t="shared" si="241"/>
        <v>plays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+Table1[[#This Row],[pledged]]/Table1[[#This Row],[goal]]</f>
        <v>0.05</v>
      </c>
      <c r="P3897" s="8">
        <f>IFERROR(+Table1[[#This Row],[pledged]]/Table1[[#This Row],[backers_count]],0)</f>
        <v>50</v>
      </c>
      <c r="Q3897" t="str">
        <f t="shared" si="240"/>
        <v>theater</v>
      </c>
      <c r="R3897" t="str">
        <f t="shared" si="241"/>
        <v>plays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+Table1[[#This Row],[pledged]]/Table1[[#This Row],[goal]]</f>
        <v>0.10625</v>
      </c>
      <c r="P3898" s="8">
        <f>IFERROR(+Table1[[#This Row],[pledged]]/Table1[[#This Row],[backers_count]],0)</f>
        <v>42.5</v>
      </c>
      <c r="Q3898" t="str">
        <f t="shared" si="240"/>
        <v>theater</v>
      </c>
      <c r="R3898" t="str">
        <f t="shared" si="241"/>
        <v>plays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+Table1[[#This Row],[pledged]]/Table1[[#This Row],[goal]]</f>
        <v>0.17599999999999999</v>
      </c>
      <c r="P3899" s="8">
        <f>IFERROR(+Table1[[#This Row],[pledged]]/Table1[[#This Row],[backers_count]],0)</f>
        <v>44</v>
      </c>
      <c r="Q3899" t="str">
        <f t="shared" si="240"/>
        <v>theater</v>
      </c>
      <c r="R3899" t="str">
        <f t="shared" si="241"/>
        <v>plays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+Table1[[#This Row],[pledged]]/Table1[[#This Row],[goal]]</f>
        <v>0.3256</v>
      </c>
      <c r="P3900" s="8">
        <f>IFERROR(+Table1[[#This Row],[pledged]]/Table1[[#This Row],[backers_count]],0)</f>
        <v>50.875</v>
      </c>
      <c r="Q3900" t="str">
        <f t="shared" si="240"/>
        <v>theater</v>
      </c>
      <c r="R3900" t="str">
        <f t="shared" si="241"/>
        <v>plays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+Table1[[#This Row],[pledged]]/Table1[[#This Row],[goal]]</f>
        <v>1.2500000000000001E-2</v>
      </c>
      <c r="P3901" s="8">
        <f>IFERROR(+Table1[[#This Row],[pledged]]/Table1[[#This Row],[backers_count]],0)</f>
        <v>62.5</v>
      </c>
      <c r="Q3901" t="str">
        <f t="shared" si="240"/>
        <v>theater</v>
      </c>
      <c r="R3901" t="str">
        <f t="shared" si="241"/>
        <v>plays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+Table1[[#This Row],[pledged]]/Table1[[#This Row],[goal]]</f>
        <v>5.3999999999999999E-2</v>
      </c>
      <c r="P3902" s="8">
        <f>IFERROR(+Table1[[#This Row],[pledged]]/Table1[[#This Row],[backers_count]],0)</f>
        <v>27</v>
      </c>
      <c r="Q3902" t="str">
        <f t="shared" si="240"/>
        <v>theater</v>
      </c>
      <c r="R3902" t="str">
        <f t="shared" si="241"/>
        <v>plays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+Table1[[#This Row],[pledged]]/Table1[[#This Row],[goal]]</f>
        <v>8.3333333333333332E-3</v>
      </c>
      <c r="P3903" s="8">
        <f>IFERROR(+Table1[[#This Row],[pledged]]/Table1[[#This Row],[backers_count]],0)</f>
        <v>25</v>
      </c>
      <c r="Q3903" t="str">
        <f t="shared" si="240"/>
        <v>theater</v>
      </c>
      <c r="R3903" t="str">
        <f t="shared" si="241"/>
        <v>plays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+Table1[[#This Row],[pledged]]/Table1[[#This Row],[goal]]</f>
        <v>0.48833333333333334</v>
      </c>
      <c r="P3904" s="8">
        <f>IFERROR(+Table1[[#This Row],[pledged]]/Table1[[#This Row],[backers_count]],0)</f>
        <v>47.258064516129032</v>
      </c>
      <c r="Q3904" t="str">
        <f t="shared" si="240"/>
        <v>theater</v>
      </c>
      <c r="R3904" t="str">
        <f t="shared" si="241"/>
        <v>plays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+Table1[[#This Row],[pledged]]/Table1[[#This Row],[goal]]</f>
        <v>0</v>
      </c>
      <c r="P3905" s="8">
        <f>IFERROR(+Table1[[#This Row],[pledged]]/Table1[[#This Row],[backers_count]],0)</f>
        <v>0</v>
      </c>
      <c r="Q3905" t="str">
        <f t="shared" si="240"/>
        <v>theater</v>
      </c>
      <c r="R3905" t="str">
        <f t="shared" si="241"/>
        <v>plays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+Table1[[#This Row],[pledged]]/Table1[[#This Row],[goal]]</f>
        <v>2.9999999999999997E-4</v>
      </c>
      <c r="P3906" s="8">
        <f>IFERROR(+Table1[[#This Row],[pledged]]/Table1[[#This Row],[backers_count]],0)</f>
        <v>1.5</v>
      </c>
      <c r="Q3906" t="str">
        <f t="shared" ref="Q3906:Q3969" si="244">LEFT(N3906,FIND("/",N3906)-1)</f>
        <v>theater</v>
      </c>
      <c r="R3906" t="str">
        <f t="shared" ref="R3906:R3969" si="245">RIGHT($N3906,LEN(N3906)-FIND("/",N3906))</f>
        <v>plays</v>
      </c>
      <c r="S3906" s="14">
        <f t="shared" ref="S3906:S3969" si="246">(((J3906/60)/60)/24)+DATE(1970,1,1)</f>
        <v>42095.229166666672</v>
      </c>
      <c r="T3906" s="14">
        <f t="shared" ref="T3906:T3969" si="247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+Table1[[#This Row],[pledged]]/Table1[[#This Row],[goal]]</f>
        <v>0.11533333333333333</v>
      </c>
      <c r="P3907" s="8">
        <f>IFERROR(+Table1[[#This Row],[pledged]]/Table1[[#This Row],[backers_count]],0)</f>
        <v>24.714285714285715</v>
      </c>
      <c r="Q3907" t="str">
        <f t="shared" si="244"/>
        <v>theater</v>
      </c>
      <c r="R3907" t="str">
        <f t="shared" si="245"/>
        <v>plays</v>
      </c>
      <c r="S3907" s="14">
        <f t="shared" si="246"/>
        <v>42124.623877314814</v>
      </c>
      <c r="T3907" s="14">
        <f t="shared" si="247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+Table1[[#This Row],[pledged]]/Table1[[#This Row],[goal]]</f>
        <v>0.67333333333333334</v>
      </c>
      <c r="P3908" s="8">
        <f>IFERROR(+Table1[[#This Row],[pledged]]/Table1[[#This Row],[backers_count]],0)</f>
        <v>63.125</v>
      </c>
      <c r="Q3908" t="str">
        <f t="shared" si="244"/>
        <v>theater</v>
      </c>
      <c r="R3908" t="str">
        <f t="shared" si="245"/>
        <v>plays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+Table1[[#This Row],[pledged]]/Table1[[#This Row],[goal]]</f>
        <v>0.153</v>
      </c>
      <c r="P3909" s="8">
        <f>IFERROR(+Table1[[#This Row],[pledged]]/Table1[[#This Row],[backers_count]],0)</f>
        <v>38.25</v>
      </c>
      <c r="Q3909" t="str">
        <f t="shared" si="244"/>
        <v>theater</v>
      </c>
      <c r="R3909" t="str">
        <f t="shared" si="245"/>
        <v>plays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+Table1[[#This Row],[pledged]]/Table1[[#This Row],[goal]]</f>
        <v>8.666666666666667E-2</v>
      </c>
      <c r="P3910" s="8">
        <f>IFERROR(+Table1[[#This Row],[pledged]]/Table1[[#This Row],[backers_count]],0)</f>
        <v>16.25</v>
      </c>
      <c r="Q3910" t="str">
        <f t="shared" si="244"/>
        <v>theater</v>
      </c>
      <c r="R3910" t="str">
        <f t="shared" si="245"/>
        <v>plays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+Table1[[#This Row],[pledged]]/Table1[[#This Row],[goal]]</f>
        <v>2.2499999999999998E-3</v>
      </c>
      <c r="P3911" s="8">
        <f>IFERROR(+Table1[[#This Row],[pledged]]/Table1[[#This Row],[backers_count]],0)</f>
        <v>33.75</v>
      </c>
      <c r="Q3911" t="str">
        <f t="shared" si="244"/>
        <v>theater</v>
      </c>
      <c r="R3911" t="str">
        <f t="shared" si="245"/>
        <v>plays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+Table1[[#This Row],[pledged]]/Table1[[#This Row],[goal]]</f>
        <v>3.0833333333333334E-2</v>
      </c>
      <c r="P3912" s="8">
        <f>IFERROR(+Table1[[#This Row],[pledged]]/Table1[[#This Row],[backers_count]],0)</f>
        <v>61.666666666666664</v>
      </c>
      <c r="Q3912" t="str">
        <f t="shared" si="244"/>
        <v>theater</v>
      </c>
      <c r="R3912" t="str">
        <f t="shared" si="245"/>
        <v>plays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+Table1[[#This Row],[pledged]]/Table1[[#This Row],[goal]]</f>
        <v>0.37412499999999999</v>
      </c>
      <c r="P3913" s="8">
        <f>IFERROR(+Table1[[#This Row],[pledged]]/Table1[[#This Row],[backers_count]],0)</f>
        <v>83.138888888888886</v>
      </c>
      <c r="Q3913" t="str">
        <f t="shared" si="244"/>
        <v>theater</v>
      </c>
      <c r="R3913" t="str">
        <f t="shared" si="245"/>
        <v>plays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+Table1[[#This Row],[pledged]]/Table1[[#This Row],[goal]]</f>
        <v>6.666666666666667E-5</v>
      </c>
      <c r="P3914" s="8">
        <f>IFERROR(+Table1[[#This Row],[pledged]]/Table1[[#This Row],[backers_count]],0)</f>
        <v>1</v>
      </c>
      <c r="Q3914" t="str">
        <f t="shared" si="244"/>
        <v>theater</v>
      </c>
      <c r="R3914" t="str">
        <f t="shared" si="245"/>
        <v>plays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+Table1[[#This Row],[pledged]]/Table1[[#This Row],[goal]]</f>
        <v>0.1</v>
      </c>
      <c r="P3915" s="8">
        <f>IFERROR(+Table1[[#This Row],[pledged]]/Table1[[#This Row],[backers_count]],0)</f>
        <v>142.85714285714286</v>
      </c>
      <c r="Q3915" t="str">
        <f t="shared" si="244"/>
        <v>theater</v>
      </c>
      <c r="R3915" t="str">
        <f t="shared" si="245"/>
        <v>plays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+Table1[[#This Row],[pledged]]/Table1[[#This Row],[goal]]</f>
        <v>0.36359999999999998</v>
      </c>
      <c r="P3916" s="8">
        <f>IFERROR(+Table1[[#This Row],[pledged]]/Table1[[#This Row],[backers_count]],0)</f>
        <v>33.666666666666664</v>
      </c>
      <c r="Q3916" t="str">
        <f t="shared" si="244"/>
        <v>theater</v>
      </c>
      <c r="R3916" t="str">
        <f t="shared" si="245"/>
        <v>plays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+Table1[[#This Row],[pledged]]/Table1[[#This Row],[goal]]</f>
        <v>3.3333333333333335E-3</v>
      </c>
      <c r="P3917" s="8">
        <f>IFERROR(+Table1[[#This Row],[pledged]]/Table1[[#This Row],[backers_count]],0)</f>
        <v>5</v>
      </c>
      <c r="Q3917" t="str">
        <f t="shared" si="244"/>
        <v>theater</v>
      </c>
      <c r="R3917" t="str">
        <f t="shared" si="245"/>
        <v>plays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+Table1[[#This Row],[pledged]]/Table1[[#This Row],[goal]]</f>
        <v>0</v>
      </c>
      <c r="P3918" s="8">
        <f>IFERROR(+Table1[[#This Row],[pledged]]/Table1[[#This Row],[backers_count]],0)</f>
        <v>0</v>
      </c>
      <c r="Q3918" t="str">
        <f t="shared" si="244"/>
        <v>theater</v>
      </c>
      <c r="R3918" t="str">
        <f t="shared" si="245"/>
        <v>plays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+Table1[[#This Row],[pledged]]/Table1[[#This Row],[goal]]</f>
        <v>2.8571428571428571E-3</v>
      </c>
      <c r="P3919" s="8">
        <f>IFERROR(+Table1[[#This Row],[pledged]]/Table1[[#This Row],[backers_count]],0)</f>
        <v>10</v>
      </c>
      <c r="Q3919" t="str">
        <f t="shared" si="244"/>
        <v>theater</v>
      </c>
      <c r="R3919" t="str">
        <f t="shared" si="245"/>
        <v>plays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+Table1[[#This Row],[pledged]]/Table1[[#This Row],[goal]]</f>
        <v>2E-3</v>
      </c>
      <c r="P3920" s="8">
        <f>IFERROR(+Table1[[#This Row],[pledged]]/Table1[[#This Row],[backers_count]],0)</f>
        <v>40</v>
      </c>
      <c r="Q3920" t="str">
        <f t="shared" si="244"/>
        <v>theater</v>
      </c>
      <c r="R3920" t="str">
        <f t="shared" si="245"/>
        <v>plays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+Table1[[#This Row],[pledged]]/Table1[[#This Row],[goal]]</f>
        <v>1.7999999999999999E-2</v>
      </c>
      <c r="P3921" s="8">
        <f>IFERROR(+Table1[[#This Row],[pledged]]/Table1[[#This Row],[backers_count]],0)</f>
        <v>30</v>
      </c>
      <c r="Q3921" t="str">
        <f t="shared" si="244"/>
        <v>theater</v>
      </c>
      <c r="R3921" t="str">
        <f t="shared" si="245"/>
        <v>plays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+Table1[[#This Row],[pledged]]/Table1[[#This Row],[goal]]</f>
        <v>5.3999999999999999E-2</v>
      </c>
      <c r="P3922" s="8">
        <f>IFERROR(+Table1[[#This Row],[pledged]]/Table1[[#This Row],[backers_count]],0)</f>
        <v>45</v>
      </c>
      <c r="Q3922" t="str">
        <f t="shared" si="244"/>
        <v>theater</v>
      </c>
      <c r="R3922" t="str">
        <f t="shared" si="245"/>
        <v>plays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+Table1[[#This Row],[pledged]]/Table1[[#This Row],[goal]]</f>
        <v>0</v>
      </c>
      <c r="P3923" s="8">
        <f>IFERROR(+Table1[[#This Row],[pledged]]/Table1[[#This Row],[backers_count]],0)</f>
        <v>0</v>
      </c>
      <c r="Q3923" t="str">
        <f t="shared" si="244"/>
        <v>theater</v>
      </c>
      <c r="R3923" t="str">
        <f t="shared" si="245"/>
        <v>plays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+Table1[[#This Row],[pledged]]/Table1[[#This Row],[goal]]</f>
        <v>8.1333333333333327E-2</v>
      </c>
      <c r="P3924" s="8">
        <f>IFERROR(+Table1[[#This Row],[pledged]]/Table1[[#This Row],[backers_count]],0)</f>
        <v>10.166666666666666</v>
      </c>
      <c r="Q3924" t="str">
        <f t="shared" si="244"/>
        <v>theater</v>
      </c>
      <c r="R3924" t="str">
        <f t="shared" si="245"/>
        <v>plays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+Table1[[#This Row],[pledged]]/Table1[[#This Row],[goal]]</f>
        <v>0.12034782608695652</v>
      </c>
      <c r="P3925" s="8">
        <f>IFERROR(+Table1[[#This Row],[pledged]]/Table1[[#This Row],[backers_count]],0)</f>
        <v>81.411764705882348</v>
      </c>
      <c r="Q3925" t="str">
        <f t="shared" si="244"/>
        <v>theater</v>
      </c>
      <c r="R3925" t="str">
        <f t="shared" si="245"/>
        <v>plays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+Table1[[#This Row],[pledged]]/Table1[[#This Row],[goal]]</f>
        <v>0.15266666666666667</v>
      </c>
      <c r="P3926" s="8">
        <f>IFERROR(+Table1[[#This Row],[pledged]]/Table1[[#This Row],[backers_count]],0)</f>
        <v>57.25</v>
      </c>
      <c r="Q3926" t="str">
        <f t="shared" si="244"/>
        <v>theater</v>
      </c>
      <c r="R3926" t="str">
        <f t="shared" si="245"/>
        <v>plays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+Table1[[#This Row],[pledged]]/Table1[[#This Row],[goal]]</f>
        <v>0.1</v>
      </c>
      <c r="P3927" s="8">
        <f>IFERROR(+Table1[[#This Row],[pledged]]/Table1[[#This Row],[backers_count]],0)</f>
        <v>5</v>
      </c>
      <c r="Q3927" t="str">
        <f t="shared" si="244"/>
        <v>theater</v>
      </c>
      <c r="R3927" t="str">
        <f t="shared" si="245"/>
        <v>plays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+Table1[[#This Row],[pledged]]/Table1[[#This Row],[goal]]</f>
        <v>3.0000000000000001E-3</v>
      </c>
      <c r="P3928" s="8">
        <f>IFERROR(+Table1[[#This Row],[pledged]]/Table1[[#This Row],[backers_count]],0)</f>
        <v>15</v>
      </c>
      <c r="Q3928" t="str">
        <f t="shared" si="244"/>
        <v>theater</v>
      </c>
      <c r="R3928" t="str">
        <f t="shared" si="245"/>
        <v>plays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+Table1[[#This Row],[pledged]]/Table1[[#This Row],[goal]]</f>
        <v>0.01</v>
      </c>
      <c r="P3929" s="8">
        <f>IFERROR(+Table1[[#This Row],[pledged]]/Table1[[#This Row],[backers_count]],0)</f>
        <v>12.5</v>
      </c>
      <c r="Q3929" t="str">
        <f t="shared" si="244"/>
        <v>theater</v>
      </c>
      <c r="R3929" t="str">
        <f t="shared" si="245"/>
        <v>plays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+Table1[[#This Row],[pledged]]/Table1[[#This Row],[goal]]</f>
        <v>0.13020000000000001</v>
      </c>
      <c r="P3930" s="8">
        <f>IFERROR(+Table1[[#This Row],[pledged]]/Table1[[#This Row],[backers_count]],0)</f>
        <v>93</v>
      </c>
      <c r="Q3930" t="str">
        <f t="shared" si="244"/>
        <v>theater</v>
      </c>
      <c r="R3930" t="str">
        <f t="shared" si="245"/>
        <v>plays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+Table1[[#This Row],[pledged]]/Table1[[#This Row],[goal]]</f>
        <v>2.265E-2</v>
      </c>
      <c r="P3931" s="8">
        <f>IFERROR(+Table1[[#This Row],[pledged]]/Table1[[#This Row],[backers_count]],0)</f>
        <v>32.357142857142854</v>
      </c>
      <c r="Q3931" t="str">
        <f t="shared" si="244"/>
        <v>theater</v>
      </c>
      <c r="R3931" t="str">
        <f t="shared" si="245"/>
        <v>plays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+Table1[[#This Row],[pledged]]/Table1[[#This Row],[goal]]</f>
        <v>0</v>
      </c>
      <c r="P3932" s="8">
        <f>IFERROR(+Table1[[#This Row],[pledged]]/Table1[[#This Row],[backers_count]],0)</f>
        <v>0</v>
      </c>
      <c r="Q3932" t="str">
        <f t="shared" si="244"/>
        <v>theater</v>
      </c>
      <c r="R3932" t="str">
        <f t="shared" si="245"/>
        <v>plays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+Table1[[#This Row],[pledged]]/Table1[[#This Row],[goal]]</f>
        <v>0</v>
      </c>
      <c r="P3933" s="8">
        <f>IFERROR(+Table1[[#This Row],[pledged]]/Table1[[#This Row],[backers_count]],0)</f>
        <v>0</v>
      </c>
      <c r="Q3933" t="str">
        <f t="shared" si="244"/>
        <v>theater</v>
      </c>
      <c r="R3933" t="str">
        <f t="shared" si="245"/>
        <v>plays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+Table1[[#This Row],[pledged]]/Table1[[#This Row],[goal]]</f>
        <v>8.3333333333333331E-5</v>
      </c>
      <c r="P3934" s="8">
        <f>IFERROR(+Table1[[#This Row],[pledged]]/Table1[[#This Row],[backers_count]],0)</f>
        <v>1</v>
      </c>
      <c r="Q3934" t="str">
        <f t="shared" si="244"/>
        <v>theater</v>
      </c>
      <c r="R3934" t="str">
        <f t="shared" si="245"/>
        <v>plays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+Table1[[#This Row],[pledged]]/Table1[[#This Row],[goal]]</f>
        <v>0.15742857142857142</v>
      </c>
      <c r="P3935" s="8">
        <f>IFERROR(+Table1[[#This Row],[pledged]]/Table1[[#This Row],[backers_count]],0)</f>
        <v>91.833333333333329</v>
      </c>
      <c r="Q3935" t="str">
        <f t="shared" si="244"/>
        <v>theater</v>
      </c>
      <c r="R3935" t="str">
        <f t="shared" si="245"/>
        <v>plays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+Table1[[#This Row],[pledged]]/Table1[[#This Row],[goal]]</f>
        <v>0.11</v>
      </c>
      <c r="P3936" s="8">
        <f>IFERROR(+Table1[[#This Row],[pledged]]/Table1[[#This Row],[backers_count]],0)</f>
        <v>45.833333333333336</v>
      </c>
      <c r="Q3936" t="str">
        <f t="shared" si="244"/>
        <v>theater</v>
      </c>
      <c r="R3936" t="str">
        <f t="shared" si="245"/>
        <v>plays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+Table1[[#This Row],[pledged]]/Table1[[#This Row],[goal]]</f>
        <v>0.43833333333333335</v>
      </c>
      <c r="P3937" s="8">
        <f>IFERROR(+Table1[[#This Row],[pledged]]/Table1[[#This Row],[backers_count]],0)</f>
        <v>57.173913043478258</v>
      </c>
      <c r="Q3937" t="str">
        <f t="shared" si="244"/>
        <v>theater</v>
      </c>
      <c r="R3937" t="str">
        <f t="shared" si="245"/>
        <v>plays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+Table1[[#This Row],[pledged]]/Table1[[#This Row],[goal]]</f>
        <v>0</v>
      </c>
      <c r="P3938" s="8">
        <f>IFERROR(+Table1[[#This Row],[pledged]]/Table1[[#This Row],[backers_count]],0)</f>
        <v>0</v>
      </c>
      <c r="Q3938" t="str">
        <f t="shared" si="244"/>
        <v>theater</v>
      </c>
      <c r="R3938" t="str">
        <f t="shared" si="245"/>
        <v>plays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+Table1[[#This Row],[pledged]]/Table1[[#This Row],[goal]]</f>
        <v>0.86135181975736563</v>
      </c>
      <c r="P3939" s="8">
        <f>IFERROR(+Table1[[#This Row],[pledged]]/Table1[[#This Row],[backers_count]],0)</f>
        <v>248.5</v>
      </c>
      <c r="Q3939" t="str">
        <f t="shared" si="244"/>
        <v>theater</v>
      </c>
      <c r="R3939" t="str">
        <f t="shared" si="245"/>
        <v>plays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+Table1[[#This Row],[pledged]]/Table1[[#This Row],[goal]]</f>
        <v>0.12196620583717357</v>
      </c>
      <c r="P3940" s="8">
        <f>IFERROR(+Table1[[#This Row],[pledged]]/Table1[[#This Row],[backers_count]],0)</f>
        <v>79.400000000000006</v>
      </c>
      <c r="Q3940" t="str">
        <f t="shared" si="244"/>
        <v>theater</v>
      </c>
      <c r="R3940" t="str">
        <f t="shared" si="245"/>
        <v>plays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+Table1[[#This Row],[pledged]]/Table1[[#This Row],[goal]]</f>
        <v>1E-3</v>
      </c>
      <c r="P3941" s="8">
        <f>IFERROR(+Table1[[#This Row],[pledged]]/Table1[[#This Row],[backers_count]],0)</f>
        <v>5</v>
      </c>
      <c r="Q3941" t="str">
        <f t="shared" si="244"/>
        <v>theater</v>
      </c>
      <c r="R3941" t="str">
        <f t="shared" si="245"/>
        <v>plays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+Table1[[#This Row],[pledged]]/Table1[[#This Row],[goal]]</f>
        <v>2.2000000000000001E-3</v>
      </c>
      <c r="P3942" s="8">
        <f>IFERROR(+Table1[[#This Row],[pledged]]/Table1[[#This Row],[backers_count]],0)</f>
        <v>5.5</v>
      </c>
      <c r="Q3942" t="str">
        <f t="shared" si="244"/>
        <v>theater</v>
      </c>
      <c r="R3942" t="str">
        <f t="shared" si="245"/>
        <v>plays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+Table1[[#This Row],[pledged]]/Table1[[#This Row],[goal]]</f>
        <v>9.0909090909090905E-3</v>
      </c>
      <c r="P3943" s="8">
        <f>IFERROR(+Table1[[#This Row],[pledged]]/Table1[[#This Row],[backers_count]],0)</f>
        <v>25</v>
      </c>
      <c r="Q3943" t="str">
        <f t="shared" si="244"/>
        <v>theater</v>
      </c>
      <c r="R3943" t="str">
        <f t="shared" si="245"/>
        <v>plays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+Table1[[#This Row],[pledged]]/Table1[[#This Row],[goal]]</f>
        <v>0</v>
      </c>
      <c r="P3944" s="8">
        <f>IFERROR(+Table1[[#This Row],[pledged]]/Table1[[#This Row],[backers_count]],0)</f>
        <v>0</v>
      </c>
      <c r="Q3944" t="str">
        <f t="shared" si="244"/>
        <v>theater</v>
      </c>
      <c r="R3944" t="str">
        <f t="shared" si="245"/>
        <v>plays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+Table1[[#This Row],[pledged]]/Table1[[#This Row],[goal]]</f>
        <v>0.35639999999999999</v>
      </c>
      <c r="P3945" s="8">
        <f>IFERROR(+Table1[[#This Row],[pledged]]/Table1[[#This Row],[backers_count]],0)</f>
        <v>137.07692307692307</v>
      </c>
      <c r="Q3945" t="str">
        <f t="shared" si="244"/>
        <v>theater</v>
      </c>
      <c r="R3945" t="str">
        <f t="shared" si="245"/>
        <v>plays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+Table1[[#This Row],[pledged]]/Table1[[#This Row],[goal]]</f>
        <v>0</v>
      </c>
      <c r="P3946" s="8">
        <f>IFERROR(+Table1[[#This Row],[pledged]]/Table1[[#This Row],[backers_count]],0)</f>
        <v>0</v>
      </c>
      <c r="Q3946" t="str">
        <f t="shared" si="244"/>
        <v>theater</v>
      </c>
      <c r="R3946" t="str">
        <f t="shared" si="245"/>
        <v>plays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+Table1[[#This Row],[pledged]]/Table1[[#This Row],[goal]]</f>
        <v>2.5000000000000001E-3</v>
      </c>
      <c r="P3947" s="8">
        <f>IFERROR(+Table1[[#This Row],[pledged]]/Table1[[#This Row],[backers_count]],0)</f>
        <v>5</v>
      </c>
      <c r="Q3947" t="str">
        <f t="shared" si="244"/>
        <v>theater</v>
      </c>
      <c r="R3947" t="str">
        <f t="shared" si="245"/>
        <v>plays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+Table1[[#This Row],[pledged]]/Table1[[#This Row],[goal]]</f>
        <v>3.2500000000000001E-2</v>
      </c>
      <c r="P3948" s="8">
        <f>IFERROR(+Table1[[#This Row],[pledged]]/Table1[[#This Row],[backers_count]],0)</f>
        <v>39</v>
      </c>
      <c r="Q3948" t="str">
        <f t="shared" si="244"/>
        <v>theater</v>
      </c>
      <c r="R3948" t="str">
        <f t="shared" si="245"/>
        <v>plays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+Table1[[#This Row],[pledged]]/Table1[[#This Row],[goal]]</f>
        <v>3.3666666666666664E-2</v>
      </c>
      <c r="P3949" s="8">
        <f>IFERROR(+Table1[[#This Row],[pledged]]/Table1[[#This Row],[backers_count]],0)</f>
        <v>50.5</v>
      </c>
      <c r="Q3949" t="str">
        <f t="shared" si="244"/>
        <v>theater</v>
      </c>
      <c r="R3949" t="str">
        <f t="shared" si="245"/>
        <v>plays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+Table1[[#This Row],[pledged]]/Table1[[#This Row],[goal]]</f>
        <v>0</v>
      </c>
      <c r="P3950" s="8">
        <f>IFERROR(+Table1[[#This Row],[pledged]]/Table1[[#This Row],[backers_count]],0)</f>
        <v>0</v>
      </c>
      <c r="Q3950" t="str">
        <f t="shared" si="244"/>
        <v>theater</v>
      </c>
      <c r="R3950" t="str">
        <f t="shared" si="245"/>
        <v>plays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+Table1[[#This Row],[pledged]]/Table1[[#This Row],[goal]]</f>
        <v>0.15770000000000001</v>
      </c>
      <c r="P3951" s="8">
        <f>IFERROR(+Table1[[#This Row],[pledged]]/Table1[[#This Row],[backers_count]],0)</f>
        <v>49.28125</v>
      </c>
      <c r="Q3951" t="str">
        <f t="shared" si="244"/>
        <v>theater</v>
      </c>
      <c r="R3951" t="str">
        <f t="shared" si="245"/>
        <v>plays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+Table1[[#This Row],[pledged]]/Table1[[#This Row],[goal]]</f>
        <v>6.2500000000000003E-3</v>
      </c>
      <c r="P3952" s="8">
        <f>IFERROR(+Table1[[#This Row],[pledged]]/Table1[[#This Row],[backers_count]],0)</f>
        <v>25</v>
      </c>
      <c r="Q3952" t="str">
        <f t="shared" si="244"/>
        <v>theater</v>
      </c>
      <c r="R3952" t="str">
        <f t="shared" si="245"/>
        <v>plays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+Table1[[#This Row],[pledged]]/Table1[[#This Row],[goal]]</f>
        <v>5.0000000000000004E-6</v>
      </c>
      <c r="P3953" s="8">
        <f>IFERROR(+Table1[[#This Row],[pledged]]/Table1[[#This Row],[backers_count]],0)</f>
        <v>1</v>
      </c>
      <c r="Q3953" t="str">
        <f t="shared" si="244"/>
        <v>theater</v>
      </c>
      <c r="R3953" t="str">
        <f t="shared" si="245"/>
        <v>plays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+Table1[[#This Row],[pledged]]/Table1[[#This Row],[goal]]</f>
        <v>9.6153846153846159E-4</v>
      </c>
      <c r="P3954" s="8">
        <f>IFERROR(+Table1[[#This Row],[pledged]]/Table1[[#This Row],[backers_count]],0)</f>
        <v>25</v>
      </c>
      <c r="Q3954" t="str">
        <f t="shared" si="244"/>
        <v>theater</v>
      </c>
      <c r="R3954" t="str">
        <f t="shared" si="245"/>
        <v>plays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+Table1[[#This Row],[pledged]]/Table1[[#This Row],[goal]]</f>
        <v>0</v>
      </c>
      <c r="P3955" s="8">
        <f>IFERROR(+Table1[[#This Row],[pledged]]/Table1[[#This Row],[backers_count]],0)</f>
        <v>0</v>
      </c>
      <c r="Q3955" t="str">
        <f t="shared" si="244"/>
        <v>theater</v>
      </c>
      <c r="R3955" t="str">
        <f t="shared" si="245"/>
        <v>plays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+Table1[[#This Row],[pledged]]/Table1[[#This Row],[goal]]</f>
        <v>0</v>
      </c>
      <c r="P3956" s="8">
        <f>IFERROR(+Table1[[#This Row],[pledged]]/Table1[[#This Row],[backers_count]],0)</f>
        <v>0</v>
      </c>
      <c r="Q3956" t="str">
        <f t="shared" si="244"/>
        <v>theater</v>
      </c>
      <c r="R3956" t="str">
        <f t="shared" si="245"/>
        <v>plays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+Table1[[#This Row],[pledged]]/Table1[[#This Row],[goal]]</f>
        <v>0.24285714285714285</v>
      </c>
      <c r="P3957" s="8">
        <f>IFERROR(+Table1[[#This Row],[pledged]]/Table1[[#This Row],[backers_count]],0)</f>
        <v>53.125</v>
      </c>
      <c r="Q3957" t="str">
        <f t="shared" si="244"/>
        <v>theater</v>
      </c>
      <c r="R3957" t="str">
        <f t="shared" si="245"/>
        <v>plays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+Table1[[#This Row],[pledged]]/Table1[[#This Row],[goal]]</f>
        <v>0</v>
      </c>
      <c r="P3958" s="8">
        <f>IFERROR(+Table1[[#This Row],[pledged]]/Table1[[#This Row],[backers_count]],0)</f>
        <v>0</v>
      </c>
      <c r="Q3958" t="str">
        <f t="shared" si="244"/>
        <v>theater</v>
      </c>
      <c r="R3958" t="str">
        <f t="shared" si="245"/>
        <v>plays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+Table1[[#This Row],[pledged]]/Table1[[#This Row],[goal]]</f>
        <v>2.5000000000000001E-4</v>
      </c>
      <c r="P3959" s="8">
        <f>IFERROR(+Table1[[#This Row],[pledged]]/Table1[[#This Row],[backers_count]],0)</f>
        <v>7</v>
      </c>
      <c r="Q3959" t="str">
        <f t="shared" si="244"/>
        <v>theater</v>
      </c>
      <c r="R3959" t="str">
        <f t="shared" si="245"/>
        <v>plays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+Table1[[#This Row],[pledged]]/Table1[[#This Row],[goal]]</f>
        <v>0.32050000000000001</v>
      </c>
      <c r="P3960" s="8">
        <f>IFERROR(+Table1[[#This Row],[pledged]]/Table1[[#This Row],[backers_count]],0)</f>
        <v>40.0625</v>
      </c>
      <c r="Q3960" t="str">
        <f t="shared" si="244"/>
        <v>theater</v>
      </c>
      <c r="R3960" t="str">
        <f t="shared" si="245"/>
        <v>plays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+Table1[[#This Row],[pledged]]/Table1[[#This Row],[goal]]</f>
        <v>0.24333333333333335</v>
      </c>
      <c r="P3961" s="8">
        <f>IFERROR(+Table1[[#This Row],[pledged]]/Table1[[#This Row],[backers_count]],0)</f>
        <v>24.333333333333332</v>
      </c>
      <c r="Q3961" t="str">
        <f t="shared" si="244"/>
        <v>theater</v>
      </c>
      <c r="R3961" t="str">
        <f t="shared" si="245"/>
        <v>plays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+Table1[[#This Row],[pledged]]/Table1[[#This Row],[goal]]</f>
        <v>1.4999999999999999E-2</v>
      </c>
      <c r="P3962" s="8">
        <f>IFERROR(+Table1[[#This Row],[pledged]]/Table1[[#This Row],[backers_count]],0)</f>
        <v>11.25</v>
      </c>
      <c r="Q3962" t="str">
        <f t="shared" si="244"/>
        <v>theater</v>
      </c>
      <c r="R3962" t="str">
        <f t="shared" si="245"/>
        <v>plays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+Table1[[#This Row],[pledged]]/Table1[[#This Row],[goal]]</f>
        <v>4.1999999999999997E-3</v>
      </c>
      <c r="P3963" s="8">
        <f>IFERROR(+Table1[[#This Row],[pledged]]/Table1[[#This Row],[backers_count]],0)</f>
        <v>10.5</v>
      </c>
      <c r="Q3963" t="str">
        <f t="shared" si="244"/>
        <v>theater</v>
      </c>
      <c r="R3963" t="str">
        <f t="shared" si="245"/>
        <v>plays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+Table1[[#This Row],[pledged]]/Table1[[#This Row],[goal]]</f>
        <v>3.214285714285714E-2</v>
      </c>
      <c r="P3964" s="8">
        <f>IFERROR(+Table1[[#This Row],[pledged]]/Table1[[#This Row],[backers_count]],0)</f>
        <v>15</v>
      </c>
      <c r="Q3964" t="str">
        <f t="shared" si="244"/>
        <v>theater</v>
      </c>
      <c r="R3964" t="str">
        <f t="shared" si="245"/>
        <v>plays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+Table1[[#This Row],[pledged]]/Table1[[#This Row],[goal]]</f>
        <v>0</v>
      </c>
      <c r="P3965" s="8">
        <f>IFERROR(+Table1[[#This Row],[pledged]]/Table1[[#This Row],[backers_count]],0)</f>
        <v>0</v>
      </c>
      <c r="Q3965" t="str">
        <f t="shared" si="244"/>
        <v>theater</v>
      </c>
      <c r="R3965" t="str">
        <f t="shared" si="245"/>
        <v>plays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+Table1[[#This Row],[pledged]]/Table1[[#This Row],[goal]]</f>
        <v>6.3E-2</v>
      </c>
      <c r="P3966" s="8">
        <f>IFERROR(+Table1[[#This Row],[pledged]]/Table1[[#This Row],[backers_count]],0)</f>
        <v>42</v>
      </c>
      <c r="Q3966" t="str">
        <f t="shared" si="244"/>
        <v>theater</v>
      </c>
      <c r="R3966" t="str">
        <f t="shared" si="245"/>
        <v>plays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+Table1[[#This Row],[pledged]]/Table1[[#This Row],[goal]]</f>
        <v>0.14249999999999999</v>
      </c>
      <c r="P3967" s="8">
        <f>IFERROR(+Table1[[#This Row],[pledged]]/Table1[[#This Row],[backers_count]],0)</f>
        <v>71.25</v>
      </c>
      <c r="Q3967" t="str">
        <f t="shared" si="244"/>
        <v>theater</v>
      </c>
      <c r="R3967" t="str">
        <f t="shared" si="245"/>
        <v>plays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+Table1[[#This Row],[pledged]]/Table1[[#This Row],[goal]]</f>
        <v>6.0000000000000001E-3</v>
      </c>
      <c r="P3968" s="8">
        <f>IFERROR(+Table1[[#This Row],[pledged]]/Table1[[#This Row],[backers_count]],0)</f>
        <v>22.5</v>
      </c>
      <c r="Q3968" t="str">
        <f t="shared" si="244"/>
        <v>theater</v>
      </c>
      <c r="R3968" t="str">
        <f t="shared" si="245"/>
        <v>plays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+Table1[[#This Row],[pledged]]/Table1[[#This Row],[goal]]</f>
        <v>0.2411764705882353</v>
      </c>
      <c r="P3969" s="8">
        <f>IFERROR(+Table1[[#This Row],[pledged]]/Table1[[#This Row],[backers_count]],0)</f>
        <v>41</v>
      </c>
      <c r="Q3969" t="str">
        <f t="shared" si="244"/>
        <v>theater</v>
      </c>
      <c r="R3969" t="str">
        <f t="shared" si="245"/>
        <v>plays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+Table1[[#This Row],[pledged]]/Table1[[#This Row],[goal]]</f>
        <v>0.10539999999999999</v>
      </c>
      <c r="P3970" s="8">
        <f>IFERROR(+Table1[[#This Row],[pledged]]/Table1[[#This Row],[backers_count]],0)</f>
        <v>47.909090909090907</v>
      </c>
      <c r="Q3970" t="str">
        <f t="shared" ref="Q3970:Q4033" si="248">LEFT(N3970,FIND("/",N3970)-1)</f>
        <v>theater</v>
      </c>
      <c r="R3970" t="str">
        <f t="shared" ref="R3970:R4033" si="249">RIGHT($N3970,LEN(N3970)-FIND("/",N3970))</f>
        <v>plays</v>
      </c>
      <c r="S3970" s="14">
        <f t="shared" ref="S3970:S4033" si="250">(((J3970/60)/60)/24)+DATE(1970,1,1)</f>
        <v>42452.815659722226</v>
      </c>
      <c r="T3970" s="14">
        <f t="shared" ref="T3970:T4033" si="251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+Table1[[#This Row],[pledged]]/Table1[[#This Row],[goal]]</f>
        <v>7.4690265486725665E-2</v>
      </c>
      <c r="P3971" s="8">
        <f>IFERROR(+Table1[[#This Row],[pledged]]/Table1[[#This Row],[backers_count]],0)</f>
        <v>35.166666666666664</v>
      </c>
      <c r="Q3971" t="str">
        <f t="shared" si="248"/>
        <v>theater</v>
      </c>
      <c r="R3971" t="str">
        <f t="shared" si="249"/>
        <v>plays</v>
      </c>
      <c r="S3971" s="14">
        <f t="shared" si="250"/>
        <v>42601.854699074072</v>
      </c>
      <c r="T3971" s="14">
        <f t="shared" si="251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+Table1[[#This Row],[pledged]]/Table1[[#This Row],[goal]]</f>
        <v>7.3333333333333334E-4</v>
      </c>
      <c r="P3972" s="8">
        <f>IFERROR(+Table1[[#This Row],[pledged]]/Table1[[#This Row],[backers_count]],0)</f>
        <v>5.5</v>
      </c>
      <c r="Q3972" t="str">
        <f t="shared" si="248"/>
        <v>theater</v>
      </c>
      <c r="R3972" t="str">
        <f t="shared" si="249"/>
        <v>plays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+Table1[[#This Row],[pledged]]/Table1[[#This Row],[goal]]</f>
        <v>9.7142857142857135E-3</v>
      </c>
      <c r="P3973" s="8">
        <f>IFERROR(+Table1[[#This Row],[pledged]]/Table1[[#This Row],[backers_count]],0)</f>
        <v>22.666666666666668</v>
      </c>
      <c r="Q3973" t="str">
        <f t="shared" si="248"/>
        <v>theater</v>
      </c>
      <c r="R3973" t="str">
        <f t="shared" si="249"/>
        <v>plays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+Table1[[#This Row],[pledged]]/Table1[[#This Row],[goal]]</f>
        <v>0.21099999999999999</v>
      </c>
      <c r="P3974" s="8">
        <f>IFERROR(+Table1[[#This Row],[pledged]]/Table1[[#This Row],[backers_count]],0)</f>
        <v>26.375</v>
      </c>
      <c r="Q3974" t="str">
        <f t="shared" si="248"/>
        <v>theater</v>
      </c>
      <c r="R3974" t="str">
        <f t="shared" si="249"/>
        <v>plays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+Table1[[#This Row],[pledged]]/Table1[[#This Row],[goal]]</f>
        <v>0.78100000000000003</v>
      </c>
      <c r="P3975" s="8">
        <f>IFERROR(+Table1[[#This Row],[pledged]]/Table1[[#This Row],[backers_count]],0)</f>
        <v>105.54054054054055</v>
      </c>
      <c r="Q3975" t="str">
        <f t="shared" si="248"/>
        <v>theater</v>
      </c>
      <c r="R3975" t="str">
        <f t="shared" si="249"/>
        <v>plays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+Table1[[#This Row],[pledged]]/Table1[[#This Row],[goal]]</f>
        <v>0.32</v>
      </c>
      <c r="P3976" s="8">
        <f>IFERROR(+Table1[[#This Row],[pledged]]/Table1[[#This Row],[backers_count]],0)</f>
        <v>29.09090909090909</v>
      </c>
      <c r="Q3976" t="str">
        <f t="shared" si="248"/>
        <v>theater</v>
      </c>
      <c r="R3976" t="str">
        <f t="shared" si="249"/>
        <v>plays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+Table1[[#This Row],[pledged]]/Table1[[#This Row],[goal]]</f>
        <v>0</v>
      </c>
      <c r="P3977" s="8">
        <f>IFERROR(+Table1[[#This Row],[pledged]]/Table1[[#This Row],[backers_count]],0)</f>
        <v>0</v>
      </c>
      <c r="Q3977" t="str">
        <f t="shared" si="248"/>
        <v>theater</v>
      </c>
      <c r="R3977" t="str">
        <f t="shared" si="249"/>
        <v>plays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+Table1[[#This Row],[pledged]]/Table1[[#This Row],[goal]]</f>
        <v>0.47692307692307695</v>
      </c>
      <c r="P3978" s="8">
        <f>IFERROR(+Table1[[#This Row],[pledged]]/Table1[[#This Row],[backers_count]],0)</f>
        <v>62</v>
      </c>
      <c r="Q3978" t="str">
        <f t="shared" si="248"/>
        <v>theater</v>
      </c>
      <c r="R3978" t="str">
        <f t="shared" si="249"/>
        <v>plays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+Table1[[#This Row],[pledged]]/Table1[[#This Row],[goal]]</f>
        <v>1.4500000000000001E-2</v>
      </c>
      <c r="P3979" s="8">
        <f>IFERROR(+Table1[[#This Row],[pledged]]/Table1[[#This Row],[backers_count]],0)</f>
        <v>217.5</v>
      </c>
      <c r="Q3979" t="str">
        <f t="shared" si="248"/>
        <v>theater</v>
      </c>
      <c r="R3979" t="str">
        <f t="shared" si="249"/>
        <v>plays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+Table1[[#This Row],[pledged]]/Table1[[#This Row],[goal]]</f>
        <v>0.107</v>
      </c>
      <c r="P3980" s="8">
        <f>IFERROR(+Table1[[#This Row],[pledged]]/Table1[[#This Row],[backers_count]],0)</f>
        <v>26.75</v>
      </c>
      <c r="Q3980" t="str">
        <f t="shared" si="248"/>
        <v>theater</v>
      </c>
      <c r="R3980" t="str">
        <f t="shared" si="249"/>
        <v>plays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+Table1[[#This Row],[pledged]]/Table1[[#This Row],[goal]]</f>
        <v>1.8333333333333333E-2</v>
      </c>
      <c r="P3981" s="8">
        <f>IFERROR(+Table1[[#This Row],[pledged]]/Table1[[#This Row],[backers_count]],0)</f>
        <v>18.333333333333332</v>
      </c>
      <c r="Q3981" t="str">
        <f t="shared" si="248"/>
        <v>theater</v>
      </c>
      <c r="R3981" t="str">
        <f t="shared" si="249"/>
        <v>plays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+Table1[[#This Row],[pledged]]/Table1[[#This Row],[goal]]</f>
        <v>0.18</v>
      </c>
      <c r="P3982" s="8">
        <f>IFERROR(+Table1[[#This Row],[pledged]]/Table1[[#This Row],[backers_count]],0)</f>
        <v>64.285714285714292</v>
      </c>
      <c r="Q3982" t="str">
        <f t="shared" si="248"/>
        <v>theater</v>
      </c>
      <c r="R3982" t="str">
        <f t="shared" si="249"/>
        <v>plays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+Table1[[#This Row],[pledged]]/Table1[[#This Row],[goal]]</f>
        <v>4.0833333333333333E-2</v>
      </c>
      <c r="P3983" s="8">
        <f>IFERROR(+Table1[[#This Row],[pledged]]/Table1[[#This Row],[backers_count]],0)</f>
        <v>175</v>
      </c>
      <c r="Q3983" t="str">
        <f t="shared" si="248"/>
        <v>theater</v>
      </c>
      <c r="R3983" t="str">
        <f t="shared" si="249"/>
        <v>plays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+Table1[[#This Row],[pledged]]/Table1[[#This Row],[goal]]</f>
        <v>0.2</v>
      </c>
      <c r="P3984" s="8">
        <f>IFERROR(+Table1[[#This Row],[pledged]]/Table1[[#This Row],[backers_count]],0)</f>
        <v>34</v>
      </c>
      <c r="Q3984" t="str">
        <f t="shared" si="248"/>
        <v>theater</v>
      </c>
      <c r="R3984" t="str">
        <f t="shared" si="249"/>
        <v>plays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+Table1[[#This Row],[pledged]]/Table1[[#This Row],[goal]]</f>
        <v>0.34802513464991025</v>
      </c>
      <c r="P3985" s="8">
        <f>IFERROR(+Table1[[#This Row],[pledged]]/Table1[[#This Row],[backers_count]],0)</f>
        <v>84.282608695652172</v>
      </c>
      <c r="Q3985" t="str">
        <f t="shared" si="248"/>
        <v>theater</v>
      </c>
      <c r="R3985" t="str">
        <f t="shared" si="249"/>
        <v>plays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+Table1[[#This Row],[pledged]]/Table1[[#This Row],[goal]]</f>
        <v>6.3333333333333339E-2</v>
      </c>
      <c r="P3986" s="8">
        <f>IFERROR(+Table1[[#This Row],[pledged]]/Table1[[#This Row],[backers_count]],0)</f>
        <v>9.5</v>
      </c>
      <c r="Q3986" t="str">
        <f t="shared" si="248"/>
        <v>theater</v>
      </c>
      <c r="R3986" t="str">
        <f t="shared" si="249"/>
        <v>plays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+Table1[[#This Row],[pledged]]/Table1[[#This Row],[goal]]</f>
        <v>0.32050000000000001</v>
      </c>
      <c r="P3987" s="8">
        <f>IFERROR(+Table1[[#This Row],[pledged]]/Table1[[#This Row],[backers_count]],0)</f>
        <v>33.736842105263158</v>
      </c>
      <c r="Q3987" t="str">
        <f t="shared" si="248"/>
        <v>theater</v>
      </c>
      <c r="R3987" t="str">
        <f t="shared" si="249"/>
        <v>plays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+Table1[[#This Row],[pledged]]/Table1[[#This Row],[goal]]</f>
        <v>9.7600000000000006E-2</v>
      </c>
      <c r="P3988" s="8">
        <f>IFERROR(+Table1[[#This Row],[pledged]]/Table1[[#This Row],[backers_count]],0)</f>
        <v>37.53846153846154</v>
      </c>
      <c r="Q3988" t="str">
        <f t="shared" si="248"/>
        <v>theater</v>
      </c>
      <c r="R3988" t="str">
        <f t="shared" si="249"/>
        <v>plays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+Table1[[#This Row],[pledged]]/Table1[[#This Row],[goal]]</f>
        <v>0.3775</v>
      </c>
      <c r="P3989" s="8">
        <f>IFERROR(+Table1[[#This Row],[pledged]]/Table1[[#This Row],[backers_count]],0)</f>
        <v>11.615384615384615</v>
      </c>
      <c r="Q3989" t="str">
        <f t="shared" si="248"/>
        <v>theater</v>
      </c>
      <c r="R3989" t="str">
        <f t="shared" si="249"/>
        <v>plays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+Table1[[#This Row],[pledged]]/Table1[[#This Row],[goal]]</f>
        <v>2.1333333333333333E-2</v>
      </c>
      <c r="P3990" s="8">
        <f>IFERROR(+Table1[[#This Row],[pledged]]/Table1[[#This Row],[backers_count]],0)</f>
        <v>8</v>
      </c>
      <c r="Q3990" t="str">
        <f t="shared" si="248"/>
        <v>theater</v>
      </c>
      <c r="R3990" t="str">
        <f t="shared" si="249"/>
        <v>plays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+Table1[[#This Row],[pledged]]/Table1[[#This Row],[goal]]</f>
        <v>0</v>
      </c>
      <c r="P3991" s="8">
        <f>IFERROR(+Table1[[#This Row],[pledged]]/Table1[[#This Row],[backers_count]],0)</f>
        <v>0</v>
      </c>
      <c r="Q3991" t="str">
        <f t="shared" si="248"/>
        <v>theater</v>
      </c>
      <c r="R3991" t="str">
        <f t="shared" si="249"/>
        <v>plays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+Table1[[#This Row],[pledged]]/Table1[[#This Row],[goal]]</f>
        <v>4.1818181818181817E-2</v>
      </c>
      <c r="P3992" s="8">
        <f>IFERROR(+Table1[[#This Row],[pledged]]/Table1[[#This Row],[backers_count]],0)</f>
        <v>23</v>
      </c>
      <c r="Q3992" t="str">
        <f t="shared" si="248"/>
        <v>theater</v>
      </c>
      <c r="R3992" t="str">
        <f t="shared" si="249"/>
        <v>plays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+Table1[[#This Row],[pledged]]/Table1[[#This Row],[goal]]</f>
        <v>0.2</v>
      </c>
      <c r="P3993" s="8">
        <f>IFERROR(+Table1[[#This Row],[pledged]]/Table1[[#This Row],[backers_count]],0)</f>
        <v>100</v>
      </c>
      <c r="Q3993" t="str">
        <f t="shared" si="248"/>
        <v>theater</v>
      </c>
      <c r="R3993" t="str">
        <f t="shared" si="249"/>
        <v>plays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+Table1[[#This Row],[pledged]]/Table1[[#This Row],[goal]]</f>
        <v>5.4100000000000002E-2</v>
      </c>
      <c r="P3994" s="8">
        <f>IFERROR(+Table1[[#This Row],[pledged]]/Table1[[#This Row],[backers_count]],0)</f>
        <v>60.111111111111114</v>
      </c>
      <c r="Q3994" t="str">
        <f t="shared" si="248"/>
        <v>theater</v>
      </c>
      <c r="R3994" t="str">
        <f t="shared" si="249"/>
        <v>plays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+Table1[[#This Row],[pledged]]/Table1[[#This Row],[goal]]</f>
        <v>6.0000000000000002E-5</v>
      </c>
      <c r="P3995" s="8">
        <f>IFERROR(+Table1[[#This Row],[pledged]]/Table1[[#This Row],[backers_count]],0)</f>
        <v>3</v>
      </c>
      <c r="Q3995" t="str">
        <f t="shared" si="248"/>
        <v>theater</v>
      </c>
      <c r="R3995" t="str">
        <f t="shared" si="249"/>
        <v>plays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+Table1[[#This Row],[pledged]]/Table1[[#This Row],[goal]]</f>
        <v>2.5000000000000001E-3</v>
      </c>
      <c r="P3996" s="8">
        <f>IFERROR(+Table1[[#This Row],[pledged]]/Table1[[#This Row],[backers_count]],0)</f>
        <v>5</v>
      </c>
      <c r="Q3996" t="str">
        <f t="shared" si="248"/>
        <v>theater</v>
      </c>
      <c r="R3996" t="str">
        <f t="shared" si="249"/>
        <v>plays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+Table1[[#This Row],[pledged]]/Table1[[#This Row],[goal]]</f>
        <v>0.35</v>
      </c>
      <c r="P3997" s="8">
        <f>IFERROR(+Table1[[#This Row],[pledged]]/Table1[[#This Row],[backers_count]],0)</f>
        <v>17.5</v>
      </c>
      <c r="Q3997" t="str">
        <f t="shared" si="248"/>
        <v>theater</v>
      </c>
      <c r="R3997" t="str">
        <f t="shared" si="249"/>
        <v>plays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+Table1[[#This Row],[pledged]]/Table1[[#This Row],[goal]]</f>
        <v>0.16566666666666666</v>
      </c>
      <c r="P3998" s="8">
        <f>IFERROR(+Table1[[#This Row],[pledged]]/Table1[[#This Row],[backers_count]],0)</f>
        <v>29.235294117647058</v>
      </c>
      <c r="Q3998" t="str">
        <f t="shared" si="248"/>
        <v>theater</v>
      </c>
      <c r="R3998" t="str">
        <f t="shared" si="249"/>
        <v>plays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+Table1[[#This Row],[pledged]]/Table1[[#This Row],[goal]]</f>
        <v>0</v>
      </c>
      <c r="P3999" s="8">
        <f>IFERROR(+Table1[[#This Row],[pledged]]/Table1[[#This Row],[backers_count]],0)</f>
        <v>0</v>
      </c>
      <c r="Q3999" t="str">
        <f t="shared" si="248"/>
        <v>theater</v>
      </c>
      <c r="R3999" t="str">
        <f t="shared" si="249"/>
        <v>plays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+Table1[[#This Row],[pledged]]/Table1[[#This Row],[goal]]</f>
        <v>0.57199999999999995</v>
      </c>
      <c r="P4000" s="8">
        <f>IFERROR(+Table1[[#This Row],[pledged]]/Table1[[#This Row],[backers_count]],0)</f>
        <v>59.583333333333336</v>
      </c>
      <c r="Q4000" t="str">
        <f t="shared" si="248"/>
        <v>theater</v>
      </c>
      <c r="R4000" t="str">
        <f t="shared" si="249"/>
        <v>plays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+Table1[[#This Row],[pledged]]/Table1[[#This Row],[goal]]</f>
        <v>0.16514285714285715</v>
      </c>
      <c r="P4001" s="8">
        <f>IFERROR(+Table1[[#This Row],[pledged]]/Table1[[#This Row],[backers_count]],0)</f>
        <v>82.571428571428569</v>
      </c>
      <c r="Q4001" t="str">
        <f t="shared" si="248"/>
        <v>theater</v>
      </c>
      <c r="R4001" t="str">
        <f t="shared" si="249"/>
        <v>plays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+Table1[[#This Row],[pledged]]/Table1[[#This Row],[goal]]</f>
        <v>1.25E-3</v>
      </c>
      <c r="P4002" s="8">
        <f>IFERROR(+Table1[[#This Row],[pledged]]/Table1[[#This Row],[backers_count]],0)</f>
        <v>10</v>
      </c>
      <c r="Q4002" t="str">
        <f t="shared" si="248"/>
        <v>theater</v>
      </c>
      <c r="R4002" t="str">
        <f t="shared" si="249"/>
        <v>plays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+Table1[[#This Row],[pledged]]/Table1[[#This Row],[goal]]</f>
        <v>0.3775</v>
      </c>
      <c r="P4003" s="8">
        <f>IFERROR(+Table1[[#This Row],[pledged]]/Table1[[#This Row],[backers_count]],0)</f>
        <v>32.357142857142854</v>
      </c>
      <c r="Q4003" t="str">
        <f t="shared" si="248"/>
        <v>theater</v>
      </c>
      <c r="R4003" t="str">
        <f t="shared" si="249"/>
        <v>plays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+Table1[[#This Row],[pledged]]/Table1[[#This Row],[goal]]</f>
        <v>1.84E-2</v>
      </c>
      <c r="P4004" s="8">
        <f>IFERROR(+Table1[[#This Row],[pledged]]/Table1[[#This Row],[backers_count]],0)</f>
        <v>5.75</v>
      </c>
      <c r="Q4004" t="str">
        <f t="shared" si="248"/>
        <v>theater</v>
      </c>
      <c r="R4004" t="str">
        <f t="shared" si="249"/>
        <v>plays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+Table1[[#This Row],[pledged]]/Table1[[#This Row],[goal]]</f>
        <v>0.10050000000000001</v>
      </c>
      <c r="P4005" s="8">
        <f>IFERROR(+Table1[[#This Row],[pledged]]/Table1[[#This Row],[backers_count]],0)</f>
        <v>100.5</v>
      </c>
      <c r="Q4005" t="str">
        <f t="shared" si="248"/>
        <v>theater</v>
      </c>
      <c r="R4005" t="str">
        <f t="shared" si="249"/>
        <v>plays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+Table1[[#This Row],[pledged]]/Table1[[#This Row],[goal]]</f>
        <v>2E-3</v>
      </c>
      <c r="P4006" s="8">
        <f>IFERROR(+Table1[[#This Row],[pledged]]/Table1[[#This Row],[backers_count]],0)</f>
        <v>1</v>
      </c>
      <c r="Q4006" t="str">
        <f t="shared" si="248"/>
        <v>theater</v>
      </c>
      <c r="R4006" t="str">
        <f t="shared" si="249"/>
        <v>plays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+Table1[[#This Row],[pledged]]/Table1[[#This Row],[goal]]</f>
        <v>1.3333333333333334E-2</v>
      </c>
      <c r="P4007" s="8">
        <f>IFERROR(+Table1[[#This Row],[pledged]]/Table1[[#This Row],[backers_count]],0)</f>
        <v>20</v>
      </c>
      <c r="Q4007" t="str">
        <f t="shared" si="248"/>
        <v>theater</v>
      </c>
      <c r="R4007" t="str">
        <f t="shared" si="249"/>
        <v>plays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+Table1[[#This Row],[pledged]]/Table1[[#This Row],[goal]]</f>
        <v>6.666666666666667E-5</v>
      </c>
      <c r="P4008" s="8">
        <f>IFERROR(+Table1[[#This Row],[pledged]]/Table1[[#This Row],[backers_count]],0)</f>
        <v>2</v>
      </c>
      <c r="Q4008" t="str">
        <f t="shared" si="248"/>
        <v>theater</v>
      </c>
      <c r="R4008" t="str">
        <f t="shared" si="249"/>
        <v>plays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+Table1[[#This Row],[pledged]]/Table1[[#This Row],[goal]]</f>
        <v>2.5000000000000001E-3</v>
      </c>
      <c r="P4009" s="8">
        <f>IFERROR(+Table1[[#This Row],[pledged]]/Table1[[#This Row],[backers_count]],0)</f>
        <v>5</v>
      </c>
      <c r="Q4009" t="str">
        <f t="shared" si="248"/>
        <v>theater</v>
      </c>
      <c r="R4009" t="str">
        <f t="shared" si="249"/>
        <v>plays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+Table1[[#This Row],[pledged]]/Table1[[#This Row],[goal]]</f>
        <v>0.06</v>
      </c>
      <c r="P4010" s="8">
        <f>IFERROR(+Table1[[#This Row],[pledged]]/Table1[[#This Row],[backers_count]],0)</f>
        <v>15</v>
      </c>
      <c r="Q4010" t="str">
        <f t="shared" si="248"/>
        <v>theater</v>
      </c>
      <c r="R4010" t="str">
        <f t="shared" si="249"/>
        <v>plays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+Table1[[#This Row],[pledged]]/Table1[[#This Row],[goal]]</f>
        <v>3.8860103626943004E-2</v>
      </c>
      <c r="P4011" s="8">
        <f>IFERROR(+Table1[[#This Row],[pledged]]/Table1[[#This Row],[backers_count]],0)</f>
        <v>25</v>
      </c>
      <c r="Q4011" t="str">
        <f t="shared" si="248"/>
        <v>theater</v>
      </c>
      <c r="R4011" t="str">
        <f t="shared" si="249"/>
        <v>plays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+Table1[[#This Row],[pledged]]/Table1[[#This Row],[goal]]</f>
        <v>0.24194444444444443</v>
      </c>
      <c r="P4012" s="8">
        <f>IFERROR(+Table1[[#This Row],[pledged]]/Table1[[#This Row],[backers_count]],0)</f>
        <v>45.842105263157897</v>
      </c>
      <c r="Q4012" t="str">
        <f t="shared" si="248"/>
        <v>theater</v>
      </c>
      <c r="R4012" t="str">
        <f t="shared" si="249"/>
        <v>plays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+Table1[[#This Row],[pledged]]/Table1[[#This Row],[goal]]</f>
        <v>7.5999999999999998E-2</v>
      </c>
      <c r="P4013" s="8">
        <f>IFERROR(+Table1[[#This Row],[pledged]]/Table1[[#This Row],[backers_count]],0)</f>
        <v>4.75</v>
      </c>
      <c r="Q4013" t="str">
        <f t="shared" si="248"/>
        <v>theater</v>
      </c>
      <c r="R4013" t="str">
        <f t="shared" si="249"/>
        <v>plays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+Table1[[#This Row],[pledged]]/Table1[[#This Row],[goal]]</f>
        <v>0</v>
      </c>
      <c r="P4014" s="8">
        <f>IFERROR(+Table1[[#This Row],[pledged]]/Table1[[#This Row],[backers_count]],0)</f>
        <v>0</v>
      </c>
      <c r="Q4014" t="str">
        <f t="shared" si="248"/>
        <v>theater</v>
      </c>
      <c r="R4014" t="str">
        <f t="shared" si="249"/>
        <v>plays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+Table1[[#This Row],[pledged]]/Table1[[#This Row],[goal]]</f>
        <v>1.2999999999999999E-2</v>
      </c>
      <c r="P4015" s="8">
        <f>IFERROR(+Table1[[#This Row],[pledged]]/Table1[[#This Row],[backers_count]],0)</f>
        <v>13</v>
      </c>
      <c r="Q4015" t="str">
        <f t="shared" si="248"/>
        <v>theater</v>
      </c>
      <c r="R4015" t="str">
        <f t="shared" si="249"/>
        <v>plays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+Table1[[#This Row],[pledged]]/Table1[[#This Row],[goal]]</f>
        <v>0</v>
      </c>
      <c r="P4016" s="8">
        <f>IFERROR(+Table1[[#This Row],[pledged]]/Table1[[#This Row],[backers_count]],0)</f>
        <v>0</v>
      </c>
      <c r="Q4016" t="str">
        <f t="shared" si="248"/>
        <v>theater</v>
      </c>
      <c r="R4016" t="str">
        <f t="shared" si="249"/>
        <v>plays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+Table1[[#This Row],[pledged]]/Table1[[#This Row],[goal]]</f>
        <v>1.4285714285714287E-4</v>
      </c>
      <c r="P4017" s="8">
        <f>IFERROR(+Table1[[#This Row],[pledged]]/Table1[[#This Row],[backers_count]],0)</f>
        <v>1</v>
      </c>
      <c r="Q4017" t="str">
        <f t="shared" si="248"/>
        <v>theater</v>
      </c>
      <c r="R4017" t="str">
        <f t="shared" si="249"/>
        <v>plays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+Table1[[#This Row],[pledged]]/Table1[[#This Row],[goal]]</f>
        <v>0.14000000000000001</v>
      </c>
      <c r="P4018" s="8">
        <f>IFERROR(+Table1[[#This Row],[pledged]]/Table1[[#This Row],[backers_count]],0)</f>
        <v>10</v>
      </c>
      <c r="Q4018" t="str">
        <f t="shared" si="248"/>
        <v>theater</v>
      </c>
      <c r="R4018" t="str">
        <f t="shared" si="249"/>
        <v>plays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+Table1[[#This Row],[pledged]]/Table1[[#This Row],[goal]]</f>
        <v>1.0500000000000001E-2</v>
      </c>
      <c r="P4019" s="8">
        <f>IFERROR(+Table1[[#This Row],[pledged]]/Table1[[#This Row],[backers_count]],0)</f>
        <v>52.5</v>
      </c>
      <c r="Q4019" t="str">
        <f t="shared" si="248"/>
        <v>theater</v>
      </c>
      <c r="R4019" t="str">
        <f t="shared" si="249"/>
        <v>plays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+Table1[[#This Row],[pledged]]/Table1[[#This Row],[goal]]</f>
        <v>8.666666666666667E-2</v>
      </c>
      <c r="P4020" s="8">
        <f>IFERROR(+Table1[[#This Row],[pledged]]/Table1[[#This Row],[backers_count]],0)</f>
        <v>32.5</v>
      </c>
      <c r="Q4020" t="str">
        <f t="shared" si="248"/>
        <v>theater</v>
      </c>
      <c r="R4020" t="str">
        <f t="shared" si="249"/>
        <v>plays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+Table1[[#This Row],[pledged]]/Table1[[#This Row],[goal]]</f>
        <v>8.2857142857142851E-3</v>
      </c>
      <c r="P4021" s="8">
        <f>IFERROR(+Table1[[#This Row],[pledged]]/Table1[[#This Row],[backers_count]],0)</f>
        <v>7.25</v>
      </c>
      <c r="Q4021" t="str">
        <f t="shared" si="248"/>
        <v>theater</v>
      </c>
      <c r="R4021" t="str">
        <f t="shared" si="249"/>
        <v>plays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+Table1[[#This Row],[pledged]]/Table1[[#This Row],[goal]]</f>
        <v>0.16666666666666666</v>
      </c>
      <c r="P4022" s="8">
        <f>IFERROR(+Table1[[#This Row],[pledged]]/Table1[[#This Row],[backers_count]],0)</f>
        <v>33.333333333333336</v>
      </c>
      <c r="Q4022" t="str">
        <f t="shared" si="248"/>
        <v>theater</v>
      </c>
      <c r="R4022" t="str">
        <f t="shared" si="249"/>
        <v>plays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+Table1[[#This Row],[pledged]]/Table1[[#This Row],[goal]]</f>
        <v>8.3333333333333332E-3</v>
      </c>
      <c r="P4023" s="8">
        <f>IFERROR(+Table1[[#This Row],[pledged]]/Table1[[#This Row],[backers_count]],0)</f>
        <v>62.5</v>
      </c>
      <c r="Q4023" t="str">
        <f t="shared" si="248"/>
        <v>theater</v>
      </c>
      <c r="R4023" t="str">
        <f t="shared" si="249"/>
        <v>plays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+Table1[[#This Row],[pledged]]/Table1[[#This Row],[goal]]</f>
        <v>0.69561111111111107</v>
      </c>
      <c r="P4024" s="8">
        <f>IFERROR(+Table1[[#This Row],[pledged]]/Table1[[#This Row],[backers_count]],0)</f>
        <v>63.558375634517766</v>
      </c>
      <c r="Q4024" t="str">
        <f t="shared" si="248"/>
        <v>theater</v>
      </c>
      <c r="R4024" t="str">
        <f t="shared" si="249"/>
        <v>plays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+Table1[[#This Row],[pledged]]/Table1[[#This Row],[goal]]</f>
        <v>0</v>
      </c>
      <c r="P4025" s="8">
        <f>IFERROR(+Table1[[#This Row],[pledged]]/Table1[[#This Row],[backers_count]],0)</f>
        <v>0</v>
      </c>
      <c r="Q4025" t="str">
        <f t="shared" si="248"/>
        <v>theater</v>
      </c>
      <c r="R4025" t="str">
        <f t="shared" si="249"/>
        <v>plays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+Table1[[#This Row],[pledged]]/Table1[[#This Row],[goal]]</f>
        <v>1.2500000000000001E-2</v>
      </c>
      <c r="P4026" s="8">
        <f>IFERROR(+Table1[[#This Row],[pledged]]/Table1[[#This Row],[backers_count]],0)</f>
        <v>10</v>
      </c>
      <c r="Q4026" t="str">
        <f t="shared" si="248"/>
        <v>theater</v>
      </c>
      <c r="R4026" t="str">
        <f t="shared" si="249"/>
        <v>plays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+Table1[[#This Row],[pledged]]/Table1[[#This Row],[goal]]</f>
        <v>0.05</v>
      </c>
      <c r="P4027" s="8">
        <f>IFERROR(+Table1[[#This Row],[pledged]]/Table1[[#This Row],[backers_count]],0)</f>
        <v>62.5</v>
      </c>
      <c r="Q4027" t="str">
        <f t="shared" si="248"/>
        <v>theater</v>
      </c>
      <c r="R4027" t="str">
        <f t="shared" si="249"/>
        <v>plays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+Table1[[#This Row],[pledged]]/Table1[[#This Row],[goal]]</f>
        <v>0</v>
      </c>
      <c r="P4028" s="8">
        <f>IFERROR(+Table1[[#This Row],[pledged]]/Table1[[#This Row],[backers_count]],0)</f>
        <v>0</v>
      </c>
      <c r="Q4028" t="str">
        <f t="shared" si="248"/>
        <v>theater</v>
      </c>
      <c r="R4028" t="str">
        <f t="shared" si="249"/>
        <v>plays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+Table1[[#This Row],[pledged]]/Table1[[#This Row],[goal]]</f>
        <v>7.166666666666667E-2</v>
      </c>
      <c r="P4029" s="8">
        <f>IFERROR(+Table1[[#This Row],[pledged]]/Table1[[#This Row],[backers_count]],0)</f>
        <v>30.714285714285715</v>
      </c>
      <c r="Q4029" t="str">
        <f t="shared" si="248"/>
        <v>theater</v>
      </c>
      <c r="R4029" t="str">
        <f t="shared" si="249"/>
        <v>plays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+Table1[[#This Row],[pledged]]/Table1[[#This Row],[goal]]</f>
        <v>0.28050000000000003</v>
      </c>
      <c r="P4030" s="8">
        <f>IFERROR(+Table1[[#This Row],[pledged]]/Table1[[#This Row],[backers_count]],0)</f>
        <v>51</v>
      </c>
      <c r="Q4030" t="str">
        <f t="shared" si="248"/>
        <v>theater</v>
      </c>
      <c r="R4030" t="str">
        <f t="shared" si="249"/>
        <v>plays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+Table1[[#This Row],[pledged]]/Table1[[#This Row],[goal]]</f>
        <v>0</v>
      </c>
      <c r="P4031" s="8">
        <f>IFERROR(+Table1[[#This Row],[pledged]]/Table1[[#This Row],[backers_count]],0)</f>
        <v>0</v>
      </c>
      <c r="Q4031" t="str">
        <f t="shared" si="248"/>
        <v>theater</v>
      </c>
      <c r="R4031" t="str">
        <f t="shared" si="249"/>
        <v>plays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+Table1[[#This Row],[pledged]]/Table1[[#This Row],[goal]]</f>
        <v>0.16</v>
      </c>
      <c r="P4032" s="8">
        <f>IFERROR(+Table1[[#This Row],[pledged]]/Table1[[#This Row],[backers_count]],0)</f>
        <v>66.666666666666671</v>
      </c>
      <c r="Q4032" t="str">
        <f t="shared" si="248"/>
        <v>theater</v>
      </c>
      <c r="R4032" t="str">
        <f t="shared" si="249"/>
        <v>plays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+Table1[[#This Row],[pledged]]/Table1[[#This Row],[goal]]</f>
        <v>0</v>
      </c>
      <c r="P4033" s="8">
        <f>IFERROR(+Table1[[#This Row],[pledged]]/Table1[[#This Row],[backers_count]],0)</f>
        <v>0</v>
      </c>
      <c r="Q4033" t="str">
        <f t="shared" si="248"/>
        <v>theater</v>
      </c>
      <c r="R4033" t="str">
        <f t="shared" si="249"/>
        <v>plays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+Table1[[#This Row],[pledged]]/Table1[[#This Row],[goal]]</f>
        <v>6.8287037037037035E-2</v>
      </c>
      <c r="P4034" s="8">
        <f>IFERROR(+Table1[[#This Row],[pledged]]/Table1[[#This Row],[backers_count]],0)</f>
        <v>59</v>
      </c>
      <c r="Q4034" t="str">
        <f t="shared" ref="Q4034:Q4097" si="252">LEFT(N4034,FIND("/",N4034)-1)</f>
        <v>theater</v>
      </c>
      <c r="R4034" t="str">
        <f t="shared" ref="R4034:R4097" si="253">RIGHT($N4034,LEN(N4034)-FIND("/",N4034))</f>
        <v>plays</v>
      </c>
      <c r="S4034" s="14">
        <f t="shared" ref="S4034:S4097" si="254">(((J4034/60)/60)/24)+DATE(1970,1,1)</f>
        <v>42293.809212962966</v>
      </c>
      <c r="T4034" s="14">
        <f t="shared" ref="T4034:T4097" si="255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+Table1[[#This Row],[pledged]]/Table1[[#This Row],[goal]]</f>
        <v>0.25698702928870293</v>
      </c>
      <c r="P4035" s="8">
        <f>IFERROR(+Table1[[#This Row],[pledged]]/Table1[[#This Row],[backers_count]],0)</f>
        <v>65.340319148936175</v>
      </c>
      <c r="Q4035" t="str">
        <f t="shared" si="252"/>
        <v>theater</v>
      </c>
      <c r="R4035" t="str">
        <f t="shared" si="253"/>
        <v>plays</v>
      </c>
      <c r="S4035" s="14">
        <f t="shared" si="254"/>
        <v>42614.268796296295</v>
      </c>
      <c r="T4035" s="14">
        <f t="shared" si="255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+Table1[[#This Row],[pledged]]/Table1[[#This Row],[goal]]</f>
        <v>1.4814814814814815E-2</v>
      </c>
      <c r="P4036" s="8">
        <f>IFERROR(+Table1[[#This Row],[pledged]]/Table1[[#This Row],[backers_count]],0)</f>
        <v>100</v>
      </c>
      <c r="Q4036" t="str">
        <f t="shared" si="252"/>
        <v>theater</v>
      </c>
      <c r="R4036" t="str">
        <f t="shared" si="253"/>
        <v>plays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+Table1[[#This Row],[pledged]]/Table1[[#This Row],[goal]]</f>
        <v>0.36849999999999999</v>
      </c>
      <c r="P4037" s="8">
        <f>IFERROR(+Table1[[#This Row],[pledged]]/Table1[[#This Row],[backers_count]],0)</f>
        <v>147.4</v>
      </c>
      <c r="Q4037" t="str">
        <f t="shared" si="252"/>
        <v>theater</v>
      </c>
      <c r="R4037" t="str">
        <f t="shared" si="253"/>
        <v>plays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+Table1[[#This Row],[pledged]]/Table1[[#This Row],[goal]]</f>
        <v>0.47049999999999997</v>
      </c>
      <c r="P4038" s="8">
        <f>IFERROR(+Table1[[#This Row],[pledged]]/Table1[[#This Row],[backers_count]],0)</f>
        <v>166.05882352941177</v>
      </c>
      <c r="Q4038" t="str">
        <f t="shared" si="252"/>
        <v>theater</v>
      </c>
      <c r="R4038" t="str">
        <f t="shared" si="253"/>
        <v>plays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+Table1[[#This Row],[pledged]]/Table1[[#This Row],[goal]]</f>
        <v>0.11428571428571428</v>
      </c>
      <c r="P4039" s="8">
        <f>IFERROR(+Table1[[#This Row],[pledged]]/Table1[[#This Row],[backers_count]],0)</f>
        <v>40</v>
      </c>
      <c r="Q4039" t="str">
        <f t="shared" si="252"/>
        <v>theater</v>
      </c>
      <c r="R4039" t="str">
        <f t="shared" si="253"/>
        <v>plays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+Table1[[#This Row],[pledged]]/Table1[[#This Row],[goal]]</f>
        <v>0.12039999999999999</v>
      </c>
      <c r="P4040" s="8">
        <f>IFERROR(+Table1[[#This Row],[pledged]]/Table1[[#This Row],[backers_count]],0)</f>
        <v>75.25</v>
      </c>
      <c r="Q4040" t="str">
        <f t="shared" si="252"/>
        <v>theater</v>
      </c>
      <c r="R4040" t="str">
        <f t="shared" si="253"/>
        <v>plays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+Table1[[#This Row],[pledged]]/Table1[[#This Row],[goal]]</f>
        <v>0.6</v>
      </c>
      <c r="P4041" s="8">
        <f>IFERROR(+Table1[[#This Row],[pledged]]/Table1[[#This Row],[backers_count]],0)</f>
        <v>60</v>
      </c>
      <c r="Q4041" t="str">
        <f t="shared" si="252"/>
        <v>theater</v>
      </c>
      <c r="R4041" t="str">
        <f t="shared" si="253"/>
        <v>plays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+Table1[[#This Row],[pledged]]/Table1[[#This Row],[goal]]</f>
        <v>0.3125</v>
      </c>
      <c r="P4042" s="8">
        <f>IFERROR(+Table1[[#This Row],[pledged]]/Table1[[#This Row],[backers_count]],0)</f>
        <v>1250</v>
      </c>
      <c r="Q4042" t="str">
        <f t="shared" si="252"/>
        <v>theater</v>
      </c>
      <c r="R4042" t="str">
        <f t="shared" si="253"/>
        <v>plays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+Table1[[#This Row],[pledged]]/Table1[[#This Row],[goal]]</f>
        <v>4.1999999999999997E-3</v>
      </c>
      <c r="P4043" s="8">
        <f>IFERROR(+Table1[[#This Row],[pledged]]/Table1[[#This Row],[backers_count]],0)</f>
        <v>10.5</v>
      </c>
      <c r="Q4043" t="str">
        <f t="shared" si="252"/>
        <v>theater</v>
      </c>
      <c r="R4043" t="str">
        <f t="shared" si="253"/>
        <v>plays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+Table1[[#This Row],[pledged]]/Table1[[#This Row],[goal]]</f>
        <v>2.0999999999999999E-3</v>
      </c>
      <c r="P4044" s="8">
        <f>IFERROR(+Table1[[#This Row],[pledged]]/Table1[[#This Row],[backers_count]],0)</f>
        <v>7</v>
      </c>
      <c r="Q4044" t="str">
        <f t="shared" si="252"/>
        <v>theater</v>
      </c>
      <c r="R4044" t="str">
        <f t="shared" si="253"/>
        <v>plays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+Table1[[#This Row],[pledged]]/Table1[[#This Row],[goal]]</f>
        <v>0</v>
      </c>
      <c r="P4045" s="8">
        <f>IFERROR(+Table1[[#This Row],[pledged]]/Table1[[#This Row],[backers_count]],0)</f>
        <v>0</v>
      </c>
      <c r="Q4045" t="str">
        <f t="shared" si="252"/>
        <v>theater</v>
      </c>
      <c r="R4045" t="str">
        <f t="shared" si="253"/>
        <v>plays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+Table1[[#This Row],[pledged]]/Table1[[#This Row],[goal]]</f>
        <v>0.375</v>
      </c>
      <c r="P4046" s="8">
        <f>IFERROR(+Table1[[#This Row],[pledged]]/Table1[[#This Row],[backers_count]],0)</f>
        <v>56.25</v>
      </c>
      <c r="Q4046" t="str">
        <f t="shared" si="252"/>
        <v>theater</v>
      </c>
      <c r="R4046" t="str">
        <f t="shared" si="253"/>
        <v>plays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+Table1[[#This Row],[pledged]]/Table1[[#This Row],[goal]]</f>
        <v>2.0000000000000001E-4</v>
      </c>
      <c r="P4047" s="8">
        <f>IFERROR(+Table1[[#This Row],[pledged]]/Table1[[#This Row],[backers_count]],0)</f>
        <v>1</v>
      </c>
      <c r="Q4047" t="str">
        <f t="shared" si="252"/>
        <v>theater</v>
      </c>
      <c r="R4047" t="str">
        <f t="shared" si="253"/>
        <v>plays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+Table1[[#This Row],[pledged]]/Table1[[#This Row],[goal]]</f>
        <v>8.2142857142857142E-2</v>
      </c>
      <c r="P4048" s="8">
        <f>IFERROR(+Table1[[#This Row],[pledged]]/Table1[[#This Row],[backers_count]],0)</f>
        <v>38.333333333333336</v>
      </c>
      <c r="Q4048" t="str">
        <f t="shared" si="252"/>
        <v>theater</v>
      </c>
      <c r="R4048" t="str">
        <f t="shared" si="253"/>
        <v>plays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+Table1[[#This Row],[pledged]]/Table1[[#This Row],[goal]]</f>
        <v>2.1999999999999999E-2</v>
      </c>
      <c r="P4049" s="8">
        <f>IFERROR(+Table1[[#This Row],[pledged]]/Table1[[#This Row],[backers_count]],0)</f>
        <v>27.5</v>
      </c>
      <c r="Q4049" t="str">
        <f t="shared" si="252"/>
        <v>theater</v>
      </c>
      <c r="R4049" t="str">
        <f t="shared" si="253"/>
        <v>plays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+Table1[[#This Row],[pledged]]/Table1[[#This Row],[goal]]</f>
        <v>0.17652941176470588</v>
      </c>
      <c r="P4050" s="8">
        <f>IFERROR(+Table1[[#This Row],[pledged]]/Table1[[#This Row],[backers_count]],0)</f>
        <v>32.978021978021978</v>
      </c>
      <c r="Q4050" t="str">
        <f t="shared" si="252"/>
        <v>theater</v>
      </c>
      <c r="R4050" t="str">
        <f t="shared" si="253"/>
        <v>plays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+Table1[[#This Row],[pledged]]/Table1[[#This Row],[goal]]</f>
        <v>8.0000000000000004E-4</v>
      </c>
      <c r="P4051" s="8">
        <f>IFERROR(+Table1[[#This Row],[pledged]]/Table1[[#This Row],[backers_count]],0)</f>
        <v>16</v>
      </c>
      <c r="Q4051" t="str">
        <f t="shared" si="252"/>
        <v>theater</v>
      </c>
      <c r="R4051" t="str">
        <f t="shared" si="253"/>
        <v>plays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+Table1[[#This Row],[pledged]]/Table1[[#This Row],[goal]]</f>
        <v>6.6666666666666664E-4</v>
      </c>
      <c r="P4052" s="8">
        <f>IFERROR(+Table1[[#This Row],[pledged]]/Table1[[#This Row],[backers_count]],0)</f>
        <v>1</v>
      </c>
      <c r="Q4052" t="str">
        <f t="shared" si="252"/>
        <v>theater</v>
      </c>
      <c r="R4052" t="str">
        <f t="shared" si="253"/>
        <v>plays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+Table1[[#This Row],[pledged]]/Table1[[#This Row],[goal]]</f>
        <v>0</v>
      </c>
      <c r="P4053" s="8">
        <f>IFERROR(+Table1[[#This Row],[pledged]]/Table1[[#This Row],[backers_count]],0)</f>
        <v>0</v>
      </c>
      <c r="Q4053" t="str">
        <f t="shared" si="252"/>
        <v>theater</v>
      </c>
      <c r="R4053" t="str">
        <f t="shared" si="253"/>
        <v>plays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+Table1[[#This Row],[pledged]]/Table1[[#This Row],[goal]]</f>
        <v>0.37533333333333335</v>
      </c>
      <c r="P4054" s="8">
        <f>IFERROR(+Table1[[#This Row],[pledged]]/Table1[[#This Row],[backers_count]],0)</f>
        <v>86.615384615384613</v>
      </c>
      <c r="Q4054" t="str">
        <f t="shared" si="252"/>
        <v>theater</v>
      </c>
      <c r="R4054" t="str">
        <f t="shared" si="253"/>
        <v>plays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+Table1[[#This Row],[pledged]]/Table1[[#This Row],[goal]]</f>
        <v>0.22</v>
      </c>
      <c r="P4055" s="8">
        <f>IFERROR(+Table1[[#This Row],[pledged]]/Table1[[#This Row],[backers_count]],0)</f>
        <v>55</v>
      </c>
      <c r="Q4055" t="str">
        <f t="shared" si="252"/>
        <v>theater</v>
      </c>
      <c r="R4055" t="str">
        <f t="shared" si="253"/>
        <v>plays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+Table1[[#This Row],[pledged]]/Table1[[#This Row],[goal]]</f>
        <v>0</v>
      </c>
      <c r="P4056" s="8">
        <f>IFERROR(+Table1[[#This Row],[pledged]]/Table1[[#This Row],[backers_count]],0)</f>
        <v>0</v>
      </c>
      <c r="Q4056" t="str">
        <f t="shared" si="252"/>
        <v>theater</v>
      </c>
      <c r="R4056" t="str">
        <f t="shared" si="253"/>
        <v>plays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+Table1[[#This Row],[pledged]]/Table1[[#This Row],[goal]]</f>
        <v>0.1762</v>
      </c>
      <c r="P4057" s="8">
        <f>IFERROR(+Table1[[#This Row],[pledged]]/Table1[[#This Row],[backers_count]],0)</f>
        <v>41.952380952380949</v>
      </c>
      <c r="Q4057" t="str">
        <f t="shared" si="252"/>
        <v>theater</v>
      </c>
      <c r="R4057" t="str">
        <f t="shared" si="253"/>
        <v>plays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+Table1[[#This Row],[pledged]]/Table1[[#This Row],[goal]]</f>
        <v>0.53</v>
      </c>
      <c r="P4058" s="8">
        <f>IFERROR(+Table1[[#This Row],[pledged]]/Table1[[#This Row],[backers_count]],0)</f>
        <v>88.333333333333329</v>
      </c>
      <c r="Q4058" t="str">
        <f t="shared" si="252"/>
        <v>theater</v>
      </c>
      <c r="R4058" t="str">
        <f t="shared" si="253"/>
        <v>plays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+Table1[[#This Row],[pledged]]/Table1[[#This Row],[goal]]</f>
        <v>0.22142857142857142</v>
      </c>
      <c r="P4059" s="8">
        <f>IFERROR(+Table1[[#This Row],[pledged]]/Table1[[#This Row],[backers_count]],0)</f>
        <v>129.16666666666666</v>
      </c>
      <c r="Q4059" t="str">
        <f t="shared" si="252"/>
        <v>theater</v>
      </c>
      <c r="R4059" t="str">
        <f t="shared" si="253"/>
        <v>plays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+Table1[[#This Row],[pledged]]/Table1[[#This Row],[goal]]</f>
        <v>2.5333333333333333E-2</v>
      </c>
      <c r="P4060" s="8">
        <f>IFERROR(+Table1[[#This Row],[pledged]]/Table1[[#This Row],[backers_count]],0)</f>
        <v>23.75</v>
      </c>
      <c r="Q4060" t="str">
        <f t="shared" si="252"/>
        <v>theater</v>
      </c>
      <c r="R4060" t="str">
        <f t="shared" si="253"/>
        <v>plays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+Table1[[#This Row],[pledged]]/Table1[[#This Row],[goal]]</f>
        <v>2.5000000000000001E-2</v>
      </c>
      <c r="P4061" s="8">
        <f>IFERROR(+Table1[[#This Row],[pledged]]/Table1[[#This Row],[backers_count]],0)</f>
        <v>35.714285714285715</v>
      </c>
      <c r="Q4061" t="str">
        <f t="shared" si="252"/>
        <v>theater</v>
      </c>
      <c r="R4061" t="str">
        <f t="shared" si="253"/>
        <v>plays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+Table1[[#This Row],[pledged]]/Table1[[#This Row],[goal]]</f>
        <v>2.8500000000000001E-2</v>
      </c>
      <c r="P4062" s="8">
        <f>IFERROR(+Table1[[#This Row],[pledged]]/Table1[[#This Row],[backers_count]],0)</f>
        <v>57</v>
      </c>
      <c r="Q4062" t="str">
        <f t="shared" si="252"/>
        <v>theater</v>
      </c>
      <c r="R4062" t="str">
        <f t="shared" si="253"/>
        <v>plays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+Table1[[#This Row],[pledged]]/Table1[[#This Row],[goal]]</f>
        <v>0</v>
      </c>
      <c r="P4063" s="8">
        <f>IFERROR(+Table1[[#This Row],[pledged]]/Table1[[#This Row],[backers_count]],0)</f>
        <v>0</v>
      </c>
      <c r="Q4063" t="str">
        <f t="shared" si="252"/>
        <v>theater</v>
      </c>
      <c r="R4063" t="str">
        <f t="shared" si="253"/>
        <v>plays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+Table1[[#This Row],[pledged]]/Table1[[#This Row],[goal]]</f>
        <v>2.4500000000000001E-2</v>
      </c>
      <c r="P4064" s="8">
        <f>IFERROR(+Table1[[#This Row],[pledged]]/Table1[[#This Row],[backers_count]],0)</f>
        <v>163.33333333333334</v>
      </c>
      <c r="Q4064" t="str">
        <f t="shared" si="252"/>
        <v>theater</v>
      </c>
      <c r="R4064" t="str">
        <f t="shared" si="253"/>
        <v>plays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+Table1[[#This Row],[pledged]]/Table1[[#This Row],[goal]]</f>
        <v>1.4210526315789474E-2</v>
      </c>
      <c r="P4065" s="8">
        <f>IFERROR(+Table1[[#This Row],[pledged]]/Table1[[#This Row],[backers_count]],0)</f>
        <v>15</v>
      </c>
      <c r="Q4065" t="str">
        <f t="shared" si="252"/>
        <v>theater</v>
      </c>
      <c r="R4065" t="str">
        <f t="shared" si="253"/>
        <v>plays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+Table1[[#This Row],[pledged]]/Table1[[#This Row],[goal]]</f>
        <v>0.1925</v>
      </c>
      <c r="P4066" s="8">
        <f>IFERROR(+Table1[[#This Row],[pledged]]/Table1[[#This Row],[backers_count]],0)</f>
        <v>64.166666666666671</v>
      </c>
      <c r="Q4066" t="str">
        <f t="shared" si="252"/>
        <v>theater</v>
      </c>
      <c r="R4066" t="str">
        <f t="shared" si="253"/>
        <v>plays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+Table1[[#This Row],[pledged]]/Table1[[#This Row],[goal]]</f>
        <v>6.7499999999999999E-3</v>
      </c>
      <c r="P4067" s="8">
        <f>IFERROR(+Table1[[#This Row],[pledged]]/Table1[[#This Row],[backers_count]],0)</f>
        <v>6.75</v>
      </c>
      <c r="Q4067" t="str">
        <f t="shared" si="252"/>
        <v>theater</v>
      </c>
      <c r="R4067" t="str">
        <f t="shared" si="253"/>
        <v>plays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+Table1[[#This Row],[pledged]]/Table1[[#This Row],[goal]]</f>
        <v>1.6666666666666668E-3</v>
      </c>
      <c r="P4068" s="8">
        <f>IFERROR(+Table1[[#This Row],[pledged]]/Table1[[#This Row],[backers_count]],0)</f>
        <v>25</v>
      </c>
      <c r="Q4068" t="str">
        <f t="shared" si="252"/>
        <v>theater</v>
      </c>
      <c r="R4068" t="str">
        <f t="shared" si="253"/>
        <v>plays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+Table1[[#This Row],[pledged]]/Table1[[#This Row],[goal]]</f>
        <v>0.60899999999999999</v>
      </c>
      <c r="P4069" s="8">
        <f>IFERROR(+Table1[[#This Row],[pledged]]/Table1[[#This Row],[backers_count]],0)</f>
        <v>179.11764705882354</v>
      </c>
      <c r="Q4069" t="str">
        <f t="shared" si="252"/>
        <v>theater</v>
      </c>
      <c r="R4069" t="str">
        <f t="shared" si="253"/>
        <v>plays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+Table1[[#This Row],[pledged]]/Table1[[#This Row],[goal]]</f>
        <v>0.01</v>
      </c>
      <c r="P4070" s="8">
        <f>IFERROR(+Table1[[#This Row],[pledged]]/Table1[[#This Row],[backers_count]],0)</f>
        <v>34.950000000000003</v>
      </c>
      <c r="Q4070" t="str">
        <f t="shared" si="252"/>
        <v>theater</v>
      </c>
      <c r="R4070" t="str">
        <f t="shared" si="253"/>
        <v>plays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+Table1[[#This Row],[pledged]]/Table1[[#This Row],[goal]]</f>
        <v>0.34399999999999997</v>
      </c>
      <c r="P4071" s="8">
        <f>IFERROR(+Table1[[#This Row],[pledged]]/Table1[[#This Row],[backers_count]],0)</f>
        <v>33.07692307692308</v>
      </c>
      <c r="Q4071" t="str">
        <f t="shared" si="252"/>
        <v>theater</v>
      </c>
      <c r="R4071" t="str">
        <f t="shared" si="253"/>
        <v>plays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+Table1[[#This Row],[pledged]]/Table1[[#This Row],[goal]]</f>
        <v>0.16500000000000001</v>
      </c>
      <c r="P4072" s="8">
        <f>IFERROR(+Table1[[#This Row],[pledged]]/Table1[[#This Row],[backers_count]],0)</f>
        <v>27.5</v>
      </c>
      <c r="Q4072" t="str">
        <f t="shared" si="252"/>
        <v>theater</v>
      </c>
      <c r="R4072" t="str">
        <f t="shared" si="253"/>
        <v>plays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+Table1[[#This Row],[pledged]]/Table1[[#This Row],[goal]]</f>
        <v>0</v>
      </c>
      <c r="P4073" s="8">
        <f>IFERROR(+Table1[[#This Row],[pledged]]/Table1[[#This Row],[backers_count]],0)</f>
        <v>0</v>
      </c>
      <c r="Q4073" t="str">
        <f t="shared" si="252"/>
        <v>theater</v>
      </c>
      <c r="R4073" t="str">
        <f t="shared" si="253"/>
        <v>plays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+Table1[[#This Row],[pledged]]/Table1[[#This Row],[goal]]</f>
        <v>4.0000000000000001E-3</v>
      </c>
      <c r="P4074" s="8">
        <f>IFERROR(+Table1[[#This Row],[pledged]]/Table1[[#This Row],[backers_count]],0)</f>
        <v>2</v>
      </c>
      <c r="Q4074" t="str">
        <f t="shared" si="252"/>
        <v>theater</v>
      </c>
      <c r="R4074" t="str">
        <f t="shared" si="253"/>
        <v>plays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+Table1[[#This Row],[pledged]]/Table1[[#This Row],[goal]]</f>
        <v>1.0571428571428572E-2</v>
      </c>
      <c r="P4075" s="8">
        <f>IFERROR(+Table1[[#This Row],[pledged]]/Table1[[#This Row],[backers_count]],0)</f>
        <v>18.5</v>
      </c>
      <c r="Q4075" t="str">
        <f t="shared" si="252"/>
        <v>theater</v>
      </c>
      <c r="R4075" t="str">
        <f t="shared" si="253"/>
        <v>plays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+Table1[[#This Row],[pledged]]/Table1[[#This Row],[goal]]</f>
        <v>0.26727272727272727</v>
      </c>
      <c r="P4076" s="8">
        <f>IFERROR(+Table1[[#This Row],[pledged]]/Table1[[#This Row],[backers_count]],0)</f>
        <v>35</v>
      </c>
      <c r="Q4076" t="str">
        <f t="shared" si="252"/>
        <v>theater</v>
      </c>
      <c r="R4076" t="str">
        <f t="shared" si="253"/>
        <v>plays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+Table1[[#This Row],[pledged]]/Table1[[#This Row],[goal]]</f>
        <v>0.28799999999999998</v>
      </c>
      <c r="P4077" s="8">
        <f>IFERROR(+Table1[[#This Row],[pledged]]/Table1[[#This Row],[backers_count]],0)</f>
        <v>44.307692307692307</v>
      </c>
      <c r="Q4077" t="str">
        <f t="shared" si="252"/>
        <v>theater</v>
      </c>
      <c r="R4077" t="str">
        <f t="shared" si="253"/>
        <v>plays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+Table1[[#This Row],[pledged]]/Table1[[#This Row],[goal]]</f>
        <v>0</v>
      </c>
      <c r="P4078" s="8">
        <f>IFERROR(+Table1[[#This Row],[pledged]]/Table1[[#This Row],[backers_count]],0)</f>
        <v>0</v>
      </c>
      <c r="Q4078" t="str">
        <f t="shared" si="252"/>
        <v>theater</v>
      </c>
      <c r="R4078" t="str">
        <f t="shared" si="253"/>
        <v>plays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+Table1[[#This Row],[pledged]]/Table1[[#This Row],[goal]]</f>
        <v>8.8999999999999996E-2</v>
      </c>
      <c r="P4079" s="8">
        <f>IFERROR(+Table1[[#This Row],[pledged]]/Table1[[#This Row],[backers_count]],0)</f>
        <v>222.5</v>
      </c>
      <c r="Q4079" t="str">
        <f t="shared" si="252"/>
        <v>theater</v>
      </c>
      <c r="R4079" t="str">
        <f t="shared" si="253"/>
        <v>plays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+Table1[[#This Row],[pledged]]/Table1[[#This Row],[goal]]</f>
        <v>0</v>
      </c>
      <c r="P4080" s="8">
        <f>IFERROR(+Table1[[#This Row],[pledged]]/Table1[[#This Row],[backers_count]],0)</f>
        <v>0</v>
      </c>
      <c r="Q4080" t="str">
        <f t="shared" si="252"/>
        <v>theater</v>
      </c>
      <c r="R4080" t="str">
        <f t="shared" si="253"/>
        <v>plays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+Table1[[#This Row],[pledged]]/Table1[[#This Row],[goal]]</f>
        <v>1.6666666666666668E-3</v>
      </c>
      <c r="P4081" s="8">
        <f>IFERROR(+Table1[[#This Row],[pledged]]/Table1[[#This Row],[backers_count]],0)</f>
        <v>5</v>
      </c>
      <c r="Q4081" t="str">
        <f t="shared" si="252"/>
        <v>theater</v>
      </c>
      <c r="R4081" t="str">
        <f t="shared" si="253"/>
        <v>plays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+Table1[[#This Row],[pledged]]/Table1[[#This Row],[goal]]</f>
        <v>0</v>
      </c>
      <c r="P4082" s="8">
        <f>IFERROR(+Table1[[#This Row],[pledged]]/Table1[[#This Row],[backers_count]],0)</f>
        <v>0</v>
      </c>
      <c r="Q4082" t="str">
        <f t="shared" si="252"/>
        <v>theater</v>
      </c>
      <c r="R4082" t="str">
        <f t="shared" si="253"/>
        <v>plays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+Table1[[#This Row],[pledged]]/Table1[[#This Row],[goal]]</f>
        <v>0.15737410071942445</v>
      </c>
      <c r="P4083" s="8">
        <f>IFERROR(+Table1[[#This Row],[pledged]]/Table1[[#This Row],[backers_count]],0)</f>
        <v>29.166666666666668</v>
      </c>
      <c r="Q4083" t="str">
        <f t="shared" si="252"/>
        <v>theater</v>
      </c>
      <c r="R4083" t="str">
        <f t="shared" si="253"/>
        <v>plays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+Table1[[#This Row],[pledged]]/Table1[[#This Row],[goal]]</f>
        <v>0.02</v>
      </c>
      <c r="P4084" s="8">
        <f>IFERROR(+Table1[[#This Row],[pledged]]/Table1[[#This Row],[backers_count]],0)</f>
        <v>1.5</v>
      </c>
      <c r="Q4084" t="str">
        <f t="shared" si="252"/>
        <v>theater</v>
      </c>
      <c r="R4084" t="str">
        <f t="shared" si="253"/>
        <v>plays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+Table1[[#This Row],[pledged]]/Table1[[#This Row],[goal]]</f>
        <v>0.21685714285714286</v>
      </c>
      <c r="P4085" s="8">
        <f>IFERROR(+Table1[[#This Row],[pledged]]/Table1[[#This Row],[backers_count]],0)</f>
        <v>126.5</v>
      </c>
      <c r="Q4085" t="str">
        <f t="shared" si="252"/>
        <v>theater</v>
      </c>
      <c r="R4085" t="str">
        <f t="shared" si="253"/>
        <v>plays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+Table1[[#This Row],[pledged]]/Table1[[#This Row],[goal]]</f>
        <v>3.3333333333333335E-3</v>
      </c>
      <c r="P4086" s="8">
        <f>IFERROR(+Table1[[#This Row],[pledged]]/Table1[[#This Row],[backers_count]],0)</f>
        <v>10</v>
      </c>
      <c r="Q4086" t="str">
        <f t="shared" si="252"/>
        <v>theater</v>
      </c>
      <c r="R4086" t="str">
        <f t="shared" si="253"/>
        <v>plays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+Table1[[#This Row],[pledged]]/Table1[[#This Row],[goal]]</f>
        <v>2.8571428571428571E-3</v>
      </c>
      <c r="P4087" s="8">
        <f>IFERROR(+Table1[[#This Row],[pledged]]/Table1[[#This Row],[backers_count]],0)</f>
        <v>10</v>
      </c>
      <c r="Q4087" t="str">
        <f t="shared" si="252"/>
        <v>theater</v>
      </c>
      <c r="R4087" t="str">
        <f t="shared" si="253"/>
        <v>plays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+Table1[[#This Row],[pledged]]/Table1[[#This Row],[goal]]</f>
        <v>4.7E-2</v>
      </c>
      <c r="P4088" s="8">
        <f>IFERROR(+Table1[[#This Row],[pledged]]/Table1[[#This Row],[backers_count]],0)</f>
        <v>9.4</v>
      </c>
      <c r="Q4088" t="str">
        <f t="shared" si="252"/>
        <v>theater</v>
      </c>
      <c r="R4088" t="str">
        <f t="shared" si="253"/>
        <v>plays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+Table1[[#This Row],[pledged]]/Table1[[#This Row],[goal]]</f>
        <v>0</v>
      </c>
      <c r="P4089" s="8">
        <f>IFERROR(+Table1[[#This Row],[pledged]]/Table1[[#This Row],[backers_count]],0)</f>
        <v>0</v>
      </c>
      <c r="Q4089" t="str">
        <f t="shared" si="252"/>
        <v>theater</v>
      </c>
      <c r="R4089" t="str">
        <f t="shared" si="253"/>
        <v>plays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+Table1[[#This Row],[pledged]]/Table1[[#This Row],[goal]]</f>
        <v>0.108</v>
      </c>
      <c r="P4090" s="8">
        <f>IFERROR(+Table1[[#This Row],[pledged]]/Table1[[#This Row],[backers_count]],0)</f>
        <v>72</v>
      </c>
      <c r="Q4090" t="str">
        <f t="shared" si="252"/>
        <v>theater</v>
      </c>
      <c r="R4090" t="str">
        <f t="shared" si="253"/>
        <v>plays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+Table1[[#This Row],[pledged]]/Table1[[#This Row],[goal]]</f>
        <v>4.8000000000000001E-2</v>
      </c>
      <c r="P4091" s="8">
        <f>IFERROR(+Table1[[#This Row],[pledged]]/Table1[[#This Row],[backers_count]],0)</f>
        <v>30</v>
      </c>
      <c r="Q4091" t="str">
        <f t="shared" si="252"/>
        <v>theater</v>
      </c>
      <c r="R4091" t="str">
        <f t="shared" si="253"/>
        <v>plays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+Table1[[#This Row],[pledged]]/Table1[[#This Row],[goal]]</f>
        <v>3.2000000000000001E-2</v>
      </c>
      <c r="P4092" s="8">
        <f>IFERROR(+Table1[[#This Row],[pledged]]/Table1[[#This Row],[backers_count]],0)</f>
        <v>10.666666666666666</v>
      </c>
      <c r="Q4092" t="str">
        <f t="shared" si="252"/>
        <v>theater</v>
      </c>
      <c r="R4092" t="str">
        <f t="shared" si="253"/>
        <v>plays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+Table1[[#This Row],[pledged]]/Table1[[#This Row],[goal]]</f>
        <v>0.1275</v>
      </c>
      <c r="P4093" s="8">
        <f>IFERROR(+Table1[[#This Row],[pledged]]/Table1[[#This Row],[backers_count]],0)</f>
        <v>25.5</v>
      </c>
      <c r="Q4093" t="str">
        <f t="shared" si="252"/>
        <v>theater</v>
      </c>
      <c r="R4093" t="str">
        <f t="shared" si="253"/>
        <v>plays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+Table1[[#This Row],[pledged]]/Table1[[#This Row],[goal]]</f>
        <v>1.8181818181818181E-4</v>
      </c>
      <c r="P4094" s="8">
        <f>IFERROR(+Table1[[#This Row],[pledged]]/Table1[[#This Row],[backers_count]],0)</f>
        <v>20</v>
      </c>
      <c r="Q4094" t="str">
        <f t="shared" si="252"/>
        <v>theater</v>
      </c>
      <c r="R4094" t="str">
        <f t="shared" si="253"/>
        <v>plays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+Table1[[#This Row],[pledged]]/Table1[[#This Row],[goal]]</f>
        <v>2.4E-2</v>
      </c>
      <c r="P4095" s="8">
        <f>IFERROR(+Table1[[#This Row],[pledged]]/Table1[[#This Row],[backers_count]],0)</f>
        <v>15</v>
      </c>
      <c r="Q4095" t="str">
        <f t="shared" si="252"/>
        <v>theater</v>
      </c>
      <c r="R4095" t="str">
        <f t="shared" si="253"/>
        <v>plays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+Table1[[#This Row],[pledged]]/Table1[[#This Row],[goal]]</f>
        <v>0.36499999999999999</v>
      </c>
      <c r="P4096" s="8">
        <f>IFERROR(+Table1[[#This Row],[pledged]]/Table1[[#This Row],[backers_count]],0)</f>
        <v>91.25</v>
      </c>
      <c r="Q4096" t="str">
        <f t="shared" si="252"/>
        <v>theater</v>
      </c>
      <c r="R4096" t="str">
        <f t="shared" si="253"/>
        <v>plays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+Table1[[#This Row],[pledged]]/Table1[[#This Row],[goal]]</f>
        <v>2.6666666666666668E-2</v>
      </c>
      <c r="P4097" s="8">
        <f>IFERROR(+Table1[[#This Row],[pledged]]/Table1[[#This Row],[backers_count]],0)</f>
        <v>800</v>
      </c>
      <c r="Q4097" t="str">
        <f t="shared" si="252"/>
        <v>theater</v>
      </c>
      <c r="R4097" t="str">
        <f t="shared" si="253"/>
        <v>plays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+Table1[[#This Row],[pledged]]/Table1[[#This Row],[goal]]</f>
        <v>0.11428571428571428</v>
      </c>
      <c r="P4098" s="8">
        <f>IFERROR(+Table1[[#This Row],[pledged]]/Table1[[#This Row],[backers_count]],0)</f>
        <v>80</v>
      </c>
      <c r="Q4098" t="str">
        <f t="shared" ref="Q4098:Q4115" si="256">LEFT(N4098,FIND("/",N4098)-1)</f>
        <v>theater</v>
      </c>
      <c r="R4098" t="str">
        <f t="shared" ref="R4098:R4115" si="257">RIGHT($N4098,LEN(N4098)-FIND("/",N4098))</f>
        <v>plays</v>
      </c>
      <c r="S4098" s="14">
        <f t="shared" ref="S4098:S4115" si="258">(((J4098/60)/60)/24)+DATE(1970,1,1)</f>
        <v>42750.530312499999</v>
      </c>
      <c r="T4098" s="14">
        <f t="shared" ref="T4098:T4115" si="259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+Table1[[#This Row],[pledged]]/Table1[[#This Row],[goal]]</f>
        <v>0</v>
      </c>
      <c r="P4099" s="8">
        <f>IFERROR(+Table1[[#This Row],[pledged]]/Table1[[#This Row],[backers_count]],0)</f>
        <v>0</v>
      </c>
      <c r="Q4099" t="str">
        <f t="shared" si="256"/>
        <v>theater</v>
      </c>
      <c r="R4099" t="str">
        <f t="shared" si="257"/>
        <v>plays</v>
      </c>
      <c r="S4099" s="14">
        <f t="shared" si="258"/>
        <v>42344.824502314819</v>
      </c>
      <c r="T4099" s="14">
        <f t="shared" si="25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+Table1[[#This Row],[pledged]]/Table1[[#This Row],[goal]]</f>
        <v>0</v>
      </c>
      <c r="P4100" s="8">
        <f>IFERROR(+Table1[[#This Row],[pledged]]/Table1[[#This Row],[backers_count]],0)</f>
        <v>0</v>
      </c>
      <c r="Q4100" t="str">
        <f t="shared" si="256"/>
        <v>theater</v>
      </c>
      <c r="R4100" t="str">
        <f t="shared" si="257"/>
        <v>plays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+Table1[[#This Row],[pledged]]/Table1[[#This Row],[goal]]</f>
        <v>1.1111111111111112E-2</v>
      </c>
      <c r="P4101" s="8">
        <f>IFERROR(+Table1[[#This Row],[pledged]]/Table1[[#This Row],[backers_count]],0)</f>
        <v>50</v>
      </c>
      <c r="Q4101" t="str">
        <f t="shared" si="256"/>
        <v>theater</v>
      </c>
      <c r="R4101" t="str">
        <f t="shared" si="257"/>
        <v>plays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+Table1[[#This Row],[pledged]]/Table1[[#This Row],[goal]]</f>
        <v>0</v>
      </c>
      <c r="P4102" s="8">
        <f>IFERROR(+Table1[[#This Row],[pledged]]/Table1[[#This Row],[backers_count]],0)</f>
        <v>0</v>
      </c>
      <c r="Q4102" t="str">
        <f t="shared" si="256"/>
        <v>theater</v>
      </c>
      <c r="R4102" t="str">
        <f t="shared" si="257"/>
        <v>plays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+Table1[[#This Row],[pledged]]/Table1[[#This Row],[goal]]</f>
        <v>0</v>
      </c>
      <c r="P4103" s="8">
        <f>IFERROR(+Table1[[#This Row],[pledged]]/Table1[[#This Row],[backers_count]],0)</f>
        <v>0</v>
      </c>
      <c r="Q4103" t="str">
        <f t="shared" si="256"/>
        <v>theater</v>
      </c>
      <c r="R4103" t="str">
        <f t="shared" si="257"/>
        <v>plays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+Table1[[#This Row],[pledged]]/Table1[[#This Row],[goal]]</f>
        <v>0.27400000000000002</v>
      </c>
      <c r="P4104" s="8">
        <f>IFERROR(+Table1[[#This Row],[pledged]]/Table1[[#This Row],[backers_count]],0)</f>
        <v>22.833333333333332</v>
      </c>
      <c r="Q4104" t="str">
        <f t="shared" si="256"/>
        <v>theater</v>
      </c>
      <c r="R4104" t="str">
        <f t="shared" si="257"/>
        <v>plays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+Table1[[#This Row],[pledged]]/Table1[[#This Row],[goal]]</f>
        <v>0.1</v>
      </c>
      <c r="P4105" s="8">
        <f>IFERROR(+Table1[[#This Row],[pledged]]/Table1[[#This Row],[backers_count]],0)</f>
        <v>16.666666666666668</v>
      </c>
      <c r="Q4105" t="str">
        <f t="shared" si="256"/>
        <v>theater</v>
      </c>
      <c r="R4105" t="str">
        <f t="shared" si="257"/>
        <v>plays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+Table1[[#This Row],[pledged]]/Table1[[#This Row],[goal]]</f>
        <v>0.21366666666666667</v>
      </c>
      <c r="P4106" s="8">
        <f>IFERROR(+Table1[[#This Row],[pledged]]/Table1[[#This Row],[backers_count]],0)</f>
        <v>45.785714285714285</v>
      </c>
      <c r="Q4106" t="str">
        <f t="shared" si="256"/>
        <v>theater</v>
      </c>
      <c r="R4106" t="str">
        <f t="shared" si="257"/>
        <v>plays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+Table1[[#This Row],[pledged]]/Table1[[#This Row],[goal]]</f>
        <v>6.9696969696969702E-2</v>
      </c>
      <c r="P4107" s="8">
        <f>IFERROR(+Table1[[#This Row],[pledged]]/Table1[[#This Row],[backers_count]],0)</f>
        <v>383.33333333333331</v>
      </c>
      <c r="Q4107" t="str">
        <f t="shared" si="256"/>
        <v>theater</v>
      </c>
      <c r="R4107" t="str">
        <f t="shared" si="257"/>
        <v>plays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+Table1[[#This Row],[pledged]]/Table1[[#This Row],[goal]]</f>
        <v>0.70599999999999996</v>
      </c>
      <c r="P4108" s="8">
        <f>IFERROR(+Table1[[#This Row],[pledged]]/Table1[[#This Row],[backers_count]],0)</f>
        <v>106.96969696969697</v>
      </c>
      <c r="Q4108" t="str">
        <f t="shared" si="256"/>
        <v>theater</v>
      </c>
      <c r="R4108" t="str">
        <f t="shared" si="257"/>
        <v>plays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+Table1[[#This Row],[pledged]]/Table1[[#This Row],[goal]]</f>
        <v>2.0500000000000001E-2</v>
      </c>
      <c r="P4109" s="8">
        <f>IFERROR(+Table1[[#This Row],[pledged]]/Table1[[#This Row],[backers_count]],0)</f>
        <v>10.25</v>
      </c>
      <c r="Q4109" t="str">
        <f t="shared" si="256"/>
        <v>theater</v>
      </c>
      <c r="R4109" t="str">
        <f t="shared" si="257"/>
        <v>plays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+Table1[[#This Row],[pledged]]/Table1[[#This Row],[goal]]</f>
        <v>1.9666666666666666E-2</v>
      </c>
      <c r="P4110" s="8">
        <f>IFERROR(+Table1[[#This Row],[pledged]]/Table1[[#This Row],[backers_count]],0)</f>
        <v>59</v>
      </c>
      <c r="Q4110" t="str">
        <f t="shared" si="256"/>
        <v>theater</v>
      </c>
      <c r="R4110" t="str">
        <f t="shared" si="257"/>
        <v>plays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+Table1[[#This Row],[pledged]]/Table1[[#This Row],[goal]]</f>
        <v>0</v>
      </c>
      <c r="P4111" s="8">
        <f>IFERROR(+Table1[[#This Row],[pledged]]/Table1[[#This Row],[backers_count]],0)</f>
        <v>0</v>
      </c>
      <c r="Q4111" t="str">
        <f t="shared" si="256"/>
        <v>theater</v>
      </c>
      <c r="R4111" t="str">
        <f t="shared" si="257"/>
        <v>plays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+Table1[[#This Row],[pledged]]/Table1[[#This Row],[goal]]</f>
        <v>0.28666666666666668</v>
      </c>
      <c r="P4112" s="8">
        <f>IFERROR(+Table1[[#This Row],[pledged]]/Table1[[#This Row],[backers_count]],0)</f>
        <v>14.333333333333334</v>
      </c>
      <c r="Q4112" t="str">
        <f t="shared" si="256"/>
        <v>theater</v>
      </c>
      <c r="R4112" t="str">
        <f t="shared" si="257"/>
        <v>plays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+Table1[[#This Row],[pledged]]/Table1[[#This Row],[goal]]</f>
        <v>3.1333333333333331E-2</v>
      </c>
      <c r="P4113" s="8">
        <f>IFERROR(+Table1[[#This Row],[pledged]]/Table1[[#This Row],[backers_count]],0)</f>
        <v>15.666666666666666</v>
      </c>
      <c r="Q4113" t="str">
        <f t="shared" si="256"/>
        <v>theater</v>
      </c>
      <c r="R4113" t="str">
        <f t="shared" si="257"/>
        <v>plays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+Table1[[#This Row],[pledged]]/Table1[[#This Row],[goal]]</f>
        <v>4.0000000000000002E-4</v>
      </c>
      <c r="P4114" s="8">
        <f>IFERROR(+Table1[[#This Row],[pledged]]/Table1[[#This Row],[backers_count]],0)</f>
        <v>1</v>
      </c>
      <c r="Q4114" t="str">
        <f t="shared" si="256"/>
        <v>theater</v>
      </c>
      <c r="R4114" t="str">
        <f t="shared" si="257"/>
        <v>plays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+Table1[[#This Row],[pledged]]/Table1[[#This Row],[goal]]</f>
        <v>2E-3</v>
      </c>
      <c r="P4115" s="8">
        <f>IFERROR(+Table1[[#This Row],[pledged]]/Table1[[#This Row],[backers_count]],0)</f>
        <v>1</v>
      </c>
      <c r="Q4115" t="str">
        <f t="shared" si="256"/>
        <v>theater</v>
      </c>
      <c r="R4115" t="str">
        <f t="shared" si="257"/>
        <v>plays</v>
      </c>
      <c r="S4115" s="14">
        <f t="shared" si="258"/>
        <v>42358.573182870372</v>
      </c>
      <c r="T4115" s="14">
        <f t="shared" si="259"/>
        <v>42377.273611111115</v>
      </c>
    </row>
    <row r="4117" spans="1:20" x14ac:dyDescent="0.25">
      <c r="A4117" t="s">
        <v>8306</v>
      </c>
      <c r="N4117" t="s">
        <v>8306</v>
      </c>
    </row>
  </sheetData>
  <conditionalFormatting sqref="O4116:O1048576">
    <cfRule type="colorScale" priority="2">
      <colorScale>
        <cfvo type="num" val="0"/>
        <cfvo type="num" val="1"/>
        <cfvo type="num" val="2"/>
        <color rgb="FFF8696B"/>
        <color theme="9" tint="0.39997558519241921"/>
        <color theme="8" tint="-0.249977111117893"/>
      </colorScale>
    </cfRule>
  </conditionalFormatting>
  <conditionalFormatting sqref="O1:O1048576">
    <cfRule type="colorScale" priority="1">
      <colorScale>
        <cfvo type="percent" val="0"/>
        <cfvo type="num" val="1"/>
        <cfvo type="num" val="2"/>
        <color rgb="FFFF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1EC8F-6733-4373-BB57-38185EEF00B4}">
  <dimension ref="A1:H13"/>
  <sheetViews>
    <sheetView topLeftCell="A19" workbookViewId="0">
      <selection activeCell="E44" sqref="E44"/>
    </sheetView>
  </sheetViews>
  <sheetFormatPr defaultRowHeight="15" x14ac:dyDescent="0.25"/>
  <cols>
    <col min="1" max="1" width="17.5703125" customWidth="1"/>
    <col min="2" max="2" width="20.85546875" customWidth="1"/>
    <col min="3" max="3" width="17.42578125" customWidth="1"/>
    <col min="4" max="4" width="17.85546875" customWidth="1"/>
    <col min="5" max="5" width="16.140625" customWidth="1"/>
    <col min="6" max="6" width="23.140625" customWidth="1"/>
    <col min="7" max="7" width="17.5703125" customWidth="1"/>
    <col min="8" max="8" width="20" customWidth="1"/>
  </cols>
  <sheetData>
    <row r="1" spans="1:8" x14ac:dyDescent="0.2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5">
      <c r="A2" t="s">
        <v>8389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5">
        <f>+B2/E2</f>
        <v>0.71081677704194257</v>
      </c>
      <c r="G2" s="5">
        <f>+C2/E2</f>
        <v>0.24944812362030905</v>
      </c>
      <c r="H2" s="5">
        <f>+D2/E2</f>
        <v>3.9735099337748346E-2</v>
      </c>
    </row>
    <row r="3" spans="1:8" x14ac:dyDescent="0.25">
      <c r="A3" t="s">
        <v>8390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5">
        <f t="shared" ref="F3:F13" si="1">+B3/E3</f>
        <v>0.66005665722379603</v>
      </c>
      <c r="G3" s="5">
        <f t="shared" ref="G3:G13" si="2">+C3/E3</f>
        <v>0.29745042492917845</v>
      </c>
      <c r="H3" s="5">
        <f t="shared" ref="H3:H13" si="3">+D3/E3</f>
        <v>4.2492917847025496E-2</v>
      </c>
    </row>
    <row r="4" spans="1:8" x14ac:dyDescent="0.25">
      <c r="A4" t="s">
        <v>8391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8392</v>
      </c>
      <c r="B5">
        <f>COUNTIFS(Data!F:F,"successful",Data!$D:$D,"&gt;=10000",Data!$D:$D,"&lt;=14999")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8393</v>
      </c>
      <c r="B6">
        <f>COUNTIFS(Data!$F:$F,"successful",Data!$D:$D,"&gt;=15000",Data!$D:$D,"&lt;=19999")</f>
        <v>94</v>
      </c>
      <c r="C6">
        <f>COUNTIFS(Data!F:F,"failed",Data!$D:$D,"&gt;=15000",Data!$D:$D,"&lt;=19999")</f>
        <v>90</v>
      </c>
      <c r="D6">
        <f>COUNTIFS(Data!F:F,"canceled",Data!$D:$D,"&gt;=15000",Data!$D:$D,"&lt;=19999")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COUNTIFS(Data!F:F,"successful",Data!$D:$D,"&gt;=20000",Data!$D:$D,"&lt;=24999")</f>
        <v>62</v>
      </c>
      <c r="C7">
        <f>COUNTIFS(Data!F:F,"failed",Data!$D:$D,"&gt;=20000",Data!$D:$D,"&lt;=24999")</f>
        <v>72</v>
      </c>
      <c r="D7">
        <f>COUNTIFS(Data!F:F,"canceled",Data!$D:$D,"&gt;=20000",Data!$D:$D,"&lt;=24999")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8395</v>
      </c>
      <c r="B8">
        <f>COUNTIFS(Data!F:F,"successful",Data!$D:$D,"&gt;=25000",Data!$D:$D,"&lt;=29999")</f>
        <v>55</v>
      </c>
      <c r="C8">
        <f>COUNTIFS(Data!F:F,"failed",Data!$D:$D,"&gt;=25000",Data!$D:$D,"&lt;=29999")</f>
        <v>64</v>
      </c>
      <c r="D8">
        <f>COUNTIFS(Data!F:F,"canceled",Data!$D:$D,"&gt;=25000",Data!$D:$D,"&lt;=29999")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8396</v>
      </c>
      <c r="B9">
        <f>COUNTIFS(Data!F:F,"successful",Data!$D:$D,"&gt;=30000",Data!$D:$D,"&lt;=34999")</f>
        <v>32</v>
      </c>
      <c r="C9">
        <f>COUNTIFS(Data!F:F,"failed",Data!$D:$D,"&gt;=30000",Data!$D:$D,"&lt;=34999")</f>
        <v>37</v>
      </c>
      <c r="D9">
        <f>COUNTIFS(Data!F:F,"canceled",Data!$D:$D,"&gt;=30000",Data!$D:$D,"&lt;=34999")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8397</v>
      </c>
      <c r="B10">
        <f>COUNTIFS(Data!F:F,"successful",Data!$D:$D,"&gt;=35000",Data!$D:$D,"&lt;=39999")</f>
        <v>26</v>
      </c>
      <c r="C10">
        <f>COUNTIFS(Data!F:F,"failed",Data!$D:$D,"&gt;=35000",Data!$D:$D,"&lt;=39999")</f>
        <v>22</v>
      </c>
      <c r="D10">
        <f>COUNTIFS(Data!F:F,"canceled",Data!$D:$D,"&gt;=35000",Data!$D:$D,"&lt;=39999")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8398</v>
      </c>
      <c r="B11">
        <f>COUNTIFS(Data!$F:$F,"successful",Data!$D:$D,"&gt;=40000",Data!$D:$D,"&lt;=44999")</f>
        <v>21</v>
      </c>
      <c r="C11">
        <f>COUNTIFS(Data!F:F,"failed",Data!$D:$D,"&gt;=40000",Data!$D:$D,"&lt;=44999")</f>
        <v>16</v>
      </c>
      <c r="D11">
        <f>COUNTIFS(Data!F:F,"canceled",Data!$D:$D,"&gt;=40000",Data!$D:$D,"&lt;=44999")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8399</v>
      </c>
      <c r="B12">
        <f>COUNTIFS(Data!$F:$F,"successful",Data!$D:$D,"&gt;=45000",Data!$D:$D,"&lt;=49999")</f>
        <v>6</v>
      </c>
      <c r="C12">
        <f>COUNTIFS(Data!F:F,"failed",Data!$D:$D,"&gt;=45000",Data!$D:$D,"&lt;=49999")</f>
        <v>11</v>
      </c>
      <c r="D12">
        <f>COUNTIFS(Data!F:F,"canceled",Data!$D:$D,"&gt;=45000",Data!$D:$D,"&lt;=49999")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8400</v>
      </c>
      <c r="B13">
        <f>COUNTIFS(Data!F:F,"successful",Data!$D:$D,"&gt;=50000")</f>
        <v>86</v>
      </c>
      <c r="C13">
        <f>COUNTIFS(Data!F:F,"failed",Data!$D:$D,"&gt;=50000")</f>
        <v>258</v>
      </c>
      <c r="D13">
        <f>COUNTIFS(Data!F:F,"canceled",Data!$D:$D,"&gt;=50000")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6E6A2-37D4-4DCB-B12A-06F1C727322C}">
  <sheetPr filterMode="1">
    <tabColor theme="7"/>
  </sheetPr>
  <dimension ref="A1:K4115"/>
  <sheetViews>
    <sheetView topLeftCell="A180" workbookViewId="0">
      <selection activeCell="F162" sqref="F162"/>
    </sheetView>
  </sheetViews>
  <sheetFormatPr defaultRowHeight="15" x14ac:dyDescent="0.25"/>
  <cols>
    <col min="2" max="2" width="14.42578125" customWidth="1"/>
    <col min="3" max="3" width="15.28515625" customWidth="1"/>
    <col min="6" max="6" width="12.42578125" customWidth="1"/>
    <col min="7" max="7" width="13.140625" customWidth="1"/>
  </cols>
  <sheetData>
    <row r="1" spans="1:11" x14ac:dyDescent="0.25">
      <c r="A1" s="17" t="s">
        <v>0</v>
      </c>
      <c r="B1" s="17"/>
      <c r="C1" s="1" t="s">
        <v>8401</v>
      </c>
      <c r="G1" s="17" t="s">
        <v>8401</v>
      </c>
    </row>
    <row r="2" spans="1:11" hidden="1" x14ac:dyDescent="0.25">
      <c r="A2">
        <v>0</v>
      </c>
      <c r="B2" t="str">
        <f>VLOOKUP(A2,Table1[[#This Row],[id]:[state]],6,0)</f>
        <v>successful</v>
      </c>
      <c r="C2">
        <f>IF(B2="successful",Data!L2,0)</f>
        <v>182</v>
      </c>
      <c r="F2" t="str">
        <f>VLOOKUP(A2,Table1[[#This Row],[id]:[state]],6,0)</f>
        <v>successful</v>
      </c>
      <c r="G2">
        <f>IF(F2="failed",Data!L2,0)</f>
        <v>0</v>
      </c>
    </row>
    <row r="3" spans="1:11" hidden="1" x14ac:dyDescent="0.25">
      <c r="A3">
        <v>1</v>
      </c>
      <c r="B3" t="str">
        <f>VLOOKUP(A3,Table1[[#This Row],[id]:[state]],6,0)</f>
        <v>successful</v>
      </c>
      <c r="C3">
        <f>IF(B3="successful",Data!L3,0)</f>
        <v>79</v>
      </c>
      <c r="F3" t="str">
        <f>VLOOKUP(A3,Table1[[#This Row],[id]:[state]],6,0)</f>
        <v>successful</v>
      </c>
      <c r="G3">
        <f>IF(F3="failed",Data!L3,0)</f>
        <v>0</v>
      </c>
      <c r="K3" t="s">
        <v>8402</v>
      </c>
    </row>
    <row r="4" spans="1:11" hidden="1" x14ac:dyDescent="0.25">
      <c r="A4">
        <v>2</v>
      </c>
      <c r="B4" t="str">
        <f>VLOOKUP(A4,Table1[[#This Row],[id]:[state]],6,0)</f>
        <v>successful</v>
      </c>
      <c r="C4">
        <f>IF(B4="successful",Data!L4,0)</f>
        <v>35</v>
      </c>
      <c r="F4" t="str">
        <f>VLOOKUP(A4,Table1[[#This Row],[id]:[state]],6,0)</f>
        <v>successful</v>
      </c>
      <c r="G4">
        <f>IF(F4="failed",Data!L4,0)</f>
        <v>0</v>
      </c>
    </row>
    <row r="5" spans="1:11" hidden="1" x14ac:dyDescent="0.25">
      <c r="A5">
        <v>3</v>
      </c>
      <c r="B5" t="str">
        <f>VLOOKUP(A5,Table1[[#This Row],[id]:[state]],6,0)</f>
        <v>successful</v>
      </c>
      <c r="C5">
        <f>IF(B5="successful",Data!L5,0)</f>
        <v>150</v>
      </c>
      <c r="F5" t="str">
        <f>VLOOKUP(A5,Table1[[#This Row],[id]:[state]],6,0)</f>
        <v>successful</v>
      </c>
      <c r="G5">
        <f>IF(F5="failed",Data!L5,0)</f>
        <v>0</v>
      </c>
    </row>
    <row r="6" spans="1:11" hidden="1" x14ac:dyDescent="0.25">
      <c r="A6">
        <v>4</v>
      </c>
      <c r="B6" t="str">
        <f>VLOOKUP(A6,Table1[[#This Row],[id]:[state]],6,0)</f>
        <v>successful</v>
      </c>
      <c r="C6">
        <f>IF(B6="successful",Data!L6,0)</f>
        <v>284</v>
      </c>
      <c r="F6" t="str">
        <f>VLOOKUP(A6,Table1[[#This Row],[id]:[state]],6,0)</f>
        <v>successful</v>
      </c>
      <c r="G6">
        <f>IF(F6="failed",Data!L6,0)</f>
        <v>0</v>
      </c>
    </row>
    <row r="7" spans="1:11" hidden="1" x14ac:dyDescent="0.25">
      <c r="A7">
        <v>5</v>
      </c>
      <c r="B7" t="str">
        <f>VLOOKUP(A7,Table1[[#This Row],[id]:[state]],6,0)</f>
        <v>successful</v>
      </c>
      <c r="C7">
        <f>IF(B7="successful",Data!L7,0)</f>
        <v>47</v>
      </c>
      <c r="F7" t="str">
        <f>VLOOKUP(A7,Table1[[#This Row],[id]:[state]],6,0)</f>
        <v>successful</v>
      </c>
      <c r="G7">
        <f>IF(F7="failed",Data!L7,0)</f>
        <v>0</v>
      </c>
    </row>
    <row r="8" spans="1:11" hidden="1" x14ac:dyDescent="0.25">
      <c r="A8">
        <v>6</v>
      </c>
      <c r="B8" t="str">
        <f>VLOOKUP(A8,Table1[[#This Row],[id]:[state]],6,0)</f>
        <v>successful</v>
      </c>
      <c r="C8">
        <f>IF(B8="successful",Data!L8,0)</f>
        <v>58</v>
      </c>
      <c r="F8" t="str">
        <f>VLOOKUP(A8,Table1[[#This Row],[id]:[state]],6,0)</f>
        <v>successful</v>
      </c>
      <c r="G8">
        <f>IF(F8="failed",Data!L8,0)</f>
        <v>0</v>
      </c>
    </row>
    <row r="9" spans="1:11" hidden="1" x14ac:dyDescent="0.25">
      <c r="A9">
        <v>7</v>
      </c>
      <c r="B9" t="str">
        <f>VLOOKUP(A9,Table1[[#This Row],[id]:[state]],6,0)</f>
        <v>successful</v>
      </c>
      <c r="C9">
        <f>IF(B9="successful",Data!L9,0)</f>
        <v>57</v>
      </c>
      <c r="F9" t="str">
        <f>VLOOKUP(A9,Table1[[#This Row],[id]:[state]],6,0)</f>
        <v>successful</v>
      </c>
      <c r="G9">
        <f>IF(F9="failed",Data!L9,0)</f>
        <v>0</v>
      </c>
    </row>
    <row r="10" spans="1:11" hidden="1" x14ac:dyDescent="0.25">
      <c r="A10">
        <v>8</v>
      </c>
      <c r="B10" t="str">
        <f>VLOOKUP(A10,Table1[[#This Row],[id]:[state]],6,0)</f>
        <v>successful</v>
      </c>
      <c r="C10">
        <f>IF(B10="successful",Data!L10,0)</f>
        <v>12</v>
      </c>
      <c r="F10" t="str">
        <f>VLOOKUP(A10,Table1[[#This Row],[id]:[state]],6,0)</f>
        <v>successful</v>
      </c>
      <c r="G10">
        <f>IF(F10="failed",Data!L10,0)</f>
        <v>0</v>
      </c>
    </row>
    <row r="11" spans="1:11" hidden="1" x14ac:dyDescent="0.25">
      <c r="A11">
        <v>9</v>
      </c>
      <c r="B11" t="str">
        <f>VLOOKUP(A11,Table1[[#This Row],[id]:[state]],6,0)</f>
        <v>successful</v>
      </c>
      <c r="C11">
        <f>IF(B11="successful",Data!L11,0)</f>
        <v>20</v>
      </c>
      <c r="F11" t="str">
        <f>VLOOKUP(A11,Table1[[#This Row],[id]:[state]],6,0)</f>
        <v>successful</v>
      </c>
      <c r="G11">
        <f>IF(F11="failed",Data!L11,0)</f>
        <v>0</v>
      </c>
    </row>
    <row r="12" spans="1:11" hidden="1" x14ac:dyDescent="0.25">
      <c r="A12">
        <v>10</v>
      </c>
      <c r="B12" t="str">
        <f>VLOOKUP(A12,Table1[[#This Row],[id]:[state]],6,0)</f>
        <v>successful</v>
      </c>
      <c r="C12">
        <f>IF(B12="successful",Data!L12,0)</f>
        <v>19</v>
      </c>
      <c r="F12" t="str">
        <f>VLOOKUP(A12,Table1[[#This Row],[id]:[state]],6,0)</f>
        <v>successful</v>
      </c>
      <c r="G12">
        <f>IF(F12="failed",Data!L12,0)</f>
        <v>0</v>
      </c>
    </row>
    <row r="13" spans="1:11" hidden="1" x14ac:dyDescent="0.25">
      <c r="A13">
        <v>11</v>
      </c>
      <c r="B13" t="str">
        <f>VLOOKUP(A13,Table1[[#This Row],[id]:[state]],6,0)</f>
        <v>successful</v>
      </c>
      <c r="C13">
        <f>IF(B13="successful",Data!L13,0)</f>
        <v>75</v>
      </c>
      <c r="F13" t="str">
        <f>VLOOKUP(A13,Table1[[#This Row],[id]:[state]],6,0)</f>
        <v>successful</v>
      </c>
      <c r="G13">
        <f>IF(F13="failed",Data!L13,0)</f>
        <v>0</v>
      </c>
    </row>
    <row r="14" spans="1:11" hidden="1" x14ac:dyDescent="0.25">
      <c r="A14">
        <v>12</v>
      </c>
      <c r="B14" t="str">
        <f>VLOOKUP(A14,Table1[[#This Row],[id]:[state]],6,0)</f>
        <v>successful</v>
      </c>
      <c r="C14">
        <f>IF(B14="successful",Data!L14,0)</f>
        <v>827</v>
      </c>
      <c r="F14" t="str">
        <f>VLOOKUP(A14,Table1[[#This Row],[id]:[state]],6,0)</f>
        <v>successful</v>
      </c>
      <c r="G14">
        <f>IF(F14="failed",Data!L14,0)</f>
        <v>0</v>
      </c>
    </row>
    <row r="15" spans="1:11" hidden="1" x14ac:dyDescent="0.25">
      <c r="A15">
        <v>13</v>
      </c>
      <c r="B15" t="str">
        <f>VLOOKUP(A15,Table1[[#This Row],[id]:[state]],6,0)</f>
        <v>successful</v>
      </c>
      <c r="C15">
        <f>IF(B15="successful",Data!L15,0)</f>
        <v>51</v>
      </c>
      <c r="F15" t="str">
        <f>VLOOKUP(A15,Table1[[#This Row],[id]:[state]],6,0)</f>
        <v>successful</v>
      </c>
      <c r="G15">
        <f>IF(F15="failed",Data!L15,0)</f>
        <v>0</v>
      </c>
    </row>
    <row r="16" spans="1:11" hidden="1" x14ac:dyDescent="0.25">
      <c r="A16">
        <v>14</v>
      </c>
      <c r="B16" t="str">
        <f>VLOOKUP(A16,Table1[[#This Row],[id]:[state]],6,0)</f>
        <v>successful</v>
      </c>
      <c r="C16">
        <f>IF(B16="successful",Data!L16,0)</f>
        <v>41</v>
      </c>
      <c r="F16" t="str">
        <f>VLOOKUP(A16,Table1[[#This Row],[id]:[state]],6,0)</f>
        <v>successful</v>
      </c>
      <c r="G16">
        <f>IF(F16="failed",Data!L16,0)</f>
        <v>0</v>
      </c>
    </row>
    <row r="17" spans="1:7" hidden="1" x14ac:dyDescent="0.25">
      <c r="A17">
        <v>15</v>
      </c>
      <c r="B17" t="str">
        <f>VLOOKUP(A17,Table1[[#This Row],[id]:[state]],6,0)</f>
        <v>successful</v>
      </c>
      <c r="C17">
        <f>IF(B17="successful",Data!L17,0)</f>
        <v>98</v>
      </c>
      <c r="F17" t="str">
        <f>VLOOKUP(A17,Table1[[#This Row],[id]:[state]],6,0)</f>
        <v>successful</v>
      </c>
      <c r="G17">
        <f>IF(F17="failed",Data!L17,0)</f>
        <v>0</v>
      </c>
    </row>
    <row r="18" spans="1:7" hidden="1" x14ac:dyDescent="0.25">
      <c r="A18">
        <v>16</v>
      </c>
      <c r="B18" t="str">
        <f>VLOOKUP(A18,Table1[[#This Row],[id]:[state]],6,0)</f>
        <v>successful</v>
      </c>
      <c r="C18">
        <f>IF(B18="successful",Data!L18,0)</f>
        <v>70</v>
      </c>
      <c r="F18" t="str">
        <f>VLOOKUP(A18,Table1[[#This Row],[id]:[state]],6,0)</f>
        <v>successful</v>
      </c>
      <c r="G18">
        <f>IF(F18="failed",Data!L18,0)</f>
        <v>0</v>
      </c>
    </row>
    <row r="19" spans="1:7" hidden="1" x14ac:dyDescent="0.25">
      <c r="A19">
        <v>17</v>
      </c>
      <c r="B19" t="str">
        <f>VLOOKUP(A19,Table1[[#This Row],[id]:[state]],6,0)</f>
        <v>successful</v>
      </c>
      <c r="C19">
        <f>IF(B19="successful",Data!L19,0)</f>
        <v>36</v>
      </c>
      <c r="F19" t="str">
        <f>VLOOKUP(A19,Table1[[#This Row],[id]:[state]],6,0)</f>
        <v>successful</v>
      </c>
      <c r="G19">
        <f>IF(F19="failed",Data!L19,0)</f>
        <v>0</v>
      </c>
    </row>
    <row r="20" spans="1:7" hidden="1" x14ac:dyDescent="0.25">
      <c r="A20">
        <v>18</v>
      </c>
      <c r="B20" t="str">
        <f>VLOOKUP(A20,Table1[[#This Row],[id]:[state]],6,0)</f>
        <v>successful</v>
      </c>
      <c r="C20">
        <f>IF(B20="successful",Data!L20,0)</f>
        <v>342</v>
      </c>
      <c r="F20" t="str">
        <f>VLOOKUP(A20,Table1[[#This Row],[id]:[state]],6,0)</f>
        <v>successful</v>
      </c>
      <c r="G20">
        <f>IF(F20="failed",Data!L20,0)</f>
        <v>0</v>
      </c>
    </row>
    <row r="21" spans="1:7" hidden="1" x14ac:dyDescent="0.25">
      <c r="A21">
        <v>19</v>
      </c>
      <c r="B21" t="str">
        <f>VLOOKUP(A21,Table1[[#This Row],[id]:[state]],6,0)</f>
        <v>successful</v>
      </c>
      <c r="C21">
        <f>IF(B21="successful",Data!L21,0)</f>
        <v>22</v>
      </c>
      <c r="F21" t="str">
        <f>VLOOKUP(A21,Table1[[#This Row],[id]:[state]],6,0)</f>
        <v>successful</v>
      </c>
      <c r="G21">
        <f>IF(F21="failed",Data!L21,0)</f>
        <v>0</v>
      </c>
    </row>
    <row r="22" spans="1:7" hidden="1" x14ac:dyDescent="0.25">
      <c r="A22">
        <v>20</v>
      </c>
      <c r="B22" t="str">
        <f>VLOOKUP(A22,Table1[[#This Row],[id]:[state]],6,0)</f>
        <v>successful</v>
      </c>
      <c r="C22">
        <f>IF(B22="successful",Data!L22,0)</f>
        <v>25</v>
      </c>
      <c r="F22" t="str">
        <f>VLOOKUP(A22,Table1[[#This Row],[id]:[state]],6,0)</f>
        <v>successful</v>
      </c>
      <c r="G22">
        <f>IF(F22="failed",Data!L22,0)</f>
        <v>0</v>
      </c>
    </row>
    <row r="23" spans="1:7" hidden="1" x14ac:dyDescent="0.25">
      <c r="A23">
        <v>21</v>
      </c>
      <c r="B23" t="str">
        <f>VLOOKUP(A23,Table1[[#This Row],[id]:[state]],6,0)</f>
        <v>successful</v>
      </c>
      <c r="C23">
        <f>IF(B23="successful",Data!L23,0)</f>
        <v>101</v>
      </c>
      <c r="F23" t="str">
        <f>VLOOKUP(A23,Table1[[#This Row],[id]:[state]],6,0)</f>
        <v>successful</v>
      </c>
      <c r="G23">
        <f>IF(F23="failed",Data!L23,0)</f>
        <v>0</v>
      </c>
    </row>
    <row r="24" spans="1:7" hidden="1" x14ac:dyDescent="0.25">
      <c r="A24">
        <v>22</v>
      </c>
      <c r="B24" t="str">
        <f>VLOOKUP(A24,Table1[[#This Row],[id]:[state]],6,0)</f>
        <v>successful</v>
      </c>
      <c r="C24">
        <f>IF(B24="successful",Data!L24,0)</f>
        <v>8</v>
      </c>
      <c r="F24" t="str">
        <f>VLOOKUP(A24,Table1[[#This Row],[id]:[state]],6,0)</f>
        <v>successful</v>
      </c>
      <c r="G24">
        <f>IF(F24="failed",Data!L24,0)</f>
        <v>0</v>
      </c>
    </row>
    <row r="25" spans="1:7" hidden="1" x14ac:dyDescent="0.25">
      <c r="A25">
        <v>23</v>
      </c>
      <c r="B25" t="str">
        <f>VLOOKUP(A25,Table1[[#This Row],[id]:[state]],6,0)</f>
        <v>successful</v>
      </c>
      <c r="C25">
        <f>IF(B25="successful",Data!L25,0)</f>
        <v>23</v>
      </c>
      <c r="F25" t="str">
        <f>VLOOKUP(A25,Table1[[#This Row],[id]:[state]],6,0)</f>
        <v>successful</v>
      </c>
      <c r="G25">
        <f>IF(F25="failed",Data!L25,0)</f>
        <v>0</v>
      </c>
    </row>
    <row r="26" spans="1:7" hidden="1" x14ac:dyDescent="0.25">
      <c r="A26">
        <v>24</v>
      </c>
      <c r="B26" t="str">
        <f>VLOOKUP(A26,Table1[[#This Row],[id]:[state]],6,0)</f>
        <v>successful</v>
      </c>
      <c r="C26">
        <f>IF(B26="successful",Data!L26,0)</f>
        <v>574</v>
      </c>
      <c r="F26" t="str">
        <f>VLOOKUP(A26,Table1[[#This Row],[id]:[state]],6,0)</f>
        <v>successful</v>
      </c>
      <c r="G26">
        <f>IF(F26="failed",Data!L26,0)</f>
        <v>0</v>
      </c>
    </row>
    <row r="27" spans="1:7" hidden="1" x14ac:dyDescent="0.25">
      <c r="A27">
        <v>25</v>
      </c>
      <c r="B27" t="str">
        <f>VLOOKUP(A27,Table1[[#This Row],[id]:[state]],6,0)</f>
        <v>successful</v>
      </c>
      <c r="C27">
        <f>IF(B27="successful",Data!L27,0)</f>
        <v>14</v>
      </c>
      <c r="F27" t="str">
        <f>VLOOKUP(A27,Table1[[#This Row],[id]:[state]],6,0)</f>
        <v>successful</v>
      </c>
      <c r="G27">
        <f>IF(F27="failed",Data!L27,0)</f>
        <v>0</v>
      </c>
    </row>
    <row r="28" spans="1:7" hidden="1" x14ac:dyDescent="0.25">
      <c r="A28">
        <v>26</v>
      </c>
      <c r="B28" t="str">
        <f>VLOOKUP(A28,Table1[[#This Row],[id]:[state]],6,0)</f>
        <v>successful</v>
      </c>
      <c r="C28">
        <f>IF(B28="successful",Data!L28,0)</f>
        <v>19</v>
      </c>
      <c r="F28" t="str">
        <f>VLOOKUP(A28,Table1[[#This Row],[id]:[state]],6,0)</f>
        <v>successful</v>
      </c>
      <c r="G28">
        <f>IF(F28="failed",Data!L28,0)</f>
        <v>0</v>
      </c>
    </row>
    <row r="29" spans="1:7" hidden="1" x14ac:dyDescent="0.25">
      <c r="A29">
        <v>27</v>
      </c>
      <c r="B29" t="str">
        <f>VLOOKUP(A29,Table1[[#This Row],[id]:[state]],6,0)</f>
        <v>successful</v>
      </c>
      <c r="C29">
        <f>IF(B29="successful",Data!L29,0)</f>
        <v>150</v>
      </c>
      <c r="F29" t="str">
        <f>VLOOKUP(A29,Table1[[#This Row],[id]:[state]],6,0)</f>
        <v>successful</v>
      </c>
      <c r="G29">
        <f>IF(F29="failed",Data!L29,0)</f>
        <v>0</v>
      </c>
    </row>
    <row r="30" spans="1:7" hidden="1" x14ac:dyDescent="0.25">
      <c r="A30">
        <v>28</v>
      </c>
      <c r="B30" t="str">
        <f>VLOOKUP(A30,Table1[[#This Row],[id]:[state]],6,0)</f>
        <v>successful</v>
      </c>
      <c r="C30">
        <f>IF(B30="successful",Data!L30,0)</f>
        <v>71</v>
      </c>
      <c r="F30" t="str">
        <f>VLOOKUP(A30,Table1[[#This Row],[id]:[state]],6,0)</f>
        <v>successful</v>
      </c>
      <c r="G30">
        <f>IF(F30="failed",Data!L30,0)</f>
        <v>0</v>
      </c>
    </row>
    <row r="31" spans="1:7" hidden="1" x14ac:dyDescent="0.25">
      <c r="A31">
        <v>29</v>
      </c>
      <c r="B31" t="str">
        <f>VLOOKUP(A31,Table1[[#This Row],[id]:[state]],6,0)</f>
        <v>successful</v>
      </c>
      <c r="C31">
        <f>IF(B31="successful",Data!L31,0)</f>
        <v>117</v>
      </c>
      <c r="F31" t="str">
        <f>VLOOKUP(A31,Table1[[#This Row],[id]:[state]],6,0)</f>
        <v>successful</v>
      </c>
      <c r="G31">
        <f>IF(F31="failed",Data!L31,0)</f>
        <v>0</v>
      </c>
    </row>
    <row r="32" spans="1:7" hidden="1" x14ac:dyDescent="0.25">
      <c r="A32">
        <v>30</v>
      </c>
      <c r="B32" t="str">
        <f>VLOOKUP(A32,Table1[[#This Row],[id]:[state]],6,0)</f>
        <v>successful</v>
      </c>
      <c r="C32">
        <f>IF(B32="successful",Data!L32,0)</f>
        <v>53</v>
      </c>
      <c r="F32" t="str">
        <f>VLOOKUP(A32,Table1[[#This Row],[id]:[state]],6,0)</f>
        <v>successful</v>
      </c>
      <c r="G32">
        <f>IF(F32="failed",Data!L32,0)</f>
        <v>0</v>
      </c>
    </row>
    <row r="33" spans="1:7" hidden="1" x14ac:dyDescent="0.25">
      <c r="A33">
        <v>31</v>
      </c>
      <c r="B33" t="str">
        <f>VLOOKUP(A33,Table1[[#This Row],[id]:[state]],6,0)</f>
        <v>successful</v>
      </c>
      <c r="C33">
        <f>IF(B33="successful",Data!L33,0)</f>
        <v>1</v>
      </c>
      <c r="F33" t="str">
        <f>VLOOKUP(A33,Table1[[#This Row],[id]:[state]],6,0)</f>
        <v>successful</v>
      </c>
      <c r="G33">
        <f>IF(F33="failed",Data!L33,0)</f>
        <v>0</v>
      </c>
    </row>
    <row r="34" spans="1:7" hidden="1" x14ac:dyDescent="0.25">
      <c r="A34">
        <v>32</v>
      </c>
      <c r="B34" t="str">
        <f>VLOOKUP(A34,Table1[[#This Row],[id]:[state]],6,0)</f>
        <v>successful</v>
      </c>
      <c r="C34">
        <f>IF(B34="successful",Data!L34,0)</f>
        <v>89</v>
      </c>
      <c r="F34" t="str">
        <f>VLOOKUP(A34,Table1[[#This Row],[id]:[state]],6,0)</f>
        <v>successful</v>
      </c>
      <c r="G34">
        <f>IF(F34="failed",Data!L34,0)</f>
        <v>0</v>
      </c>
    </row>
    <row r="35" spans="1:7" hidden="1" x14ac:dyDescent="0.25">
      <c r="A35">
        <v>33</v>
      </c>
      <c r="B35" t="str">
        <f>VLOOKUP(A35,Table1[[#This Row],[id]:[state]],6,0)</f>
        <v>successful</v>
      </c>
      <c r="C35">
        <f>IF(B35="successful",Data!L35,0)</f>
        <v>64</v>
      </c>
      <c r="F35" t="str">
        <f>VLOOKUP(A35,Table1[[#This Row],[id]:[state]],6,0)</f>
        <v>successful</v>
      </c>
      <c r="G35">
        <f>IF(F35="failed",Data!L35,0)</f>
        <v>0</v>
      </c>
    </row>
    <row r="36" spans="1:7" hidden="1" x14ac:dyDescent="0.25">
      <c r="A36">
        <v>34</v>
      </c>
      <c r="B36" t="str">
        <f>VLOOKUP(A36,Table1[[#This Row],[id]:[state]],6,0)</f>
        <v>successful</v>
      </c>
      <c r="C36">
        <f>IF(B36="successful",Data!L36,0)</f>
        <v>68</v>
      </c>
      <c r="F36" t="str">
        <f>VLOOKUP(A36,Table1[[#This Row],[id]:[state]],6,0)</f>
        <v>successful</v>
      </c>
      <c r="G36">
        <f>IF(F36="failed",Data!L36,0)</f>
        <v>0</v>
      </c>
    </row>
    <row r="37" spans="1:7" hidden="1" x14ac:dyDescent="0.25">
      <c r="A37">
        <v>35</v>
      </c>
      <c r="B37" t="str">
        <f>VLOOKUP(A37,Table1[[#This Row],[id]:[state]],6,0)</f>
        <v>successful</v>
      </c>
      <c r="C37">
        <f>IF(B37="successful",Data!L37,0)</f>
        <v>28</v>
      </c>
      <c r="F37" t="str">
        <f>VLOOKUP(A37,Table1[[#This Row],[id]:[state]],6,0)</f>
        <v>successful</v>
      </c>
      <c r="G37">
        <f>IF(F37="failed",Data!L37,0)</f>
        <v>0</v>
      </c>
    </row>
    <row r="38" spans="1:7" hidden="1" x14ac:dyDescent="0.25">
      <c r="A38">
        <v>36</v>
      </c>
      <c r="B38" t="str">
        <f>VLOOKUP(A38,Table1[[#This Row],[id]:[state]],6,0)</f>
        <v>successful</v>
      </c>
      <c r="C38">
        <f>IF(B38="successful",Data!L38,0)</f>
        <v>44</v>
      </c>
      <c r="F38" t="str">
        <f>VLOOKUP(A38,Table1[[#This Row],[id]:[state]],6,0)</f>
        <v>successful</v>
      </c>
      <c r="G38">
        <f>IF(F38="failed",Data!L38,0)</f>
        <v>0</v>
      </c>
    </row>
    <row r="39" spans="1:7" hidden="1" x14ac:dyDescent="0.25">
      <c r="A39">
        <v>37</v>
      </c>
      <c r="B39" t="str">
        <f>VLOOKUP(A39,Table1[[#This Row],[id]:[state]],6,0)</f>
        <v>successful</v>
      </c>
      <c r="C39">
        <f>IF(B39="successful",Data!L39,0)</f>
        <v>253</v>
      </c>
      <c r="F39" t="str">
        <f>VLOOKUP(A39,Table1[[#This Row],[id]:[state]],6,0)</f>
        <v>successful</v>
      </c>
      <c r="G39">
        <f>IF(F39="failed",Data!L39,0)</f>
        <v>0</v>
      </c>
    </row>
    <row r="40" spans="1:7" hidden="1" x14ac:dyDescent="0.25">
      <c r="A40">
        <v>38</v>
      </c>
      <c r="B40" t="str">
        <f>VLOOKUP(A40,Table1[[#This Row],[id]:[state]],6,0)</f>
        <v>successful</v>
      </c>
      <c r="C40">
        <f>IF(B40="successful",Data!L40,0)</f>
        <v>66</v>
      </c>
      <c r="F40" t="str">
        <f>VLOOKUP(A40,Table1[[#This Row],[id]:[state]],6,0)</f>
        <v>successful</v>
      </c>
      <c r="G40">
        <f>IF(F40="failed",Data!L40,0)</f>
        <v>0</v>
      </c>
    </row>
    <row r="41" spans="1:7" hidden="1" x14ac:dyDescent="0.25">
      <c r="A41">
        <v>39</v>
      </c>
      <c r="B41" t="str">
        <f>VLOOKUP(A41,Table1[[#This Row],[id]:[state]],6,0)</f>
        <v>successful</v>
      </c>
      <c r="C41">
        <f>IF(B41="successful",Data!L41,0)</f>
        <v>217</v>
      </c>
      <c r="F41" t="str">
        <f>VLOOKUP(A41,Table1[[#This Row],[id]:[state]],6,0)</f>
        <v>successful</v>
      </c>
      <c r="G41">
        <f>IF(F41="failed",Data!L41,0)</f>
        <v>0</v>
      </c>
    </row>
    <row r="42" spans="1:7" hidden="1" x14ac:dyDescent="0.25">
      <c r="A42">
        <v>40</v>
      </c>
      <c r="B42" t="str">
        <f>VLOOKUP(A42,Table1[[#This Row],[id]:[state]],6,0)</f>
        <v>successful</v>
      </c>
      <c r="C42">
        <f>IF(B42="successful",Data!L42,0)</f>
        <v>16</v>
      </c>
      <c r="F42" t="str">
        <f>VLOOKUP(A42,Table1[[#This Row],[id]:[state]],6,0)</f>
        <v>successful</v>
      </c>
      <c r="G42">
        <f>IF(F42="failed",Data!L42,0)</f>
        <v>0</v>
      </c>
    </row>
    <row r="43" spans="1:7" hidden="1" x14ac:dyDescent="0.25">
      <c r="A43">
        <v>41</v>
      </c>
      <c r="B43" t="str">
        <f>VLOOKUP(A43,Table1[[#This Row],[id]:[state]],6,0)</f>
        <v>successful</v>
      </c>
      <c r="C43">
        <f>IF(B43="successful",Data!L43,0)</f>
        <v>19</v>
      </c>
      <c r="F43" t="str">
        <f>VLOOKUP(A43,Table1[[#This Row],[id]:[state]],6,0)</f>
        <v>successful</v>
      </c>
      <c r="G43">
        <f>IF(F43="failed",Data!L43,0)</f>
        <v>0</v>
      </c>
    </row>
    <row r="44" spans="1:7" hidden="1" x14ac:dyDescent="0.25">
      <c r="A44">
        <v>42</v>
      </c>
      <c r="B44" t="str">
        <f>VLOOKUP(A44,Table1[[#This Row],[id]:[state]],6,0)</f>
        <v>successful</v>
      </c>
      <c r="C44">
        <f>IF(B44="successful",Data!L44,0)</f>
        <v>169</v>
      </c>
      <c r="F44" t="str">
        <f>VLOOKUP(A44,Table1[[#This Row],[id]:[state]],6,0)</f>
        <v>successful</v>
      </c>
      <c r="G44">
        <f>IF(F44="failed",Data!L44,0)</f>
        <v>0</v>
      </c>
    </row>
    <row r="45" spans="1:7" hidden="1" x14ac:dyDescent="0.25">
      <c r="A45">
        <v>43</v>
      </c>
      <c r="B45" t="str">
        <f>VLOOKUP(A45,Table1[[#This Row],[id]:[state]],6,0)</f>
        <v>successful</v>
      </c>
      <c r="C45">
        <f>IF(B45="successful",Data!L45,0)</f>
        <v>263</v>
      </c>
      <c r="F45" t="str">
        <f>VLOOKUP(A45,Table1[[#This Row],[id]:[state]],6,0)</f>
        <v>successful</v>
      </c>
      <c r="G45">
        <f>IF(F45="failed",Data!L45,0)</f>
        <v>0</v>
      </c>
    </row>
    <row r="46" spans="1:7" hidden="1" x14ac:dyDescent="0.25">
      <c r="A46">
        <v>44</v>
      </c>
      <c r="B46" t="str">
        <f>VLOOKUP(A46,Table1[[#This Row],[id]:[state]],6,0)</f>
        <v>successful</v>
      </c>
      <c r="C46">
        <f>IF(B46="successful",Data!L46,0)</f>
        <v>15</v>
      </c>
      <c r="F46" t="str">
        <f>VLOOKUP(A46,Table1[[#This Row],[id]:[state]],6,0)</f>
        <v>successful</v>
      </c>
      <c r="G46">
        <f>IF(F46="failed",Data!L46,0)</f>
        <v>0</v>
      </c>
    </row>
    <row r="47" spans="1:7" hidden="1" x14ac:dyDescent="0.25">
      <c r="A47">
        <v>45</v>
      </c>
      <c r="B47" t="str">
        <f>VLOOKUP(A47,Table1[[#This Row],[id]:[state]],6,0)</f>
        <v>successful</v>
      </c>
      <c r="C47">
        <f>IF(B47="successful",Data!L47,0)</f>
        <v>61</v>
      </c>
      <c r="F47" t="str">
        <f>VLOOKUP(A47,Table1[[#This Row],[id]:[state]],6,0)</f>
        <v>successful</v>
      </c>
      <c r="G47">
        <f>IF(F47="failed",Data!L47,0)</f>
        <v>0</v>
      </c>
    </row>
    <row r="48" spans="1:7" hidden="1" x14ac:dyDescent="0.25">
      <c r="A48">
        <v>46</v>
      </c>
      <c r="B48" t="str">
        <f>VLOOKUP(A48,Table1[[#This Row],[id]:[state]],6,0)</f>
        <v>successful</v>
      </c>
      <c r="C48">
        <f>IF(B48="successful",Data!L48,0)</f>
        <v>45</v>
      </c>
      <c r="F48" t="str">
        <f>VLOOKUP(A48,Table1[[#This Row],[id]:[state]],6,0)</f>
        <v>successful</v>
      </c>
      <c r="G48">
        <f>IF(F48="failed",Data!L48,0)</f>
        <v>0</v>
      </c>
    </row>
    <row r="49" spans="1:7" hidden="1" x14ac:dyDescent="0.25">
      <c r="A49">
        <v>47</v>
      </c>
      <c r="B49" t="str">
        <f>VLOOKUP(A49,Table1[[#This Row],[id]:[state]],6,0)</f>
        <v>successful</v>
      </c>
      <c r="C49">
        <f>IF(B49="successful",Data!L49,0)</f>
        <v>70</v>
      </c>
      <c r="F49" t="str">
        <f>VLOOKUP(A49,Table1[[#This Row],[id]:[state]],6,0)</f>
        <v>successful</v>
      </c>
      <c r="G49">
        <f>IF(F49="failed",Data!L49,0)</f>
        <v>0</v>
      </c>
    </row>
    <row r="50" spans="1:7" hidden="1" x14ac:dyDescent="0.25">
      <c r="A50">
        <v>48</v>
      </c>
      <c r="B50" t="str">
        <f>VLOOKUP(A50,Table1[[#This Row],[id]:[state]],6,0)</f>
        <v>successful</v>
      </c>
      <c r="C50">
        <f>IF(B50="successful",Data!L50,0)</f>
        <v>38</v>
      </c>
      <c r="F50" t="str">
        <f>VLOOKUP(A50,Table1[[#This Row],[id]:[state]],6,0)</f>
        <v>successful</v>
      </c>
      <c r="G50">
        <f>IF(F50="failed",Data!L50,0)</f>
        <v>0</v>
      </c>
    </row>
    <row r="51" spans="1:7" hidden="1" x14ac:dyDescent="0.25">
      <c r="A51">
        <v>49</v>
      </c>
      <c r="B51" t="str">
        <f>VLOOKUP(A51,Table1[[#This Row],[id]:[state]],6,0)</f>
        <v>successful</v>
      </c>
      <c r="C51">
        <f>IF(B51="successful",Data!L51,0)</f>
        <v>87</v>
      </c>
      <c r="F51" t="str">
        <f>VLOOKUP(A51,Table1[[#This Row],[id]:[state]],6,0)</f>
        <v>successful</v>
      </c>
      <c r="G51">
        <f>IF(F51="failed",Data!L51,0)</f>
        <v>0</v>
      </c>
    </row>
    <row r="52" spans="1:7" hidden="1" x14ac:dyDescent="0.25">
      <c r="A52">
        <v>50</v>
      </c>
      <c r="B52" t="str">
        <f>VLOOKUP(A52,Table1[[#This Row],[id]:[state]],6,0)</f>
        <v>successful</v>
      </c>
      <c r="C52">
        <f>IF(B52="successful",Data!L52,0)</f>
        <v>22</v>
      </c>
      <c r="F52" t="str">
        <f>VLOOKUP(A52,Table1[[#This Row],[id]:[state]],6,0)</f>
        <v>successful</v>
      </c>
      <c r="G52">
        <f>IF(F52="failed",Data!L52,0)</f>
        <v>0</v>
      </c>
    </row>
    <row r="53" spans="1:7" hidden="1" x14ac:dyDescent="0.25">
      <c r="A53">
        <v>51</v>
      </c>
      <c r="B53" t="str">
        <f>VLOOKUP(A53,Table1[[#This Row],[id]:[state]],6,0)</f>
        <v>successful</v>
      </c>
      <c r="C53">
        <f>IF(B53="successful",Data!L53,0)</f>
        <v>119</v>
      </c>
      <c r="F53" t="str">
        <f>VLOOKUP(A53,Table1[[#This Row],[id]:[state]],6,0)</f>
        <v>successful</v>
      </c>
      <c r="G53">
        <f>IF(F53="failed",Data!L53,0)</f>
        <v>0</v>
      </c>
    </row>
    <row r="54" spans="1:7" hidden="1" x14ac:dyDescent="0.25">
      <c r="A54">
        <v>52</v>
      </c>
      <c r="B54" t="str">
        <f>VLOOKUP(A54,Table1[[#This Row],[id]:[state]],6,0)</f>
        <v>successful</v>
      </c>
      <c r="C54">
        <f>IF(B54="successful",Data!L54,0)</f>
        <v>52</v>
      </c>
      <c r="F54" t="str">
        <f>VLOOKUP(A54,Table1[[#This Row],[id]:[state]],6,0)</f>
        <v>successful</v>
      </c>
      <c r="G54">
        <f>IF(F54="failed",Data!L54,0)</f>
        <v>0</v>
      </c>
    </row>
    <row r="55" spans="1:7" hidden="1" x14ac:dyDescent="0.25">
      <c r="A55">
        <v>53</v>
      </c>
      <c r="B55" t="str">
        <f>VLOOKUP(A55,Table1[[#This Row],[id]:[state]],6,0)</f>
        <v>successful</v>
      </c>
      <c r="C55">
        <f>IF(B55="successful",Data!L55,0)</f>
        <v>117</v>
      </c>
      <c r="F55" t="str">
        <f>VLOOKUP(A55,Table1[[#This Row],[id]:[state]],6,0)</f>
        <v>successful</v>
      </c>
      <c r="G55">
        <f>IF(F55="failed",Data!L55,0)</f>
        <v>0</v>
      </c>
    </row>
    <row r="56" spans="1:7" hidden="1" x14ac:dyDescent="0.25">
      <c r="A56">
        <v>54</v>
      </c>
      <c r="B56" t="str">
        <f>VLOOKUP(A56,Table1[[#This Row],[id]:[state]],6,0)</f>
        <v>successful</v>
      </c>
      <c r="C56">
        <f>IF(B56="successful",Data!L56,0)</f>
        <v>52</v>
      </c>
      <c r="F56" t="str">
        <f>VLOOKUP(A56,Table1[[#This Row],[id]:[state]],6,0)</f>
        <v>successful</v>
      </c>
      <c r="G56">
        <f>IF(F56="failed",Data!L56,0)</f>
        <v>0</v>
      </c>
    </row>
    <row r="57" spans="1:7" hidden="1" x14ac:dyDescent="0.25">
      <c r="A57">
        <v>55</v>
      </c>
      <c r="B57" t="str">
        <f>VLOOKUP(A57,Table1[[#This Row],[id]:[state]],6,0)</f>
        <v>successful</v>
      </c>
      <c r="C57">
        <f>IF(B57="successful",Data!L57,0)</f>
        <v>86</v>
      </c>
      <c r="F57" t="str">
        <f>VLOOKUP(A57,Table1[[#This Row],[id]:[state]],6,0)</f>
        <v>successful</v>
      </c>
      <c r="G57">
        <f>IF(F57="failed",Data!L57,0)</f>
        <v>0</v>
      </c>
    </row>
    <row r="58" spans="1:7" hidden="1" x14ac:dyDescent="0.25">
      <c r="A58">
        <v>56</v>
      </c>
      <c r="B58" t="str">
        <f>VLOOKUP(A58,Table1[[#This Row],[id]:[state]],6,0)</f>
        <v>successful</v>
      </c>
      <c r="C58">
        <f>IF(B58="successful",Data!L58,0)</f>
        <v>174</v>
      </c>
      <c r="F58" t="str">
        <f>VLOOKUP(A58,Table1[[#This Row],[id]:[state]],6,0)</f>
        <v>successful</v>
      </c>
      <c r="G58">
        <f>IF(F58="failed",Data!L58,0)</f>
        <v>0</v>
      </c>
    </row>
    <row r="59" spans="1:7" hidden="1" x14ac:dyDescent="0.25">
      <c r="A59">
        <v>57</v>
      </c>
      <c r="B59" t="str">
        <f>VLOOKUP(A59,Table1[[#This Row],[id]:[state]],6,0)</f>
        <v>successful</v>
      </c>
      <c r="C59">
        <f>IF(B59="successful",Data!L59,0)</f>
        <v>69</v>
      </c>
      <c r="F59" t="str">
        <f>VLOOKUP(A59,Table1[[#This Row],[id]:[state]],6,0)</f>
        <v>successful</v>
      </c>
      <c r="G59">
        <f>IF(F59="failed",Data!L59,0)</f>
        <v>0</v>
      </c>
    </row>
    <row r="60" spans="1:7" hidden="1" x14ac:dyDescent="0.25">
      <c r="A60">
        <v>58</v>
      </c>
      <c r="B60" t="str">
        <f>VLOOKUP(A60,Table1[[#This Row],[id]:[state]],6,0)</f>
        <v>successful</v>
      </c>
      <c r="C60">
        <f>IF(B60="successful",Data!L60,0)</f>
        <v>75</v>
      </c>
      <c r="F60" t="str">
        <f>VLOOKUP(A60,Table1[[#This Row],[id]:[state]],6,0)</f>
        <v>successful</v>
      </c>
      <c r="G60">
        <f>IF(F60="failed",Data!L60,0)</f>
        <v>0</v>
      </c>
    </row>
    <row r="61" spans="1:7" hidden="1" x14ac:dyDescent="0.25">
      <c r="A61">
        <v>59</v>
      </c>
      <c r="B61" t="str">
        <f>VLOOKUP(A61,Table1[[#This Row],[id]:[state]],6,0)</f>
        <v>successful</v>
      </c>
      <c r="C61">
        <f>IF(B61="successful",Data!L61,0)</f>
        <v>33</v>
      </c>
      <c r="F61" t="str">
        <f>VLOOKUP(A61,Table1[[#This Row],[id]:[state]],6,0)</f>
        <v>successful</v>
      </c>
      <c r="G61">
        <f>IF(F61="failed",Data!L61,0)</f>
        <v>0</v>
      </c>
    </row>
    <row r="62" spans="1:7" hidden="1" x14ac:dyDescent="0.25">
      <c r="A62">
        <v>60</v>
      </c>
      <c r="B62" t="str">
        <f>VLOOKUP(A62,Table1[[#This Row],[id]:[state]],6,0)</f>
        <v>successful</v>
      </c>
      <c r="C62">
        <f>IF(B62="successful",Data!L62,0)</f>
        <v>108</v>
      </c>
      <c r="F62" t="str">
        <f>VLOOKUP(A62,Table1[[#This Row],[id]:[state]],6,0)</f>
        <v>successful</v>
      </c>
      <c r="G62">
        <f>IF(F62="failed",Data!L62,0)</f>
        <v>0</v>
      </c>
    </row>
    <row r="63" spans="1:7" hidden="1" x14ac:dyDescent="0.25">
      <c r="A63">
        <v>61</v>
      </c>
      <c r="B63" t="str">
        <f>VLOOKUP(A63,Table1[[#This Row],[id]:[state]],6,0)</f>
        <v>successful</v>
      </c>
      <c r="C63">
        <f>IF(B63="successful",Data!L63,0)</f>
        <v>23</v>
      </c>
      <c r="F63" t="str">
        <f>VLOOKUP(A63,Table1[[#This Row],[id]:[state]],6,0)</f>
        <v>successful</v>
      </c>
      <c r="G63">
        <f>IF(F63="failed",Data!L63,0)</f>
        <v>0</v>
      </c>
    </row>
    <row r="64" spans="1:7" hidden="1" x14ac:dyDescent="0.25">
      <c r="A64">
        <v>62</v>
      </c>
      <c r="B64" t="str">
        <f>VLOOKUP(A64,Table1[[#This Row],[id]:[state]],6,0)</f>
        <v>successful</v>
      </c>
      <c r="C64">
        <f>IF(B64="successful",Data!L64,0)</f>
        <v>48</v>
      </c>
      <c r="F64" t="str">
        <f>VLOOKUP(A64,Table1[[#This Row],[id]:[state]],6,0)</f>
        <v>successful</v>
      </c>
      <c r="G64">
        <f>IF(F64="failed",Data!L64,0)</f>
        <v>0</v>
      </c>
    </row>
    <row r="65" spans="1:7" hidden="1" x14ac:dyDescent="0.25">
      <c r="A65">
        <v>63</v>
      </c>
      <c r="B65" t="str">
        <f>VLOOKUP(A65,Table1[[#This Row],[id]:[state]],6,0)</f>
        <v>successful</v>
      </c>
      <c r="C65">
        <f>IF(B65="successful",Data!L65,0)</f>
        <v>64</v>
      </c>
      <c r="F65" t="str">
        <f>VLOOKUP(A65,Table1[[#This Row],[id]:[state]],6,0)</f>
        <v>successful</v>
      </c>
      <c r="G65">
        <f>IF(F65="failed",Data!L65,0)</f>
        <v>0</v>
      </c>
    </row>
    <row r="66" spans="1:7" hidden="1" x14ac:dyDescent="0.25">
      <c r="A66">
        <v>64</v>
      </c>
      <c r="B66" t="str">
        <f>VLOOKUP(A66,Table1[[#This Row],[id]:[state]],6,0)</f>
        <v>successful</v>
      </c>
      <c r="C66">
        <f>IF(B66="successful",Data!L66,0)</f>
        <v>24</v>
      </c>
      <c r="F66" t="str">
        <f>VLOOKUP(A66,Table1[[#This Row],[id]:[state]],6,0)</f>
        <v>successful</v>
      </c>
      <c r="G66">
        <f>IF(F66="failed",Data!L66,0)</f>
        <v>0</v>
      </c>
    </row>
    <row r="67" spans="1:7" hidden="1" x14ac:dyDescent="0.25">
      <c r="A67">
        <v>65</v>
      </c>
      <c r="B67" t="str">
        <f>VLOOKUP(A67,Table1[[#This Row],[id]:[state]],6,0)</f>
        <v>successful</v>
      </c>
      <c r="C67">
        <f>IF(B67="successful",Data!L67,0)</f>
        <v>57</v>
      </c>
      <c r="F67" t="str">
        <f>VLOOKUP(A67,Table1[[#This Row],[id]:[state]],6,0)</f>
        <v>successful</v>
      </c>
      <c r="G67">
        <f>IF(F67="failed",Data!L67,0)</f>
        <v>0</v>
      </c>
    </row>
    <row r="68" spans="1:7" hidden="1" x14ac:dyDescent="0.25">
      <c r="A68">
        <v>66</v>
      </c>
      <c r="B68" t="str">
        <f>VLOOKUP(A68,Table1[[#This Row],[id]:[state]],6,0)</f>
        <v>successful</v>
      </c>
      <c r="C68">
        <f>IF(B68="successful",Data!L68,0)</f>
        <v>26</v>
      </c>
      <c r="F68" t="str">
        <f>VLOOKUP(A68,Table1[[#This Row],[id]:[state]],6,0)</f>
        <v>successful</v>
      </c>
      <c r="G68">
        <f>IF(F68="failed",Data!L68,0)</f>
        <v>0</v>
      </c>
    </row>
    <row r="69" spans="1:7" hidden="1" x14ac:dyDescent="0.25">
      <c r="A69">
        <v>67</v>
      </c>
      <c r="B69" t="str">
        <f>VLOOKUP(A69,Table1[[#This Row],[id]:[state]],6,0)</f>
        <v>successful</v>
      </c>
      <c r="C69">
        <f>IF(B69="successful",Data!L69,0)</f>
        <v>20</v>
      </c>
      <c r="F69" t="str">
        <f>VLOOKUP(A69,Table1[[#This Row],[id]:[state]],6,0)</f>
        <v>successful</v>
      </c>
      <c r="G69">
        <f>IF(F69="failed",Data!L69,0)</f>
        <v>0</v>
      </c>
    </row>
    <row r="70" spans="1:7" hidden="1" x14ac:dyDescent="0.25">
      <c r="A70">
        <v>68</v>
      </c>
      <c r="B70" t="str">
        <f>VLOOKUP(A70,Table1[[#This Row],[id]:[state]],6,0)</f>
        <v>successful</v>
      </c>
      <c r="C70">
        <f>IF(B70="successful",Data!L70,0)</f>
        <v>36</v>
      </c>
      <c r="F70" t="str">
        <f>VLOOKUP(A70,Table1[[#This Row],[id]:[state]],6,0)</f>
        <v>successful</v>
      </c>
      <c r="G70">
        <f>IF(F70="failed",Data!L70,0)</f>
        <v>0</v>
      </c>
    </row>
    <row r="71" spans="1:7" hidden="1" x14ac:dyDescent="0.25">
      <c r="A71">
        <v>69</v>
      </c>
      <c r="B71" t="str">
        <f>VLOOKUP(A71,Table1[[#This Row],[id]:[state]],6,0)</f>
        <v>successful</v>
      </c>
      <c r="C71">
        <f>IF(B71="successful",Data!L71,0)</f>
        <v>178</v>
      </c>
      <c r="F71" t="str">
        <f>VLOOKUP(A71,Table1[[#This Row],[id]:[state]],6,0)</f>
        <v>successful</v>
      </c>
      <c r="G71">
        <f>IF(F71="failed",Data!L71,0)</f>
        <v>0</v>
      </c>
    </row>
    <row r="72" spans="1:7" hidden="1" x14ac:dyDescent="0.25">
      <c r="A72">
        <v>70</v>
      </c>
      <c r="B72" t="str">
        <f>VLOOKUP(A72,Table1[[#This Row],[id]:[state]],6,0)</f>
        <v>successful</v>
      </c>
      <c r="C72">
        <f>IF(B72="successful",Data!L72,0)</f>
        <v>17</v>
      </c>
      <c r="F72" t="str">
        <f>VLOOKUP(A72,Table1[[#This Row],[id]:[state]],6,0)</f>
        <v>successful</v>
      </c>
      <c r="G72">
        <f>IF(F72="failed",Data!L72,0)</f>
        <v>0</v>
      </c>
    </row>
    <row r="73" spans="1:7" hidden="1" x14ac:dyDescent="0.25">
      <c r="A73">
        <v>71</v>
      </c>
      <c r="B73" t="str">
        <f>VLOOKUP(A73,Table1[[#This Row],[id]:[state]],6,0)</f>
        <v>successful</v>
      </c>
      <c r="C73">
        <f>IF(B73="successful",Data!L73,0)</f>
        <v>32</v>
      </c>
      <c r="F73" t="str">
        <f>VLOOKUP(A73,Table1[[#This Row],[id]:[state]],6,0)</f>
        <v>successful</v>
      </c>
      <c r="G73">
        <f>IF(F73="failed",Data!L73,0)</f>
        <v>0</v>
      </c>
    </row>
    <row r="74" spans="1:7" hidden="1" x14ac:dyDescent="0.25">
      <c r="A74">
        <v>72</v>
      </c>
      <c r="B74" t="str">
        <f>VLOOKUP(A74,Table1[[#This Row],[id]:[state]],6,0)</f>
        <v>successful</v>
      </c>
      <c r="C74">
        <f>IF(B74="successful",Data!L74,0)</f>
        <v>41</v>
      </c>
      <c r="F74" t="str">
        <f>VLOOKUP(A74,Table1[[#This Row],[id]:[state]],6,0)</f>
        <v>successful</v>
      </c>
      <c r="G74">
        <f>IF(F74="failed",Data!L74,0)</f>
        <v>0</v>
      </c>
    </row>
    <row r="75" spans="1:7" hidden="1" x14ac:dyDescent="0.25">
      <c r="A75">
        <v>73</v>
      </c>
      <c r="B75" t="str">
        <f>VLOOKUP(A75,Table1[[#This Row],[id]:[state]],6,0)</f>
        <v>successful</v>
      </c>
      <c r="C75">
        <f>IF(B75="successful",Data!L75,0)</f>
        <v>18</v>
      </c>
      <c r="F75" t="str">
        <f>VLOOKUP(A75,Table1[[#This Row],[id]:[state]],6,0)</f>
        <v>successful</v>
      </c>
      <c r="G75">
        <f>IF(F75="failed",Data!L75,0)</f>
        <v>0</v>
      </c>
    </row>
    <row r="76" spans="1:7" hidden="1" x14ac:dyDescent="0.25">
      <c r="A76">
        <v>74</v>
      </c>
      <c r="B76" t="str">
        <f>VLOOKUP(A76,Table1[[#This Row],[id]:[state]],6,0)</f>
        <v>successful</v>
      </c>
      <c r="C76">
        <f>IF(B76="successful",Data!L76,0)</f>
        <v>29</v>
      </c>
      <c r="F76" t="str">
        <f>VLOOKUP(A76,Table1[[#This Row],[id]:[state]],6,0)</f>
        <v>successful</v>
      </c>
      <c r="G76">
        <f>IF(F76="failed",Data!L76,0)</f>
        <v>0</v>
      </c>
    </row>
    <row r="77" spans="1:7" hidden="1" x14ac:dyDescent="0.25">
      <c r="A77">
        <v>75</v>
      </c>
      <c r="B77" t="str">
        <f>VLOOKUP(A77,Table1[[#This Row],[id]:[state]],6,0)</f>
        <v>successful</v>
      </c>
      <c r="C77">
        <f>IF(B77="successful",Data!L77,0)</f>
        <v>47</v>
      </c>
      <c r="F77" t="str">
        <f>VLOOKUP(A77,Table1[[#This Row],[id]:[state]],6,0)</f>
        <v>successful</v>
      </c>
      <c r="G77">
        <f>IF(F77="failed",Data!L77,0)</f>
        <v>0</v>
      </c>
    </row>
    <row r="78" spans="1:7" hidden="1" x14ac:dyDescent="0.25">
      <c r="A78">
        <v>76</v>
      </c>
      <c r="B78" t="str">
        <f>VLOOKUP(A78,Table1[[#This Row],[id]:[state]],6,0)</f>
        <v>successful</v>
      </c>
      <c r="C78">
        <f>IF(B78="successful",Data!L78,0)</f>
        <v>15</v>
      </c>
      <c r="F78" t="str">
        <f>VLOOKUP(A78,Table1[[#This Row],[id]:[state]],6,0)</f>
        <v>successful</v>
      </c>
      <c r="G78">
        <f>IF(F78="failed",Data!L78,0)</f>
        <v>0</v>
      </c>
    </row>
    <row r="79" spans="1:7" hidden="1" x14ac:dyDescent="0.25">
      <c r="A79">
        <v>77</v>
      </c>
      <c r="B79" t="str">
        <f>VLOOKUP(A79,Table1[[#This Row],[id]:[state]],6,0)</f>
        <v>successful</v>
      </c>
      <c r="C79">
        <f>IF(B79="successful",Data!L79,0)</f>
        <v>26</v>
      </c>
      <c r="F79" t="str">
        <f>VLOOKUP(A79,Table1[[#This Row],[id]:[state]],6,0)</f>
        <v>successful</v>
      </c>
      <c r="G79">
        <f>IF(F79="failed",Data!L79,0)</f>
        <v>0</v>
      </c>
    </row>
    <row r="80" spans="1:7" hidden="1" x14ac:dyDescent="0.25">
      <c r="A80">
        <v>78</v>
      </c>
      <c r="B80" t="str">
        <f>VLOOKUP(A80,Table1[[#This Row],[id]:[state]],6,0)</f>
        <v>successful</v>
      </c>
      <c r="C80">
        <f>IF(B80="successful",Data!L80,0)</f>
        <v>35</v>
      </c>
      <c r="F80" t="str">
        <f>VLOOKUP(A80,Table1[[#This Row],[id]:[state]],6,0)</f>
        <v>successful</v>
      </c>
      <c r="G80">
        <f>IF(F80="failed",Data!L80,0)</f>
        <v>0</v>
      </c>
    </row>
    <row r="81" spans="1:7" hidden="1" x14ac:dyDescent="0.25">
      <c r="A81">
        <v>79</v>
      </c>
      <c r="B81" t="str">
        <f>VLOOKUP(A81,Table1[[#This Row],[id]:[state]],6,0)</f>
        <v>successful</v>
      </c>
      <c r="C81">
        <f>IF(B81="successful",Data!L81,0)</f>
        <v>41</v>
      </c>
      <c r="F81" t="str">
        <f>VLOOKUP(A81,Table1[[#This Row],[id]:[state]],6,0)</f>
        <v>successful</v>
      </c>
      <c r="G81">
        <f>IF(F81="failed",Data!L81,0)</f>
        <v>0</v>
      </c>
    </row>
    <row r="82" spans="1:7" hidden="1" x14ac:dyDescent="0.25">
      <c r="A82">
        <v>80</v>
      </c>
      <c r="B82" t="str">
        <f>VLOOKUP(A82,Table1[[#This Row],[id]:[state]],6,0)</f>
        <v>successful</v>
      </c>
      <c r="C82">
        <f>IF(B82="successful",Data!L82,0)</f>
        <v>47</v>
      </c>
      <c r="F82" t="str">
        <f>VLOOKUP(A82,Table1[[#This Row],[id]:[state]],6,0)</f>
        <v>successful</v>
      </c>
      <c r="G82">
        <f>IF(F82="failed",Data!L82,0)</f>
        <v>0</v>
      </c>
    </row>
    <row r="83" spans="1:7" hidden="1" x14ac:dyDescent="0.25">
      <c r="A83">
        <v>81</v>
      </c>
      <c r="B83" t="str">
        <f>VLOOKUP(A83,Table1[[#This Row],[id]:[state]],6,0)</f>
        <v>successful</v>
      </c>
      <c r="C83">
        <f>IF(B83="successful",Data!L83,0)</f>
        <v>28</v>
      </c>
      <c r="F83" t="str">
        <f>VLOOKUP(A83,Table1[[#This Row],[id]:[state]],6,0)</f>
        <v>successful</v>
      </c>
      <c r="G83">
        <f>IF(F83="failed",Data!L83,0)</f>
        <v>0</v>
      </c>
    </row>
    <row r="84" spans="1:7" hidden="1" x14ac:dyDescent="0.25">
      <c r="A84">
        <v>82</v>
      </c>
      <c r="B84" t="str">
        <f>VLOOKUP(A84,Table1[[#This Row],[id]:[state]],6,0)</f>
        <v>successful</v>
      </c>
      <c r="C84">
        <f>IF(B84="successful",Data!L84,0)</f>
        <v>100</v>
      </c>
      <c r="F84" t="str">
        <f>VLOOKUP(A84,Table1[[#This Row],[id]:[state]],6,0)</f>
        <v>successful</v>
      </c>
      <c r="G84">
        <f>IF(F84="failed",Data!L84,0)</f>
        <v>0</v>
      </c>
    </row>
    <row r="85" spans="1:7" hidden="1" x14ac:dyDescent="0.25">
      <c r="A85">
        <v>83</v>
      </c>
      <c r="B85" t="str">
        <f>VLOOKUP(A85,Table1[[#This Row],[id]:[state]],6,0)</f>
        <v>successful</v>
      </c>
      <c r="C85">
        <f>IF(B85="successful",Data!L85,0)</f>
        <v>13</v>
      </c>
      <c r="F85" t="str">
        <f>VLOOKUP(A85,Table1[[#This Row],[id]:[state]],6,0)</f>
        <v>successful</v>
      </c>
      <c r="G85">
        <f>IF(F85="failed",Data!L85,0)</f>
        <v>0</v>
      </c>
    </row>
    <row r="86" spans="1:7" hidden="1" x14ac:dyDescent="0.25">
      <c r="A86">
        <v>84</v>
      </c>
      <c r="B86" t="str">
        <f>VLOOKUP(A86,Table1[[#This Row],[id]:[state]],6,0)</f>
        <v>successful</v>
      </c>
      <c r="C86">
        <f>IF(B86="successful",Data!L86,0)</f>
        <v>7</v>
      </c>
      <c r="F86" t="str">
        <f>VLOOKUP(A86,Table1[[#This Row],[id]:[state]],6,0)</f>
        <v>successful</v>
      </c>
      <c r="G86">
        <f>IF(F86="failed",Data!L86,0)</f>
        <v>0</v>
      </c>
    </row>
    <row r="87" spans="1:7" hidden="1" x14ac:dyDescent="0.25">
      <c r="A87">
        <v>85</v>
      </c>
      <c r="B87" t="str">
        <f>VLOOKUP(A87,Table1[[#This Row],[id]:[state]],6,0)</f>
        <v>successful</v>
      </c>
      <c r="C87">
        <f>IF(B87="successful",Data!L87,0)</f>
        <v>21</v>
      </c>
      <c r="F87" t="str">
        <f>VLOOKUP(A87,Table1[[#This Row],[id]:[state]],6,0)</f>
        <v>successful</v>
      </c>
      <c r="G87">
        <f>IF(F87="failed",Data!L87,0)</f>
        <v>0</v>
      </c>
    </row>
    <row r="88" spans="1:7" hidden="1" x14ac:dyDescent="0.25">
      <c r="A88">
        <v>86</v>
      </c>
      <c r="B88" t="str">
        <f>VLOOKUP(A88,Table1[[#This Row],[id]:[state]],6,0)</f>
        <v>successful</v>
      </c>
      <c r="C88">
        <f>IF(B88="successful",Data!L88,0)</f>
        <v>17</v>
      </c>
      <c r="F88" t="str">
        <f>VLOOKUP(A88,Table1[[#This Row],[id]:[state]],6,0)</f>
        <v>successful</v>
      </c>
      <c r="G88">
        <f>IF(F88="failed",Data!L88,0)</f>
        <v>0</v>
      </c>
    </row>
    <row r="89" spans="1:7" hidden="1" x14ac:dyDescent="0.25">
      <c r="A89">
        <v>87</v>
      </c>
      <c r="B89" t="str">
        <f>VLOOKUP(A89,Table1[[#This Row],[id]:[state]],6,0)</f>
        <v>successful</v>
      </c>
      <c r="C89">
        <f>IF(B89="successful",Data!L89,0)</f>
        <v>25</v>
      </c>
      <c r="F89" t="str">
        <f>VLOOKUP(A89,Table1[[#This Row],[id]:[state]],6,0)</f>
        <v>successful</v>
      </c>
      <c r="G89">
        <f>IF(F89="failed",Data!L89,0)</f>
        <v>0</v>
      </c>
    </row>
    <row r="90" spans="1:7" hidden="1" x14ac:dyDescent="0.25">
      <c r="A90">
        <v>88</v>
      </c>
      <c r="B90" t="str">
        <f>VLOOKUP(A90,Table1[[#This Row],[id]:[state]],6,0)</f>
        <v>successful</v>
      </c>
      <c r="C90">
        <f>IF(B90="successful",Data!L90,0)</f>
        <v>60</v>
      </c>
      <c r="F90" t="str">
        <f>VLOOKUP(A90,Table1[[#This Row],[id]:[state]],6,0)</f>
        <v>successful</v>
      </c>
      <c r="G90">
        <f>IF(F90="failed",Data!L90,0)</f>
        <v>0</v>
      </c>
    </row>
    <row r="91" spans="1:7" hidden="1" x14ac:dyDescent="0.25">
      <c r="A91">
        <v>89</v>
      </c>
      <c r="B91" t="str">
        <f>VLOOKUP(A91,Table1[[#This Row],[id]:[state]],6,0)</f>
        <v>successful</v>
      </c>
      <c r="C91">
        <f>IF(B91="successful",Data!L91,0)</f>
        <v>56</v>
      </c>
      <c r="F91" t="str">
        <f>VLOOKUP(A91,Table1[[#This Row],[id]:[state]],6,0)</f>
        <v>successful</v>
      </c>
      <c r="G91">
        <f>IF(F91="failed",Data!L91,0)</f>
        <v>0</v>
      </c>
    </row>
    <row r="92" spans="1:7" hidden="1" x14ac:dyDescent="0.25">
      <c r="A92">
        <v>90</v>
      </c>
      <c r="B92" t="str">
        <f>VLOOKUP(A92,Table1[[#This Row],[id]:[state]],6,0)</f>
        <v>successful</v>
      </c>
      <c r="C92">
        <f>IF(B92="successful",Data!L92,0)</f>
        <v>16</v>
      </c>
      <c r="F92" t="str">
        <f>VLOOKUP(A92,Table1[[#This Row],[id]:[state]],6,0)</f>
        <v>successful</v>
      </c>
      <c r="G92">
        <f>IF(F92="failed",Data!L92,0)</f>
        <v>0</v>
      </c>
    </row>
    <row r="93" spans="1:7" hidden="1" x14ac:dyDescent="0.25">
      <c r="A93">
        <v>91</v>
      </c>
      <c r="B93" t="str">
        <f>VLOOKUP(A93,Table1[[#This Row],[id]:[state]],6,0)</f>
        <v>successful</v>
      </c>
      <c r="C93">
        <f>IF(B93="successful",Data!L93,0)</f>
        <v>46</v>
      </c>
      <c r="F93" t="str">
        <f>VLOOKUP(A93,Table1[[#This Row],[id]:[state]],6,0)</f>
        <v>successful</v>
      </c>
      <c r="G93">
        <f>IF(F93="failed",Data!L93,0)</f>
        <v>0</v>
      </c>
    </row>
    <row r="94" spans="1:7" hidden="1" x14ac:dyDescent="0.25">
      <c r="A94">
        <v>92</v>
      </c>
      <c r="B94" t="str">
        <f>VLOOKUP(A94,Table1[[#This Row],[id]:[state]],6,0)</f>
        <v>successful</v>
      </c>
      <c r="C94">
        <f>IF(B94="successful",Data!L94,0)</f>
        <v>43</v>
      </c>
      <c r="F94" t="str">
        <f>VLOOKUP(A94,Table1[[#This Row],[id]:[state]],6,0)</f>
        <v>successful</v>
      </c>
      <c r="G94">
        <f>IF(F94="failed",Data!L94,0)</f>
        <v>0</v>
      </c>
    </row>
    <row r="95" spans="1:7" hidden="1" x14ac:dyDescent="0.25">
      <c r="A95">
        <v>93</v>
      </c>
      <c r="B95" t="str">
        <f>VLOOKUP(A95,Table1[[#This Row],[id]:[state]],6,0)</f>
        <v>successful</v>
      </c>
      <c r="C95">
        <f>IF(B95="successful",Data!L95,0)</f>
        <v>15</v>
      </c>
      <c r="F95" t="str">
        <f>VLOOKUP(A95,Table1[[#This Row],[id]:[state]],6,0)</f>
        <v>successful</v>
      </c>
      <c r="G95">
        <f>IF(F95="failed",Data!L95,0)</f>
        <v>0</v>
      </c>
    </row>
    <row r="96" spans="1:7" hidden="1" x14ac:dyDescent="0.25">
      <c r="A96">
        <v>94</v>
      </c>
      <c r="B96" t="str">
        <f>VLOOKUP(A96,Table1[[#This Row],[id]:[state]],6,0)</f>
        <v>successful</v>
      </c>
      <c r="C96">
        <f>IF(B96="successful",Data!L96,0)</f>
        <v>12</v>
      </c>
      <c r="F96" t="str">
        <f>VLOOKUP(A96,Table1[[#This Row],[id]:[state]],6,0)</f>
        <v>successful</v>
      </c>
      <c r="G96">
        <f>IF(F96="failed",Data!L96,0)</f>
        <v>0</v>
      </c>
    </row>
    <row r="97" spans="1:7" hidden="1" x14ac:dyDescent="0.25">
      <c r="A97">
        <v>95</v>
      </c>
      <c r="B97" t="str">
        <f>VLOOKUP(A97,Table1[[#This Row],[id]:[state]],6,0)</f>
        <v>successful</v>
      </c>
      <c r="C97">
        <f>IF(B97="successful",Data!L97,0)</f>
        <v>21</v>
      </c>
      <c r="F97" t="str">
        <f>VLOOKUP(A97,Table1[[#This Row],[id]:[state]],6,0)</f>
        <v>successful</v>
      </c>
      <c r="G97">
        <f>IF(F97="failed",Data!L97,0)</f>
        <v>0</v>
      </c>
    </row>
    <row r="98" spans="1:7" hidden="1" x14ac:dyDescent="0.25">
      <c r="A98">
        <v>96</v>
      </c>
      <c r="B98" t="str">
        <f>VLOOKUP(A98,Table1[[#This Row],[id]:[state]],6,0)</f>
        <v>successful</v>
      </c>
      <c r="C98">
        <f>IF(B98="successful",Data!L98,0)</f>
        <v>34</v>
      </c>
      <c r="F98" t="str">
        <f>VLOOKUP(A98,Table1[[#This Row],[id]:[state]],6,0)</f>
        <v>successful</v>
      </c>
      <c r="G98">
        <f>IF(F98="failed",Data!L98,0)</f>
        <v>0</v>
      </c>
    </row>
    <row r="99" spans="1:7" hidden="1" x14ac:dyDescent="0.25">
      <c r="A99">
        <v>97</v>
      </c>
      <c r="B99" t="str">
        <f>VLOOKUP(A99,Table1[[#This Row],[id]:[state]],6,0)</f>
        <v>successful</v>
      </c>
      <c r="C99">
        <f>IF(B99="successful",Data!L99,0)</f>
        <v>8</v>
      </c>
      <c r="F99" t="str">
        <f>VLOOKUP(A99,Table1[[#This Row],[id]:[state]],6,0)</f>
        <v>successful</v>
      </c>
      <c r="G99">
        <f>IF(F99="failed",Data!L99,0)</f>
        <v>0</v>
      </c>
    </row>
    <row r="100" spans="1:7" hidden="1" x14ac:dyDescent="0.25">
      <c r="A100">
        <v>98</v>
      </c>
      <c r="B100" t="str">
        <f>VLOOKUP(A100,Table1[[#This Row],[id]:[state]],6,0)</f>
        <v>successful</v>
      </c>
      <c r="C100">
        <f>IF(B100="successful",Data!L100,0)</f>
        <v>60</v>
      </c>
      <c r="F100" t="str">
        <f>VLOOKUP(A100,Table1[[#This Row],[id]:[state]],6,0)</f>
        <v>successful</v>
      </c>
      <c r="G100">
        <f>IF(F100="failed",Data!L100,0)</f>
        <v>0</v>
      </c>
    </row>
    <row r="101" spans="1:7" hidden="1" x14ac:dyDescent="0.25">
      <c r="A101">
        <v>99</v>
      </c>
      <c r="B101" t="str">
        <f>VLOOKUP(A101,Table1[[#This Row],[id]:[state]],6,0)</f>
        <v>successful</v>
      </c>
      <c r="C101">
        <f>IF(B101="successful",Data!L101,0)</f>
        <v>39</v>
      </c>
      <c r="F101" t="str">
        <f>VLOOKUP(A101,Table1[[#This Row],[id]:[state]],6,0)</f>
        <v>successful</v>
      </c>
      <c r="G101">
        <f>IF(F101="failed",Data!L101,0)</f>
        <v>0</v>
      </c>
    </row>
    <row r="102" spans="1:7" hidden="1" x14ac:dyDescent="0.25">
      <c r="A102">
        <v>100</v>
      </c>
      <c r="B102" t="str">
        <f>VLOOKUP(A102,Table1[[#This Row],[id]:[state]],6,0)</f>
        <v>successful</v>
      </c>
      <c r="C102">
        <f>IF(B102="successful",Data!L102,0)</f>
        <v>26</v>
      </c>
      <c r="F102" t="str">
        <f>VLOOKUP(A102,Table1[[#This Row],[id]:[state]],6,0)</f>
        <v>successful</v>
      </c>
      <c r="G102">
        <f>IF(F102="failed",Data!L102,0)</f>
        <v>0</v>
      </c>
    </row>
    <row r="103" spans="1:7" hidden="1" x14ac:dyDescent="0.25">
      <c r="A103">
        <v>101</v>
      </c>
      <c r="B103" t="str">
        <f>VLOOKUP(A103,Table1[[#This Row],[id]:[state]],6,0)</f>
        <v>successful</v>
      </c>
      <c r="C103">
        <f>IF(B103="successful",Data!L103,0)</f>
        <v>35</v>
      </c>
      <c r="F103" t="str">
        <f>VLOOKUP(A103,Table1[[#This Row],[id]:[state]],6,0)</f>
        <v>successful</v>
      </c>
      <c r="G103">
        <f>IF(F103="failed",Data!L103,0)</f>
        <v>0</v>
      </c>
    </row>
    <row r="104" spans="1:7" hidden="1" x14ac:dyDescent="0.25">
      <c r="A104">
        <v>102</v>
      </c>
      <c r="B104" t="str">
        <f>VLOOKUP(A104,Table1[[#This Row],[id]:[state]],6,0)</f>
        <v>successful</v>
      </c>
      <c r="C104">
        <f>IF(B104="successful",Data!L104,0)</f>
        <v>65</v>
      </c>
      <c r="F104" t="str">
        <f>VLOOKUP(A104,Table1[[#This Row],[id]:[state]],6,0)</f>
        <v>successful</v>
      </c>
      <c r="G104">
        <f>IF(F104="failed",Data!L104,0)</f>
        <v>0</v>
      </c>
    </row>
    <row r="105" spans="1:7" hidden="1" x14ac:dyDescent="0.25">
      <c r="A105">
        <v>103</v>
      </c>
      <c r="B105" t="str">
        <f>VLOOKUP(A105,Table1[[#This Row],[id]:[state]],6,0)</f>
        <v>successful</v>
      </c>
      <c r="C105">
        <f>IF(B105="successful",Data!L105,0)</f>
        <v>49</v>
      </c>
      <c r="F105" t="str">
        <f>VLOOKUP(A105,Table1[[#This Row],[id]:[state]],6,0)</f>
        <v>successful</v>
      </c>
      <c r="G105">
        <f>IF(F105="failed",Data!L105,0)</f>
        <v>0</v>
      </c>
    </row>
    <row r="106" spans="1:7" hidden="1" x14ac:dyDescent="0.25">
      <c r="A106">
        <v>104</v>
      </c>
      <c r="B106" t="str">
        <f>VLOOKUP(A106,Table1[[#This Row],[id]:[state]],6,0)</f>
        <v>successful</v>
      </c>
      <c r="C106">
        <f>IF(B106="successful",Data!L106,0)</f>
        <v>10</v>
      </c>
      <c r="F106" t="str">
        <f>VLOOKUP(A106,Table1[[#This Row],[id]:[state]],6,0)</f>
        <v>successful</v>
      </c>
      <c r="G106">
        <f>IF(F106="failed",Data!L106,0)</f>
        <v>0</v>
      </c>
    </row>
    <row r="107" spans="1:7" hidden="1" x14ac:dyDescent="0.25">
      <c r="A107">
        <v>105</v>
      </c>
      <c r="B107" t="str">
        <f>VLOOKUP(A107,Table1[[#This Row],[id]:[state]],6,0)</f>
        <v>successful</v>
      </c>
      <c r="C107">
        <f>IF(B107="successful",Data!L107,0)</f>
        <v>60</v>
      </c>
      <c r="F107" t="str">
        <f>VLOOKUP(A107,Table1[[#This Row],[id]:[state]],6,0)</f>
        <v>successful</v>
      </c>
      <c r="G107">
        <f>IF(F107="failed",Data!L107,0)</f>
        <v>0</v>
      </c>
    </row>
    <row r="108" spans="1:7" hidden="1" x14ac:dyDescent="0.25">
      <c r="A108">
        <v>106</v>
      </c>
      <c r="B108" t="str">
        <f>VLOOKUP(A108,Table1[[#This Row],[id]:[state]],6,0)</f>
        <v>successful</v>
      </c>
      <c r="C108">
        <f>IF(B108="successful",Data!L108,0)</f>
        <v>27</v>
      </c>
      <c r="F108" t="str">
        <f>VLOOKUP(A108,Table1[[#This Row],[id]:[state]],6,0)</f>
        <v>successful</v>
      </c>
      <c r="G108">
        <f>IF(F108="failed",Data!L108,0)</f>
        <v>0</v>
      </c>
    </row>
    <row r="109" spans="1:7" hidden="1" x14ac:dyDescent="0.25">
      <c r="A109">
        <v>107</v>
      </c>
      <c r="B109" t="str">
        <f>VLOOKUP(A109,Table1[[#This Row],[id]:[state]],6,0)</f>
        <v>successful</v>
      </c>
      <c r="C109">
        <f>IF(B109="successful",Data!L109,0)</f>
        <v>69</v>
      </c>
      <c r="F109" t="str">
        <f>VLOOKUP(A109,Table1[[#This Row],[id]:[state]],6,0)</f>
        <v>successful</v>
      </c>
      <c r="G109">
        <f>IF(F109="failed",Data!L109,0)</f>
        <v>0</v>
      </c>
    </row>
    <row r="110" spans="1:7" hidden="1" x14ac:dyDescent="0.25">
      <c r="A110">
        <v>108</v>
      </c>
      <c r="B110" t="str">
        <f>VLOOKUP(A110,Table1[[#This Row],[id]:[state]],6,0)</f>
        <v>successful</v>
      </c>
      <c r="C110">
        <f>IF(B110="successful",Data!L110,0)</f>
        <v>47</v>
      </c>
      <c r="F110" t="str">
        <f>VLOOKUP(A110,Table1[[#This Row],[id]:[state]],6,0)</f>
        <v>successful</v>
      </c>
      <c r="G110">
        <f>IF(F110="failed",Data!L110,0)</f>
        <v>0</v>
      </c>
    </row>
    <row r="111" spans="1:7" hidden="1" x14ac:dyDescent="0.25">
      <c r="A111">
        <v>109</v>
      </c>
      <c r="B111" t="str">
        <f>VLOOKUP(A111,Table1[[#This Row],[id]:[state]],6,0)</f>
        <v>successful</v>
      </c>
      <c r="C111">
        <f>IF(B111="successful",Data!L111,0)</f>
        <v>47</v>
      </c>
      <c r="F111" t="str">
        <f>VLOOKUP(A111,Table1[[#This Row],[id]:[state]],6,0)</f>
        <v>successful</v>
      </c>
      <c r="G111">
        <f>IF(F111="failed",Data!L111,0)</f>
        <v>0</v>
      </c>
    </row>
    <row r="112" spans="1:7" hidden="1" x14ac:dyDescent="0.25">
      <c r="A112">
        <v>110</v>
      </c>
      <c r="B112" t="str">
        <f>VLOOKUP(A112,Table1[[#This Row],[id]:[state]],6,0)</f>
        <v>successful</v>
      </c>
      <c r="C112">
        <f>IF(B112="successful",Data!L112,0)</f>
        <v>26</v>
      </c>
      <c r="F112" t="str">
        <f>VLOOKUP(A112,Table1[[#This Row],[id]:[state]],6,0)</f>
        <v>successful</v>
      </c>
      <c r="G112">
        <f>IF(F112="failed",Data!L112,0)</f>
        <v>0</v>
      </c>
    </row>
    <row r="113" spans="1:7" hidden="1" x14ac:dyDescent="0.25">
      <c r="A113">
        <v>111</v>
      </c>
      <c r="B113" t="str">
        <f>VLOOKUP(A113,Table1[[#This Row],[id]:[state]],6,0)</f>
        <v>successful</v>
      </c>
      <c r="C113">
        <f>IF(B113="successful",Data!L113,0)</f>
        <v>53</v>
      </c>
      <c r="F113" t="str">
        <f>VLOOKUP(A113,Table1[[#This Row],[id]:[state]],6,0)</f>
        <v>successful</v>
      </c>
      <c r="G113">
        <f>IF(F113="failed",Data!L113,0)</f>
        <v>0</v>
      </c>
    </row>
    <row r="114" spans="1:7" hidden="1" x14ac:dyDescent="0.25">
      <c r="A114">
        <v>112</v>
      </c>
      <c r="B114" t="str">
        <f>VLOOKUP(A114,Table1[[#This Row],[id]:[state]],6,0)</f>
        <v>successful</v>
      </c>
      <c r="C114">
        <f>IF(B114="successful",Data!L114,0)</f>
        <v>81</v>
      </c>
      <c r="F114" t="str">
        <f>VLOOKUP(A114,Table1[[#This Row],[id]:[state]],6,0)</f>
        <v>successful</v>
      </c>
      <c r="G114">
        <f>IF(F114="failed",Data!L114,0)</f>
        <v>0</v>
      </c>
    </row>
    <row r="115" spans="1:7" hidden="1" x14ac:dyDescent="0.25">
      <c r="A115">
        <v>113</v>
      </c>
      <c r="B115" t="str">
        <f>VLOOKUP(A115,Table1[[#This Row],[id]:[state]],6,0)</f>
        <v>successful</v>
      </c>
      <c r="C115">
        <f>IF(B115="successful",Data!L115,0)</f>
        <v>78</v>
      </c>
      <c r="F115" t="str">
        <f>VLOOKUP(A115,Table1[[#This Row],[id]:[state]],6,0)</f>
        <v>successful</v>
      </c>
      <c r="G115">
        <f>IF(F115="failed",Data!L115,0)</f>
        <v>0</v>
      </c>
    </row>
    <row r="116" spans="1:7" hidden="1" x14ac:dyDescent="0.25">
      <c r="A116">
        <v>114</v>
      </c>
      <c r="B116" t="str">
        <f>VLOOKUP(A116,Table1[[#This Row],[id]:[state]],6,0)</f>
        <v>successful</v>
      </c>
      <c r="C116">
        <f>IF(B116="successful",Data!L116,0)</f>
        <v>35</v>
      </c>
      <c r="F116" t="str">
        <f>VLOOKUP(A116,Table1[[#This Row],[id]:[state]],6,0)</f>
        <v>successful</v>
      </c>
      <c r="G116">
        <f>IF(F116="failed",Data!L116,0)</f>
        <v>0</v>
      </c>
    </row>
    <row r="117" spans="1:7" hidden="1" x14ac:dyDescent="0.25">
      <c r="A117">
        <v>115</v>
      </c>
      <c r="B117" t="str">
        <f>VLOOKUP(A117,Table1[[#This Row],[id]:[state]],6,0)</f>
        <v>successful</v>
      </c>
      <c r="C117">
        <f>IF(B117="successful",Data!L117,0)</f>
        <v>22</v>
      </c>
      <c r="F117" t="str">
        <f>VLOOKUP(A117,Table1[[#This Row],[id]:[state]],6,0)</f>
        <v>successful</v>
      </c>
      <c r="G117">
        <f>IF(F117="failed",Data!L117,0)</f>
        <v>0</v>
      </c>
    </row>
    <row r="118" spans="1:7" hidden="1" x14ac:dyDescent="0.25">
      <c r="A118">
        <v>116</v>
      </c>
      <c r="B118" t="str">
        <f>VLOOKUP(A118,Table1[[#This Row],[id]:[state]],6,0)</f>
        <v>successful</v>
      </c>
      <c r="C118">
        <f>IF(B118="successful",Data!L118,0)</f>
        <v>57</v>
      </c>
      <c r="F118" t="str">
        <f>VLOOKUP(A118,Table1[[#This Row],[id]:[state]],6,0)</f>
        <v>successful</v>
      </c>
      <c r="G118">
        <f>IF(F118="failed",Data!L118,0)</f>
        <v>0</v>
      </c>
    </row>
    <row r="119" spans="1:7" hidden="1" x14ac:dyDescent="0.25">
      <c r="A119">
        <v>117</v>
      </c>
      <c r="B119" t="str">
        <f>VLOOKUP(A119,Table1[[#This Row],[id]:[state]],6,0)</f>
        <v>successful</v>
      </c>
      <c r="C119">
        <f>IF(B119="successful",Data!L119,0)</f>
        <v>27</v>
      </c>
      <c r="F119" t="str">
        <f>VLOOKUP(A119,Table1[[#This Row],[id]:[state]],6,0)</f>
        <v>successful</v>
      </c>
      <c r="G119">
        <f>IF(F119="failed",Data!L119,0)</f>
        <v>0</v>
      </c>
    </row>
    <row r="120" spans="1:7" hidden="1" x14ac:dyDescent="0.25">
      <c r="A120">
        <v>118</v>
      </c>
      <c r="B120" t="str">
        <f>VLOOKUP(A120,Table1[[#This Row],[id]:[state]],6,0)</f>
        <v>successful</v>
      </c>
      <c r="C120">
        <f>IF(B120="successful",Data!L120,0)</f>
        <v>39</v>
      </c>
      <c r="F120" t="str">
        <f>VLOOKUP(A120,Table1[[#This Row],[id]:[state]],6,0)</f>
        <v>successful</v>
      </c>
      <c r="G120">
        <f>IF(F120="failed",Data!L120,0)</f>
        <v>0</v>
      </c>
    </row>
    <row r="121" spans="1:7" hidden="1" x14ac:dyDescent="0.25">
      <c r="A121">
        <v>119</v>
      </c>
      <c r="B121" t="str">
        <f>VLOOKUP(A121,Table1[[#This Row],[id]:[state]],6,0)</f>
        <v>successful</v>
      </c>
      <c r="C121">
        <f>IF(B121="successful",Data!L121,0)</f>
        <v>37</v>
      </c>
      <c r="F121" t="str">
        <f>VLOOKUP(A121,Table1[[#This Row],[id]:[state]],6,0)</f>
        <v>successful</v>
      </c>
      <c r="G121">
        <f>IF(F121="failed",Data!L121,0)</f>
        <v>0</v>
      </c>
    </row>
    <row r="122" spans="1:7" hidden="1" x14ac:dyDescent="0.25">
      <c r="A122">
        <v>120</v>
      </c>
      <c r="B122" t="str">
        <f>VLOOKUP(A122,Table1[[#This Row],[id]:[state]],6,0)</f>
        <v>canceled</v>
      </c>
      <c r="C122">
        <f>IF(B122="successful",Data!L122,0)</f>
        <v>0</v>
      </c>
      <c r="F122" t="str">
        <f>VLOOKUP(A122,Table1[[#This Row],[id]:[state]],6,0)</f>
        <v>canceled</v>
      </c>
      <c r="G122">
        <f>IF(F122="failed",Data!L122,0)</f>
        <v>0</v>
      </c>
    </row>
    <row r="123" spans="1:7" hidden="1" x14ac:dyDescent="0.25">
      <c r="A123">
        <v>121</v>
      </c>
      <c r="B123" t="str">
        <f>VLOOKUP(A123,Table1[[#This Row],[id]:[state]],6,0)</f>
        <v>canceled</v>
      </c>
      <c r="C123">
        <f>IF(B123="successful",Data!L123,0)</f>
        <v>0</v>
      </c>
      <c r="F123" t="str">
        <f>VLOOKUP(A123,Table1[[#This Row],[id]:[state]],6,0)</f>
        <v>canceled</v>
      </c>
      <c r="G123">
        <f>IF(F123="failed",Data!L123,0)</f>
        <v>0</v>
      </c>
    </row>
    <row r="124" spans="1:7" hidden="1" x14ac:dyDescent="0.25">
      <c r="A124">
        <v>122</v>
      </c>
      <c r="B124" t="str">
        <f>VLOOKUP(A124,Table1[[#This Row],[id]:[state]],6,0)</f>
        <v>canceled</v>
      </c>
      <c r="C124">
        <f>IF(B124="successful",Data!L124,0)</f>
        <v>0</v>
      </c>
      <c r="F124" t="str">
        <f>VLOOKUP(A124,Table1[[#This Row],[id]:[state]],6,0)</f>
        <v>canceled</v>
      </c>
      <c r="G124">
        <f>IF(F124="failed",Data!L124,0)</f>
        <v>0</v>
      </c>
    </row>
    <row r="125" spans="1:7" hidden="1" x14ac:dyDescent="0.25">
      <c r="A125">
        <v>123</v>
      </c>
      <c r="B125" t="str">
        <f>VLOOKUP(A125,Table1[[#This Row],[id]:[state]],6,0)</f>
        <v>canceled</v>
      </c>
      <c r="C125">
        <f>IF(B125="successful",Data!L125,0)</f>
        <v>0</v>
      </c>
      <c r="F125" t="str">
        <f>VLOOKUP(A125,Table1[[#This Row],[id]:[state]],6,0)</f>
        <v>canceled</v>
      </c>
      <c r="G125">
        <f>IF(F125="failed",Data!L125,0)</f>
        <v>0</v>
      </c>
    </row>
    <row r="126" spans="1:7" hidden="1" x14ac:dyDescent="0.25">
      <c r="A126">
        <v>124</v>
      </c>
      <c r="B126" t="str">
        <f>VLOOKUP(A126,Table1[[#This Row],[id]:[state]],6,0)</f>
        <v>canceled</v>
      </c>
      <c r="C126">
        <f>IF(B126="successful",Data!L126,0)</f>
        <v>0</v>
      </c>
      <c r="F126" t="str">
        <f>VLOOKUP(A126,Table1[[#This Row],[id]:[state]],6,0)</f>
        <v>canceled</v>
      </c>
      <c r="G126">
        <f>IF(F126="failed",Data!L126,0)</f>
        <v>0</v>
      </c>
    </row>
    <row r="127" spans="1:7" hidden="1" x14ac:dyDescent="0.25">
      <c r="A127">
        <v>125</v>
      </c>
      <c r="B127" t="str">
        <f>VLOOKUP(A127,Table1[[#This Row],[id]:[state]],6,0)</f>
        <v>canceled</v>
      </c>
      <c r="C127">
        <f>IF(B127="successful",Data!L127,0)</f>
        <v>0</v>
      </c>
      <c r="F127" t="str">
        <f>VLOOKUP(A127,Table1[[#This Row],[id]:[state]],6,0)</f>
        <v>canceled</v>
      </c>
      <c r="G127">
        <f>IF(F127="failed",Data!L127,0)</f>
        <v>0</v>
      </c>
    </row>
    <row r="128" spans="1:7" hidden="1" x14ac:dyDescent="0.25">
      <c r="A128">
        <v>126</v>
      </c>
      <c r="B128" t="str">
        <f>VLOOKUP(A128,Table1[[#This Row],[id]:[state]],6,0)</f>
        <v>canceled</v>
      </c>
      <c r="C128">
        <f>IF(B128="successful",Data!L128,0)</f>
        <v>0</v>
      </c>
      <c r="F128" t="str">
        <f>VLOOKUP(A128,Table1[[#This Row],[id]:[state]],6,0)</f>
        <v>canceled</v>
      </c>
      <c r="G128">
        <f>IF(F128="failed",Data!L128,0)</f>
        <v>0</v>
      </c>
    </row>
    <row r="129" spans="1:7" hidden="1" x14ac:dyDescent="0.25">
      <c r="A129">
        <v>127</v>
      </c>
      <c r="B129" t="str">
        <f>VLOOKUP(A129,Table1[[#This Row],[id]:[state]],6,0)</f>
        <v>canceled</v>
      </c>
      <c r="C129">
        <f>IF(B129="successful",Data!L129,0)</f>
        <v>0</v>
      </c>
      <c r="F129" t="str">
        <f>VLOOKUP(A129,Table1[[#This Row],[id]:[state]],6,0)</f>
        <v>canceled</v>
      </c>
      <c r="G129">
        <f>IF(F129="failed",Data!L129,0)</f>
        <v>0</v>
      </c>
    </row>
    <row r="130" spans="1:7" hidden="1" x14ac:dyDescent="0.25">
      <c r="A130">
        <v>128</v>
      </c>
      <c r="B130" t="str">
        <f>VLOOKUP(A130,Table1[[#This Row],[id]:[state]],6,0)</f>
        <v>canceled</v>
      </c>
      <c r="C130">
        <f>IF(B130="successful",Data!L130,0)</f>
        <v>0</v>
      </c>
      <c r="F130" t="str">
        <f>VLOOKUP(A130,Table1[[#This Row],[id]:[state]],6,0)</f>
        <v>canceled</v>
      </c>
      <c r="G130">
        <f>IF(F130="failed",Data!L130,0)</f>
        <v>0</v>
      </c>
    </row>
    <row r="131" spans="1:7" hidden="1" x14ac:dyDescent="0.25">
      <c r="A131">
        <v>129</v>
      </c>
      <c r="B131" t="str">
        <f>VLOOKUP(A131,Table1[[#This Row],[id]:[state]],6,0)</f>
        <v>canceled</v>
      </c>
      <c r="C131">
        <f>IF(B131="successful",Data!L131,0)</f>
        <v>0</v>
      </c>
      <c r="F131" t="str">
        <f>VLOOKUP(A131,Table1[[#This Row],[id]:[state]],6,0)</f>
        <v>canceled</v>
      </c>
      <c r="G131">
        <f>IF(F131="failed",Data!L131,0)</f>
        <v>0</v>
      </c>
    </row>
    <row r="132" spans="1:7" hidden="1" x14ac:dyDescent="0.25">
      <c r="A132">
        <v>130</v>
      </c>
      <c r="B132" t="str">
        <f>VLOOKUP(A132,Table1[[#This Row],[id]:[state]],6,0)</f>
        <v>canceled</v>
      </c>
      <c r="C132">
        <f>IF(B132="successful",Data!L132,0)</f>
        <v>0</v>
      </c>
      <c r="F132" t="str">
        <f>VLOOKUP(A132,Table1[[#This Row],[id]:[state]],6,0)</f>
        <v>canceled</v>
      </c>
      <c r="G132">
        <f>IF(F132="failed",Data!L132,0)</f>
        <v>0</v>
      </c>
    </row>
    <row r="133" spans="1:7" hidden="1" x14ac:dyDescent="0.25">
      <c r="A133">
        <v>131</v>
      </c>
      <c r="B133" t="str">
        <f>VLOOKUP(A133,Table1[[#This Row],[id]:[state]],6,0)</f>
        <v>canceled</v>
      </c>
      <c r="C133">
        <f>IF(B133="successful",Data!L133,0)</f>
        <v>0</v>
      </c>
      <c r="F133" t="str">
        <f>VLOOKUP(A133,Table1[[#This Row],[id]:[state]],6,0)</f>
        <v>canceled</v>
      </c>
      <c r="G133">
        <f>IF(F133="failed",Data!L133,0)</f>
        <v>0</v>
      </c>
    </row>
    <row r="134" spans="1:7" hidden="1" x14ac:dyDescent="0.25">
      <c r="A134">
        <v>132</v>
      </c>
      <c r="B134" t="str">
        <f>VLOOKUP(A134,Table1[[#This Row],[id]:[state]],6,0)</f>
        <v>canceled</v>
      </c>
      <c r="C134">
        <f>IF(B134="successful",Data!L134,0)</f>
        <v>0</v>
      </c>
      <c r="F134" t="str">
        <f>VLOOKUP(A134,Table1[[#This Row],[id]:[state]],6,0)</f>
        <v>canceled</v>
      </c>
      <c r="G134">
        <f>IF(F134="failed",Data!L134,0)</f>
        <v>0</v>
      </c>
    </row>
    <row r="135" spans="1:7" hidden="1" x14ac:dyDescent="0.25">
      <c r="A135">
        <v>133</v>
      </c>
      <c r="B135" t="str">
        <f>VLOOKUP(A135,Table1[[#This Row],[id]:[state]],6,0)</f>
        <v>canceled</v>
      </c>
      <c r="C135">
        <f>IF(B135="successful",Data!L135,0)</f>
        <v>0</v>
      </c>
      <c r="F135" t="str">
        <f>VLOOKUP(A135,Table1[[#This Row],[id]:[state]],6,0)</f>
        <v>canceled</v>
      </c>
      <c r="G135">
        <f>IF(F135="failed",Data!L135,0)</f>
        <v>0</v>
      </c>
    </row>
    <row r="136" spans="1:7" hidden="1" x14ac:dyDescent="0.25">
      <c r="A136">
        <v>134</v>
      </c>
      <c r="B136" t="str">
        <f>VLOOKUP(A136,Table1[[#This Row],[id]:[state]],6,0)</f>
        <v>canceled</v>
      </c>
      <c r="C136">
        <f>IF(B136="successful",Data!L136,0)</f>
        <v>0</v>
      </c>
      <c r="F136" t="str">
        <f>VLOOKUP(A136,Table1[[#This Row],[id]:[state]],6,0)</f>
        <v>canceled</v>
      </c>
      <c r="G136">
        <f>IF(F136="failed",Data!L136,0)</f>
        <v>0</v>
      </c>
    </row>
    <row r="137" spans="1:7" hidden="1" x14ac:dyDescent="0.25">
      <c r="A137">
        <v>135</v>
      </c>
      <c r="B137" t="str">
        <f>VLOOKUP(A137,Table1[[#This Row],[id]:[state]],6,0)</f>
        <v>canceled</v>
      </c>
      <c r="C137">
        <f>IF(B137="successful",Data!L137,0)</f>
        <v>0</v>
      </c>
      <c r="F137" t="str">
        <f>VLOOKUP(A137,Table1[[#This Row],[id]:[state]],6,0)</f>
        <v>canceled</v>
      </c>
      <c r="G137">
        <f>IF(F137="failed",Data!L137,0)</f>
        <v>0</v>
      </c>
    </row>
    <row r="138" spans="1:7" hidden="1" x14ac:dyDescent="0.25">
      <c r="A138">
        <v>136</v>
      </c>
      <c r="B138" t="str">
        <f>VLOOKUP(A138,Table1[[#This Row],[id]:[state]],6,0)</f>
        <v>canceled</v>
      </c>
      <c r="C138">
        <f>IF(B138="successful",Data!L138,0)</f>
        <v>0</v>
      </c>
      <c r="F138" t="str">
        <f>VLOOKUP(A138,Table1[[#This Row],[id]:[state]],6,0)</f>
        <v>canceled</v>
      </c>
      <c r="G138">
        <f>IF(F138="failed",Data!L138,0)</f>
        <v>0</v>
      </c>
    </row>
    <row r="139" spans="1:7" hidden="1" x14ac:dyDescent="0.25">
      <c r="A139">
        <v>137</v>
      </c>
      <c r="B139" t="str">
        <f>VLOOKUP(A139,Table1[[#This Row],[id]:[state]],6,0)</f>
        <v>canceled</v>
      </c>
      <c r="C139">
        <f>IF(B139="successful",Data!L139,0)</f>
        <v>0</v>
      </c>
      <c r="F139" t="str">
        <f>VLOOKUP(A139,Table1[[#This Row],[id]:[state]],6,0)</f>
        <v>canceled</v>
      </c>
      <c r="G139">
        <f>IF(F139="failed",Data!L139,0)</f>
        <v>0</v>
      </c>
    </row>
    <row r="140" spans="1:7" hidden="1" x14ac:dyDescent="0.25">
      <c r="A140">
        <v>138</v>
      </c>
      <c r="B140" t="str">
        <f>VLOOKUP(A140,Table1[[#This Row],[id]:[state]],6,0)</f>
        <v>canceled</v>
      </c>
      <c r="C140">
        <f>IF(B140="successful",Data!L140,0)</f>
        <v>0</v>
      </c>
      <c r="F140" t="str">
        <f>VLOOKUP(A140,Table1[[#This Row],[id]:[state]],6,0)</f>
        <v>canceled</v>
      </c>
      <c r="G140">
        <f>IF(F140="failed",Data!L140,0)</f>
        <v>0</v>
      </c>
    </row>
    <row r="141" spans="1:7" hidden="1" x14ac:dyDescent="0.25">
      <c r="A141">
        <v>139</v>
      </c>
      <c r="B141" t="str">
        <f>VLOOKUP(A141,Table1[[#This Row],[id]:[state]],6,0)</f>
        <v>canceled</v>
      </c>
      <c r="C141">
        <f>IF(B141="successful",Data!L141,0)</f>
        <v>0</v>
      </c>
      <c r="F141" t="str">
        <f>VLOOKUP(A141,Table1[[#This Row],[id]:[state]],6,0)</f>
        <v>canceled</v>
      </c>
      <c r="G141">
        <f>IF(F141="failed",Data!L141,0)</f>
        <v>0</v>
      </c>
    </row>
    <row r="142" spans="1:7" hidden="1" x14ac:dyDescent="0.25">
      <c r="A142">
        <v>140</v>
      </c>
      <c r="B142" t="str">
        <f>VLOOKUP(A142,Table1[[#This Row],[id]:[state]],6,0)</f>
        <v>canceled</v>
      </c>
      <c r="C142">
        <f>IF(B142="successful",Data!L142,0)</f>
        <v>0</v>
      </c>
      <c r="F142" t="str">
        <f>VLOOKUP(A142,Table1[[#This Row],[id]:[state]],6,0)</f>
        <v>canceled</v>
      </c>
      <c r="G142">
        <f>IF(F142="failed",Data!L142,0)</f>
        <v>0</v>
      </c>
    </row>
    <row r="143" spans="1:7" hidden="1" x14ac:dyDescent="0.25">
      <c r="A143">
        <v>141</v>
      </c>
      <c r="B143" t="str">
        <f>VLOOKUP(A143,Table1[[#This Row],[id]:[state]],6,0)</f>
        <v>canceled</v>
      </c>
      <c r="C143">
        <f>IF(B143="successful",Data!L143,0)</f>
        <v>0</v>
      </c>
      <c r="F143" t="str">
        <f>VLOOKUP(A143,Table1[[#This Row],[id]:[state]],6,0)</f>
        <v>canceled</v>
      </c>
      <c r="G143">
        <f>IF(F143="failed",Data!L143,0)</f>
        <v>0</v>
      </c>
    </row>
    <row r="144" spans="1:7" hidden="1" x14ac:dyDescent="0.25">
      <c r="A144">
        <v>142</v>
      </c>
      <c r="B144" t="str">
        <f>VLOOKUP(A144,Table1[[#This Row],[id]:[state]],6,0)</f>
        <v>canceled</v>
      </c>
      <c r="C144">
        <f>IF(B144="successful",Data!L144,0)</f>
        <v>0</v>
      </c>
      <c r="F144" t="str">
        <f>VLOOKUP(A144,Table1[[#This Row],[id]:[state]],6,0)</f>
        <v>canceled</v>
      </c>
      <c r="G144">
        <f>IF(F144="failed",Data!L144,0)</f>
        <v>0</v>
      </c>
    </row>
    <row r="145" spans="1:7" hidden="1" x14ac:dyDescent="0.25">
      <c r="A145">
        <v>143</v>
      </c>
      <c r="B145" t="str">
        <f>VLOOKUP(A145,Table1[[#This Row],[id]:[state]],6,0)</f>
        <v>canceled</v>
      </c>
      <c r="C145">
        <f>IF(B145="successful",Data!L145,0)</f>
        <v>0</v>
      </c>
      <c r="F145" t="str">
        <f>VLOOKUP(A145,Table1[[#This Row],[id]:[state]],6,0)</f>
        <v>canceled</v>
      </c>
      <c r="G145">
        <f>IF(F145="failed",Data!L145,0)</f>
        <v>0</v>
      </c>
    </row>
    <row r="146" spans="1:7" hidden="1" x14ac:dyDescent="0.25">
      <c r="A146">
        <v>144</v>
      </c>
      <c r="B146" t="str">
        <f>VLOOKUP(A146,Table1[[#This Row],[id]:[state]],6,0)</f>
        <v>canceled</v>
      </c>
      <c r="C146">
        <f>IF(B146="successful",Data!L146,0)</f>
        <v>0</v>
      </c>
      <c r="F146" t="str">
        <f>VLOOKUP(A146,Table1[[#This Row],[id]:[state]],6,0)</f>
        <v>canceled</v>
      </c>
      <c r="G146">
        <f>IF(F146="failed",Data!L146,0)</f>
        <v>0</v>
      </c>
    </row>
    <row r="147" spans="1:7" hidden="1" x14ac:dyDescent="0.25">
      <c r="A147">
        <v>145</v>
      </c>
      <c r="B147" t="str">
        <f>VLOOKUP(A147,Table1[[#This Row],[id]:[state]],6,0)</f>
        <v>canceled</v>
      </c>
      <c r="C147">
        <f>IF(B147="successful",Data!L147,0)</f>
        <v>0</v>
      </c>
      <c r="F147" t="str">
        <f>VLOOKUP(A147,Table1[[#This Row],[id]:[state]],6,0)</f>
        <v>canceled</v>
      </c>
      <c r="G147">
        <f>IF(F147="failed",Data!L147,0)</f>
        <v>0</v>
      </c>
    </row>
    <row r="148" spans="1:7" hidden="1" x14ac:dyDescent="0.25">
      <c r="A148">
        <v>146</v>
      </c>
      <c r="B148" t="str">
        <f>VLOOKUP(A148,Table1[[#This Row],[id]:[state]],6,0)</f>
        <v>canceled</v>
      </c>
      <c r="C148">
        <f>IF(B148="successful",Data!L148,0)</f>
        <v>0</v>
      </c>
      <c r="F148" t="str">
        <f>VLOOKUP(A148,Table1[[#This Row],[id]:[state]],6,0)</f>
        <v>canceled</v>
      </c>
      <c r="G148">
        <f>IF(F148="failed",Data!L148,0)</f>
        <v>0</v>
      </c>
    </row>
    <row r="149" spans="1:7" hidden="1" x14ac:dyDescent="0.25">
      <c r="A149">
        <v>147</v>
      </c>
      <c r="B149" t="str">
        <f>VLOOKUP(A149,Table1[[#This Row],[id]:[state]],6,0)</f>
        <v>canceled</v>
      </c>
      <c r="C149">
        <f>IF(B149="successful",Data!L149,0)</f>
        <v>0</v>
      </c>
      <c r="F149" t="str">
        <f>VLOOKUP(A149,Table1[[#This Row],[id]:[state]],6,0)</f>
        <v>canceled</v>
      </c>
      <c r="G149">
        <f>IF(F149="failed",Data!L149,0)</f>
        <v>0</v>
      </c>
    </row>
    <row r="150" spans="1:7" hidden="1" x14ac:dyDescent="0.25">
      <c r="A150">
        <v>148</v>
      </c>
      <c r="B150" t="str">
        <f>VLOOKUP(A150,Table1[[#This Row],[id]:[state]],6,0)</f>
        <v>canceled</v>
      </c>
      <c r="C150">
        <f>IF(B150="successful",Data!L150,0)</f>
        <v>0</v>
      </c>
      <c r="F150" t="str">
        <f>VLOOKUP(A150,Table1[[#This Row],[id]:[state]],6,0)</f>
        <v>canceled</v>
      </c>
      <c r="G150">
        <f>IF(F150="failed",Data!L150,0)</f>
        <v>0</v>
      </c>
    </row>
    <row r="151" spans="1:7" hidden="1" x14ac:dyDescent="0.25">
      <c r="A151">
        <v>149</v>
      </c>
      <c r="B151" t="str">
        <f>VLOOKUP(A151,Table1[[#This Row],[id]:[state]],6,0)</f>
        <v>canceled</v>
      </c>
      <c r="C151">
        <f>IF(B151="successful",Data!L151,0)</f>
        <v>0</v>
      </c>
      <c r="F151" t="str">
        <f>VLOOKUP(A151,Table1[[#This Row],[id]:[state]],6,0)</f>
        <v>canceled</v>
      </c>
      <c r="G151">
        <f>IF(F151="failed",Data!L151,0)</f>
        <v>0</v>
      </c>
    </row>
    <row r="152" spans="1:7" hidden="1" x14ac:dyDescent="0.25">
      <c r="A152">
        <v>150</v>
      </c>
      <c r="B152" t="str">
        <f>VLOOKUP(A152,Table1[[#This Row],[id]:[state]],6,0)</f>
        <v>canceled</v>
      </c>
      <c r="C152">
        <f>IF(B152="successful",Data!L152,0)</f>
        <v>0</v>
      </c>
      <c r="F152" t="str">
        <f>VLOOKUP(A152,Table1[[#This Row],[id]:[state]],6,0)</f>
        <v>canceled</v>
      </c>
      <c r="G152">
        <f>IF(F152="failed",Data!L152,0)</f>
        <v>0</v>
      </c>
    </row>
    <row r="153" spans="1:7" hidden="1" x14ac:dyDescent="0.25">
      <c r="A153">
        <v>151</v>
      </c>
      <c r="B153" t="str">
        <f>VLOOKUP(A153,Table1[[#This Row],[id]:[state]],6,0)</f>
        <v>canceled</v>
      </c>
      <c r="C153">
        <f>IF(B153="successful",Data!L153,0)</f>
        <v>0</v>
      </c>
      <c r="F153" t="str">
        <f>VLOOKUP(A153,Table1[[#This Row],[id]:[state]],6,0)</f>
        <v>canceled</v>
      </c>
      <c r="G153">
        <f>IF(F153="failed",Data!L153,0)</f>
        <v>0</v>
      </c>
    </row>
    <row r="154" spans="1:7" hidden="1" x14ac:dyDescent="0.25">
      <c r="A154">
        <v>152</v>
      </c>
      <c r="B154" t="str">
        <f>VLOOKUP(A154,Table1[[#This Row],[id]:[state]],6,0)</f>
        <v>canceled</v>
      </c>
      <c r="C154">
        <f>IF(B154="successful",Data!L154,0)</f>
        <v>0</v>
      </c>
      <c r="F154" t="str">
        <f>VLOOKUP(A154,Table1[[#This Row],[id]:[state]],6,0)</f>
        <v>canceled</v>
      </c>
      <c r="G154">
        <f>IF(F154="failed",Data!L154,0)</f>
        <v>0</v>
      </c>
    </row>
    <row r="155" spans="1:7" hidden="1" x14ac:dyDescent="0.25">
      <c r="A155">
        <v>153</v>
      </c>
      <c r="B155" t="str">
        <f>VLOOKUP(A155,Table1[[#This Row],[id]:[state]],6,0)</f>
        <v>canceled</v>
      </c>
      <c r="C155">
        <f>IF(B155="successful",Data!L155,0)</f>
        <v>0</v>
      </c>
      <c r="F155" t="str">
        <f>VLOOKUP(A155,Table1[[#This Row],[id]:[state]],6,0)</f>
        <v>canceled</v>
      </c>
      <c r="G155">
        <f>IF(F155="failed",Data!L155,0)</f>
        <v>0</v>
      </c>
    </row>
    <row r="156" spans="1:7" hidden="1" x14ac:dyDescent="0.25">
      <c r="A156">
        <v>154</v>
      </c>
      <c r="B156" t="str">
        <f>VLOOKUP(A156,Table1[[#This Row],[id]:[state]],6,0)</f>
        <v>canceled</v>
      </c>
      <c r="C156">
        <f>IF(B156="successful",Data!L156,0)</f>
        <v>0</v>
      </c>
      <c r="F156" t="str">
        <f>VLOOKUP(A156,Table1[[#This Row],[id]:[state]],6,0)</f>
        <v>canceled</v>
      </c>
      <c r="G156">
        <f>IF(F156="failed",Data!L156,0)</f>
        <v>0</v>
      </c>
    </row>
    <row r="157" spans="1:7" hidden="1" x14ac:dyDescent="0.25">
      <c r="A157">
        <v>155</v>
      </c>
      <c r="B157" t="str">
        <f>VLOOKUP(A157,Table1[[#This Row],[id]:[state]],6,0)</f>
        <v>canceled</v>
      </c>
      <c r="C157">
        <f>IF(B157="successful",Data!L157,0)</f>
        <v>0</v>
      </c>
      <c r="F157" t="str">
        <f>VLOOKUP(A157,Table1[[#This Row],[id]:[state]],6,0)</f>
        <v>canceled</v>
      </c>
      <c r="G157">
        <f>IF(F157="failed",Data!L157,0)</f>
        <v>0</v>
      </c>
    </row>
    <row r="158" spans="1:7" hidden="1" x14ac:dyDescent="0.25">
      <c r="A158">
        <v>156</v>
      </c>
      <c r="B158" t="str">
        <f>VLOOKUP(A158,Table1[[#This Row],[id]:[state]],6,0)</f>
        <v>canceled</v>
      </c>
      <c r="C158">
        <f>IF(B158="successful",Data!L158,0)</f>
        <v>0</v>
      </c>
      <c r="F158" t="str">
        <f>VLOOKUP(A158,Table1[[#This Row],[id]:[state]],6,0)</f>
        <v>canceled</v>
      </c>
      <c r="G158">
        <f>IF(F158="failed",Data!L158,0)</f>
        <v>0</v>
      </c>
    </row>
    <row r="159" spans="1:7" hidden="1" x14ac:dyDescent="0.25">
      <c r="A159">
        <v>157</v>
      </c>
      <c r="B159" t="str">
        <f>VLOOKUP(A159,Table1[[#This Row],[id]:[state]],6,0)</f>
        <v>canceled</v>
      </c>
      <c r="C159">
        <f>IF(B159="successful",Data!L159,0)</f>
        <v>0</v>
      </c>
      <c r="F159" t="str">
        <f>VLOOKUP(A159,Table1[[#This Row],[id]:[state]],6,0)</f>
        <v>canceled</v>
      </c>
      <c r="G159">
        <f>IF(F159="failed",Data!L159,0)</f>
        <v>0</v>
      </c>
    </row>
    <row r="160" spans="1:7" hidden="1" x14ac:dyDescent="0.25">
      <c r="A160">
        <v>158</v>
      </c>
      <c r="B160" t="str">
        <f>VLOOKUP(A160,Table1[[#This Row],[id]:[state]],6,0)</f>
        <v>canceled</v>
      </c>
      <c r="C160">
        <f>IF(B160="successful",Data!L160,0)</f>
        <v>0</v>
      </c>
      <c r="F160" t="str">
        <f>VLOOKUP(A160,Table1[[#This Row],[id]:[state]],6,0)</f>
        <v>canceled</v>
      </c>
      <c r="G160">
        <f>IF(F160="failed",Data!L160,0)</f>
        <v>0</v>
      </c>
    </row>
    <row r="161" spans="1:7" hidden="1" x14ac:dyDescent="0.25">
      <c r="A161">
        <v>159</v>
      </c>
      <c r="B161" t="str">
        <f>VLOOKUP(A161,Table1[[#This Row],[id]:[state]],6,0)</f>
        <v>canceled</v>
      </c>
      <c r="C161">
        <f>IF(B161="successful",Data!L161,0)</f>
        <v>0</v>
      </c>
      <c r="F161" t="str">
        <f>VLOOKUP(A161,Table1[[#This Row],[id]:[state]],6,0)</f>
        <v>canceled</v>
      </c>
      <c r="G161">
        <f>IF(F161="failed",Data!L161,0)</f>
        <v>0</v>
      </c>
    </row>
    <row r="162" spans="1:7" x14ac:dyDescent="0.25">
      <c r="A162">
        <v>160</v>
      </c>
      <c r="B162" t="str">
        <f>VLOOKUP(A162,Table1[[#This Row],[id]:[state]],6,0)</f>
        <v>failed</v>
      </c>
      <c r="C162">
        <f>IF(B162="successful",Data!L162,0)</f>
        <v>0</v>
      </c>
      <c r="F162" t="str">
        <f>VLOOKUP(A162,Table1[[#This Row],[id]:[state]],6,0)</f>
        <v>failed</v>
      </c>
      <c r="G162">
        <f>IF(F162="failed",Data!L162,0)</f>
        <v>0</v>
      </c>
    </row>
    <row r="163" spans="1:7" x14ac:dyDescent="0.25">
      <c r="A163">
        <v>161</v>
      </c>
      <c r="B163" t="str">
        <f>VLOOKUP(A163,Table1[[#This Row],[id]:[state]],6,0)</f>
        <v>failed</v>
      </c>
      <c r="C163">
        <f>IF(B163="successful",Data!L163,0)</f>
        <v>0</v>
      </c>
      <c r="F163" t="str">
        <f>VLOOKUP(A163,Table1[[#This Row],[id]:[state]],6,0)</f>
        <v>failed</v>
      </c>
      <c r="G163">
        <f>IF(F163="failed",Data!L163,0)</f>
        <v>1</v>
      </c>
    </row>
    <row r="164" spans="1:7" x14ac:dyDescent="0.25">
      <c r="A164">
        <v>162</v>
      </c>
      <c r="B164" t="str">
        <f>VLOOKUP(A164,Table1[[#This Row],[id]:[state]],6,0)</f>
        <v>failed</v>
      </c>
      <c r="C164">
        <f>IF(B164="successful",Data!L164,0)</f>
        <v>0</v>
      </c>
      <c r="F164" t="str">
        <f>VLOOKUP(A164,Table1[[#This Row],[id]:[state]],6,0)</f>
        <v>failed</v>
      </c>
      <c r="G164">
        <f>IF(F164="failed",Data!L164,0)</f>
        <v>10</v>
      </c>
    </row>
    <row r="165" spans="1:7" x14ac:dyDescent="0.25">
      <c r="A165">
        <v>163</v>
      </c>
      <c r="B165" t="str">
        <f>VLOOKUP(A165,Table1[[#This Row],[id]:[state]],6,0)</f>
        <v>failed</v>
      </c>
      <c r="C165">
        <f>IF(B165="successful",Data!L165,0)</f>
        <v>0</v>
      </c>
      <c r="F165" t="str">
        <f>VLOOKUP(A165,Table1[[#This Row],[id]:[state]],6,0)</f>
        <v>failed</v>
      </c>
      <c r="G165">
        <f>IF(F165="failed",Data!L165,0)</f>
        <v>0</v>
      </c>
    </row>
    <row r="166" spans="1:7" x14ac:dyDescent="0.25">
      <c r="A166">
        <v>164</v>
      </c>
      <c r="B166" t="str">
        <f>VLOOKUP(A166,Table1[[#This Row],[id]:[state]],6,0)</f>
        <v>failed</v>
      </c>
      <c r="C166">
        <f>IF(B166="successful",Data!L166,0)</f>
        <v>0</v>
      </c>
      <c r="F166" t="str">
        <f>VLOOKUP(A166,Table1[[#This Row],[id]:[state]],6,0)</f>
        <v>failed</v>
      </c>
      <c r="G166">
        <f>IF(F166="failed",Data!L166,0)</f>
        <v>7</v>
      </c>
    </row>
    <row r="167" spans="1:7" x14ac:dyDescent="0.25">
      <c r="A167">
        <v>165</v>
      </c>
      <c r="B167" t="str">
        <f>VLOOKUP(A167,Table1[[#This Row],[id]:[state]],6,0)</f>
        <v>failed</v>
      </c>
      <c r="C167">
        <f>IF(B167="successful",Data!L167,0)</f>
        <v>0</v>
      </c>
      <c r="F167" t="str">
        <f>VLOOKUP(A167,Table1[[#This Row],[id]:[state]],6,0)</f>
        <v>failed</v>
      </c>
      <c r="G167">
        <f>IF(F167="failed",Data!L167,0)</f>
        <v>0</v>
      </c>
    </row>
    <row r="168" spans="1:7" x14ac:dyDescent="0.25">
      <c r="A168">
        <v>166</v>
      </c>
      <c r="B168" t="str">
        <f>VLOOKUP(A168,Table1[[#This Row],[id]:[state]],6,0)</f>
        <v>failed</v>
      </c>
      <c r="C168">
        <f>IF(B168="successful",Data!L168,0)</f>
        <v>0</v>
      </c>
      <c r="F168" t="str">
        <f>VLOOKUP(A168,Table1[[#This Row],[id]:[state]],6,0)</f>
        <v>failed</v>
      </c>
      <c r="G168">
        <f>IF(F168="failed",Data!L168,0)</f>
        <v>1</v>
      </c>
    </row>
    <row r="169" spans="1:7" x14ac:dyDescent="0.25">
      <c r="A169">
        <v>167</v>
      </c>
      <c r="B169" t="str">
        <f>VLOOKUP(A169,Table1[[#This Row],[id]:[state]],6,0)</f>
        <v>failed</v>
      </c>
      <c r="C169">
        <f>IF(B169="successful",Data!L169,0)</f>
        <v>0</v>
      </c>
      <c r="F169" t="str">
        <f>VLOOKUP(A169,Table1[[#This Row],[id]:[state]],6,0)</f>
        <v>failed</v>
      </c>
      <c r="G169">
        <f>IF(F169="failed",Data!L169,0)</f>
        <v>2</v>
      </c>
    </row>
    <row r="170" spans="1:7" x14ac:dyDescent="0.25">
      <c r="A170">
        <v>168</v>
      </c>
      <c r="B170" t="str">
        <f>VLOOKUP(A170,Table1[[#This Row],[id]:[state]],6,0)</f>
        <v>failed</v>
      </c>
      <c r="C170">
        <f>IF(B170="successful",Data!L170,0)</f>
        <v>0</v>
      </c>
      <c r="F170" t="str">
        <f>VLOOKUP(A170,Table1[[#This Row],[id]:[state]],6,0)</f>
        <v>failed</v>
      </c>
      <c r="G170">
        <f>IF(F170="failed",Data!L170,0)</f>
        <v>3</v>
      </c>
    </row>
    <row r="171" spans="1:7" x14ac:dyDescent="0.25">
      <c r="A171">
        <v>169</v>
      </c>
      <c r="B171" t="str">
        <f>VLOOKUP(A171,Table1[[#This Row],[id]:[state]],6,0)</f>
        <v>failed</v>
      </c>
      <c r="C171">
        <f>IF(B171="successful",Data!L171,0)</f>
        <v>0</v>
      </c>
      <c r="F171" t="str">
        <f>VLOOKUP(A171,Table1[[#This Row],[id]:[state]],6,0)</f>
        <v>failed</v>
      </c>
      <c r="G171">
        <f>IF(F171="failed",Data!L171,0)</f>
        <v>10</v>
      </c>
    </row>
    <row r="172" spans="1:7" x14ac:dyDescent="0.25">
      <c r="A172">
        <v>170</v>
      </c>
      <c r="B172" t="str">
        <f>VLOOKUP(A172,Table1[[#This Row],[id]:[state]],6,0)</f>
        <v>failed</v>
      </c>
      <c r="C172">
        <f>IF(B172="successful",Data!L172,0)</f>
        <v>0</v>
      </c>
      <c r="F172" t="str">
        <f>VLOOKUP(A172,Table1[[#This Row],[id]:[state]],6,0)</f>
        <v>failed</v>
      </c>
      <c r="G172">
        <f>IF(F172="failed",Data!L172,0)</f>
        <v>10</v>
      </c>
    </row>
    <row r="173" spans="1:7" x14ac:dyDescent="0.25">
      <c r="A173">
        <v>171</v>
      </c>
      <c r="B173" t="str">
        <f>VLOOKUP(A173,Table1[[#This Row],[id]:[state]],6,0)</f>
        <v>failed</v>
      </c>
      <c r="C173">
        <f>IF(B173="successful",Data!L173,0)</f>
        <v>0</v>
      </c>
      <c r="F173" t="str">
        <f>VLOOKUP(A173,Table1[[#This Row],[id]:[state]],6,0)</f>
        <v>failed</v>
      </c>
      <c r="G173">
        <f>IF(F173="failed",Data!L173,0)</f>
        <v>1</v>
      </c>
    </row>
    <row r="174" spans="1:7" x14ac:dyDescent="0.25">
      <c r="A174">
        <v>172</v>
      </c>
      <c r="B174" t="str">
        <f>VLOOKUP(A174,Table1[[#This Row],[id]:[state]],6,0)</f>
        <v>failed</v>
      </c>
      <c r="C174">
        <f>IF(B174="successful",Data!L174,0)</f>
        <v>0</v>
      </c>
      <c r="F174" t="str">
        <f>VLOOKUP(A174,Table1[[#This Row],[id]:[state]],6,0)</f>
        <v>failed</v>
      </c>
      <c r="G174">
        <f>IF(F174="failed",Data!L174,0)</f>
        <v>0</v>
      </c>
    </row>
    <row r="175" spans="1:7" x14ac:dyDescent="0.25">
      <c r="A175">
        <v>173</v>
      </c>
      <c r="B175" t="str">
        <f>VLOOKUP(A175,Table1[[#This Row],[id]:[state]],6,0)</f>
        <v>failed</v>
      </c>
      <c r="C175">
        <f>IF(B175="successful",Data!L175,0)</f>
        <v>0</v>
      </c>
      <c r="F175" t="str">
        <f>VLOOKUP(A175,Table1[[#This Row],[id]:[state]],6,0)</f>
        <v>failed</v>
      </c>
      <c r="G175">
        <f>IF(F175="failed",Data!L175,0)</f>
        <v>0</v>
      </c>
    </row>
    <row r="176" spans="1:7" x14ac:dyDescent="0.25">
      <c r="A176">
        <v>174</v>
      </c>
      <c r="B176" t="str">
        <f>VLOOKUP(A176,Table1[[#This Row],[id]:[state]],6,0)</f>
        <v>failed</v>
      </c>
      <c r="C176">
        <f>IF(B176="successful",Data!L176,0)</f>
        <v>0</v>
      </c>
      <c r="F176" t="str">
        <f>VLOOKUP(A176,Table1[[#This Row],[id]:[state]],6,0)</f>
        <v>failed</v>
      </c>
      <c r="G176">
        <f>IF(F176="failed",Data!L176,0)</f>
        <v>0</v>
      </c>
    </row>
    <row r="177" spans="1:7" x14ac:dyDescent="0.25">
      <c r="A177">
        <v>175</v>
      </c>
      <c r="B177" t="str">
        <f>VLOOKUP(A177,Table1[[#This Row],[id]:[state]],6,0)</f>
        <v>failed</v>
      </c>
      <c r="C177">
        <f>IF(B177="successful",Data!L177,0)</f>
        <v>0</v>
      </c>
      <c r="F177" t="str">
        <f>VLOOKUP(A177,Table1[[#This Row],[id]:[state]],6,0)</f>
        <v>failed</v>
      </c>
      <c r="G177">
        <f>IF(F177="failed",Data!L177,0)</f>
        <v>26</v>
      </c>
    </row>
    <row r="178" spans="1:7" x14ac:dyDescent="0.25">
      <c r="A178">
        <v>176</v>
      </c>
      <c r="B178" t="str">
        <f>VLOOKUP(A178,Table1[[#This Row],[id]:[state]],6,0)</f>
        <v>failed</v>
      </c>
      <c r="C178">
        <f>IF(B178="successful",Data!L178,0)</f>
        <v>0</v>
      </c>
      <c r="F178" t="str">
        <f>VLOOKUP(A178,Table1[[#This Row],[id]:[state]],6,0)</f>
        <v>failed</v>
      </c>
      <c r="G178">
        <f>IF(F178="failed",Data!L178,0)</f>
        <v>0</v>
      </c>
    </row>
    <row r="179" spans="1:7" x14ac:dyDescent="0.25">
      <c r="A179">
        <v>177</v>
      </c>
      <c r="B179" t="str">
        <f>VLOOKUP(A179,Table1[[#This Row],[id]:[state]],6,0)</f>
        <v>failed</v>
      </c>
      <c r="C179">
        <f>IF(B179="successful",Data!L179,0)</f>
        <v>0</v>
      </c>
      <c r="F179" t="str">
        <f>VLOOKUP(A179,Table1[[#This Row],[id]:[state]],6,0)</f>
        <v>failed</v>
      </c>
      <c r="G179">
        <f>IF(F179="failed",Data!L179,0)</f>
        <v>7</v>
      </c>
    </row>
    <row r="180" spans="1:7" x14ac:dyDescent="0.25">
      <c r="A180">
        <v>178</v>
      </c>
      <c r="B180" t="str">
        <f>VLOOKUP(A180,Table1[[#This Row],[id]:[state]],6,0)</f>
        <v>failed</v>
      </c>
      <c r="C180">
        <f>IF(B180="successful",Data!L180,0)</f>
        <v>0</v>
      </c>
      <c r="F180" t="str">
        <f>VLOOKUP(A180,Table1[[#This Row],[id]:[state]],6,0)</f>
        <v>failed</v>
      </c>
      <c r="G180">
        <f>IF(F180="failed",Data!L180,0)</f>
        <v>0</v>
      </c>
    </row>
    <row r="181" spans="1:7" x14ac:dyDescent="0.25">
      <c r="A181">
        <v>179</v>
      </c>
      <c r="B181" t="str">
        <f>VLOOKUP(A181,Table1[[#This Row],[id]:[state]],6,0)</f>
        <v>failed</v>
      </c>
      <c r="C181">
        <f>IF(B181="successful",Data!L181,0)</f>
        <v>0</v>
      </c>
      <c r="F181" t="str">
        <f>VLOOKUP(A181,Table1[[#This Row],[id]:[state]],6,0)</f>
        <v>failed</v>
      </c>
      <c r="G181">
        <f>IF(F181="failed",Data!L181,0)</f>
        <v>2</v>
      </c>
    </row>
    <row r="182" spans="1:7" x14ac:dyDescent="0.25">
      <c r="A182">
        <v>180</v>
      </c>
      <c r="B182" t="str">
        <f>VLOOKUP(A182,Table1[[#This Row],[id]:[state]],6,0)</f>
        <v>failed</v>
      </c>
      <c r="C182">
        <f>IF(B182="successful",Data!L182,0)</f>
        <v>0</v>
      </c>
      <c r="F182" t="str">
        <f>VLOOKUP(A182,Table1[[#This Row],[id]:[state]],6,0)</f>
        <v>failed</v>
      </c>
      <c r="G182">
        <f>IF(F182="failed",Data!L182,0)</f>
        <v>13</v>
      </c>
    </row>
    <row r="183" spans="1:7" x14ac:dyDescent="0.25">
      <c r="A183">
        <v>181</v>
      </c>
      <c r="B183" t="str">
        <f>VLOOKUP(A183,Table1[[#This Row],[id]:[state]],6,0)</f>
        <v>failed</v>
      </c>
      <c r="C183">
        <f>IF(B183="successful",Data!L183,0)</f>
        <v>0</v>
      </c>
      <c r="F183" t="str">
        <f>VLOOKUP(A183,Table1[[#This Row],[id]:[state]],6,0)</f>
        <v>failed</v>
      </c>
      <c r="G183">
        <f>IF(F183="failed",Data!L183,0)</f>
        <v>4</v>
      </c>
    </row>
    <row r="184" spans="1:7" x14ac:dyDescent="0.25">
      <c r="A184">
        <v>182</v>
      </c>
      <c r="B184" t="str">
        <f>VLOOKUP(A184,Table1[[#This Row],[id]:[state]],6,0)</f>
        <v>failed</v>
      </c>
      <c r="C184">
        <f>IF(B184="successful",Data!L184,0)</f>
        <v>0</v>
      </c>
      <c r="F184" t="str">
        <f>VLOOKUP(A184,Table1[[#This Row],[id]:[state]],6,0)</f>
        <v>failed</v>
      </c>
      <c r="G184">
        <f>IF(F184="failed",Data!L184,0)</f>
        <v>0</v>
      </c>
    </row>
    <row r="185" spans="1:7" x14ac:dyDescent="0.25">
      <c r="A185">
        <v>183</v>
      </c>
      <c r="B185" t="str">
        <f>VLOOKUP(A185,Table1[[#This Row],[id]:[state]],6,0)</f>
        <v>failed</v>
      </c>
      <c r="C185">
        <f>IF(B185="successful",Data!L185,0)</f>
        <v>0</v>
      </c>
      <c r="F185" t="str">
        <f>VLOOKUP(A185,Table1[[#This Row],[id]:[state]],6,0)</f>
        <v>failed</v>
      </c>
      <c r="G185">
        <f>IF(F185="failed",Data!L185,0)</f>
        <v>12</v>
      </c>
    </row>
    <row r="186" spans="1:7" x14ac:dyDescent="0.25">
      <c r="A186">
        <v>184</v>
      </c>
      <c r="B186" t="str">
        <f>VLOOKUP(A186,Table1[[#This Row],[id]:[state]],6,0)</f>
        <v>failed</v>
      </c>
      <c r="C186">
        <f>IF(B186="successful",Data!L186,0)</f>
        <v>0</v>
      </c>
      <c r="F186" t="str">
        <f>VLOOKUP(A186,Table1[[#This Row],[id]:[state]],6,0)</f>
        <v>failed</v>
      </c>
      <c r="G186">
        <f>IF(F186="failed",Data!L186,0)</f>
        <v>2</v>
      </c>
    </row>
    <row r="187" spans="1:7" x14ac:dyDescent="0.25">
      <c r="A187">
        <v>185</v>
      </c>
      <c r="B187" t="str">
        <f>VLOOKUP(A187,Table1[[#This Row],[id]:[state]],6,0)</f>
        <v>failed</v>
      </c>
      <c r="C187">
        <f>IF(B187="successful",Data!L187,0)</f>
        <v>0</v>
      </c>
      <c r="F187" t="str">
        <f>VLOOKUP(A187,Table1[[#This Row],[id]:[state]],6,0)</f>
        <v>failed</v>
      </c>
      <c r="G187">
        <f>IF(F187="failed",Data!L187,0)</f>
        <v>10</v>
      </c>
    </row>
    <row r="188" spans="1:7" x14ac:dyDescent="0.25">
      <c r="A188">
        <v>186</v>
      </c>
      <c r="B188" t="str">
        <f>VLOOKUP(A188,Table1[[#This Row],[id]:[state]],6,0)</f>
        <v>failed</v>
      </c>
      <c r="C188">
        <f>IF(B188="successful",Data!L188,0)</f>
        <v>0</v>
      </c>
      <c r="F188" t="str">
        <f>VLOOKUP(A188,Table1[[#This Row],[id]:[state]],6,0)</f>
        <v>failed</v>
      </c>
      <c r="G188">
        <f>IF(F188="failed",Data!L188,0)</f>
        <v>0</v>
      </c>
    </row>
    <row r="189" spans="1:7" x14ac:dyDescent="0.25">
      <c r="A189">
        <v>187</v>
      </c>
      <c r="B189" t="str">
        <f>VLOOKUP(A189,Table1[[#This Row],[id]:[state]],6,0)</f>
        <v>failed</v>
      </c>
      <c r="C189">
        <f>IF(B189="successful",Data!L189,0)</f>
        <v>0</v>
      </c>
      <c r="F189" t="str">
        <f>VLOOKUP(A189,Table1[[#This Row],[id]:[state]],6,0)</f>
        <v>failed</v>
      </c>
      <c r="G189">
        <f>IF(F189="failed",Data!L189,0)</f>
        <v>5</v>
      </c>
    </row>
    <row r="190" spans="1:7" x14ac:dyDescent="0.25">
      <c r="A190">
        <v>188</v>
      </c>
      <c r="B190" t="str">
        <f>VLOOKUP(A190,Table1[[#This Row],[id]:[state]],6,0)</f>
        <v>failed</v>
      </c>
      <c r="C190">
        <f>IF(B190="successful",Data!L190,0)</f>
        <v>0</v>
      </c>
      <c r="F190" t="str">
        <f>VLOOKUP(A190,Table1[[#This Row],[id]:[state]],6,0)</f>
        <v>failed</v>
      </c>
      <c r="G190">
        <f>IF(F190="failed",Data!L190,0)</f>
        <v>0</v>
      </c>
    </row>
    <row r="191" spans="1:7" x14ac:dyDescent="0.25">
      <c r="A191">
        <v>189</v>
      </c>
      <c r="B191" t="str">
        <f>VLOOKUP(A191,Table1[[#This Row],[id]:[state]],6,0)</f>
        <v>failed</v>
      </c>
      <c r="C191">
        <f>IF(B191="successful",Data!L191,0)</f>
        <v>0</v>
      </c>
      <c r="F191" t="str">
        <f>VLOOKUP(A191,Table1[[#This Row],[id]:[state]],6,0)</f>
        <v>failed</v>
      </c>
      <c r="G191">
        <f>IF(F191="failed",Data!L191,0)</f>
        <v>5</v>
      </c>
    </row>
    <row r="192" spans="1:7" x14ac:dyDescent="0.25">
      <c r="A192">
        <v>190</v>
      </c>
      <c r="B192" t="str">
        <f>VLOOKUP(A192,Table1[[#This Row],[id]:[state]],6,0)</f>
        <v>failed</v>
      </c>
      <c r="C192">
        <f>IF(B192="successful",Data!L192,0)</f>
        <v>0</v>
      </c>
      <c r="F192" t="str">
        <f>VLOOKUP(A192,Table1[[#This Row],[id]:[state]],6,0)</f>
        <v>failed</v>
      </c>
      <c r="G192">
        <f>IF(F192="failed",Data!L192,0)</f>
        <v>1</v>
      </c>
    </row>
    <row r="193" spans="1:7" x14ac:dyDescent="0.25">
      <c r="A193">
        <v>191</v>
      </c>
      <c r="B193" t="str">
        <f>VLOOKUP(A193,Table1[[#This Row],[id]:[state]],6,0)</f>
        <v>failed</v>
      </c>
      <c r="C193">
        <f>IF(B193="successful",Data!L193,0)</f>
        <v>0</v>
      </c>
      <c r="F193" t="str">
        <f>VLOOKUP(A193,Table1[[#This Row],[id]:[state]],6,0)</f>
        <v>failed</v>
      </c>
      <c r="G193">
        <f>IF(F193="failed",Data!L193,0)</f>
        <v>3</v>
      </c>
    </row>
    <row r="194" spans="1:7" x14ac:dyDescent="0.25">
      <c r="A194">
        <v>192</v>
      </c>
      <c r="B194" t="str">
        <f>VLOOKUP(A194,Table1[[#This Row],[id]:[state]],6,0)</f>
        <v>failed</v>
      </c>
      <c r="C194">
        <f>IF(B194="successful",Data!L194,0)</f>
        <v>0</v>
      </c>
      <c r="F194" t="str">
        <f>VLOOKUP(A194,Table1[[#This Row],[id]:[state]],6,0)</f>
        <v>failed</v>
      </c>
      <c r="G194">
        <f>IF(F194="failed",Data!L194,0)</f>
        <v>3</v>
      </c>
    </row>
    <row r="195" spans="1:7" x14ac:dyDescent="0.25">
      <c r="A195">
        <v>193</v>
      </c>
      <c r="B195" t="str">
        <f>VLOOKUP(A195,Table1[[#This Row],[id]:[state]],6,0)</f>
        <v>failed</v>
      </c>
      <c r="C195">
        <f>IF(B195="successful",Data!L195,0)</f>
        <v>0</v>
      </c>
      <c r="F195" t="str">
        <f>VLOOKUP(A195,Table1[[#This Row],[id]:[state]],6,0)</f>
        <v>failed</v>
      </c>
      <c r="G195">
        <f>IF(F195="failed",Data!L195,0)</f>
        <v>0</v>
      </c>
    </row>
    <row r="196" spans="1:7" x14ac:dyDescent="0.25">
      <c r="A196">
        <v>194</v>
      </c>
      <c r="B196" t="str">
        <f>VLOOKUP(A196,Table1[[#This Row],[id]:[state]],6,0)</f>
        <v>failed</v>
      </c>
      <c r="C196">
        <f>IF(B196="successful",Data!L196,0)</f>
        <v>0</v>
      </c>
      <c r="F196" t="str">
        <f>VLOOKUP(A196,Table1[[#This Row],[id]:[state]],6,0)</f>
        <v>failed</v>
      </c>
      <c r="G196">
        <f>IF(F196="failed",Data!L196,0)</f>
        <v>3</v>
      </c>
    </row>
    <row r="197" spans="1:7" x14ac:dyDescent="0.25">
      <c r="A197">
        <v>195</v>
      </c>
      <c r="B197" t="str">
        <f>VLOOKUP(A197,Table1[[#This Row],[id]:[state]],6,0)</f>
        <v>failed</v>
      </c>
      <c r="C197">
        <f>IF(B197="successful",Data!L197,0)</f>
        <v>0</v>
      </c>
      <c r="F197" t="str">
        <f>VLOOKUP(A197,Table1[[#This Row],[id]:[state]],6,0)</f>
        <v>failed</v>
      </c>
      <c r="G197">
        <f>IF(F197="failed",Data!L197,0)</f>
        <v>0</v>
      </c>
    </row>
    <row r="198" spans="1:7" x14ac:dyDescent="0.25">
      <c r="A198">
        <v>196</v>
      </c>
      <c r="B198" t="str">
        <f>VLOOKUP(A198,Table1[[#This Row],[id]:[state]],6,0)</f>
        <v>failed</v>
      </c>
      <c r="C198">
        <f>IF(B198="successful",Data!L198,0)</f>
        <v>0</v>
      </c>
      <c r="F198" t="str">
        <f>VLOOKUP(A198,Table1[[#This Row],[id]:[state]],6,0)</f>
        <v>failed</v>
      </c>
      <c r="G198">
        <f>IF(F198="failed",Data!L198,0)</f>
        <v>19</v>
      </c>
    </row>
    <row r="199" spans="1:7" x14ac:dyDescent="0.25">
      <c r="A199">
        <v>197</v>
      </c>
      <c r="B199" t="str">
        <f>VLOOKUP(A199,Table1[[#This Row],[id]:[state]],6,0)</f>
        <v>failed</v>
      </c>
      <c r="C199">
        <f>IF(B199="successful",Data!L199,0)</f>
        <v>0</v>
      </c>
      <c r="F199" t="str">
        <f>VLOOKUP(A199,Table1[[#This Row],[id]:[state]],6,0)</f>
        <v>failed</v>
      </c>
      <c r="G199">
        <f>IF(F199="failed",Data!L199,0)</f>
        <v>8</v>
      </c>
    </row>
    <row r="200" spans="1:7" x14ac:dyDescent="0.25">
      <c r="A200">
        <v>198</v>
      </c>
      <c r="B200" t="str">
        <f>VLOOKUP(A200,Table1[[#This Row],[id]:[state]],6,0)</f>
        <v>failed</v>
      </c>
      <c r="C200">
        <f>IF(B200="successful",Data!L200,0)</f>
        <v>0</v>
      </c>
      <c r="F200" t="str">
        <f>VLOOKUP(A200,Table1[[#This Row],[id]:[state]],6,0)</f>
        <v>failed</v>
      </c>
      <c r="G200">
        <f>IF(F200="failed",Data!L200,0)</f>
        <v>6</v>
      </c>
    </row>
    <row r="201" spans="1:7" x14ac:dyDescent="0.25">
      <c r="A201">
        <v>199</v>
      </c>
      <c r="B201" t="str">
        <f>VLOOKUP(A201,Table1[[#This Row],[id]:[state]],6,0)</f>
        <v>failed</v>
      </c>
      <c r="C201">
        <f>IF(B201="successful",Data!L201,0)</f>
        <v>0</v>
      </c>
      <c r="F201" t="str">
        <f>VLOOKUP(A201,Table1[[#This Row],[id]:[state]],6,0)</f>
        <v>failed</v>
      </c>
      <c r="G201">
        <f>IF(F201="failed",Data!L201,0)</f>
        <v>0</v>
      </c>
    </row>
    <row r="202" spans="1:7" x14ac:dyDescent="0.25">
      <c r="A202">
        <v>200</v>
      </c>
      <c r="B202" t="str">
        <f>VLOOKUP(A202,Table1[[#This Row],[id]:[state]],6,0)</f>
        <v>failed</v>
      </c>
      <c r="C202">
        <f>IF(B202="successful",Data!L202,0)</f>
        <v>0</v>
      </c>
      <c r="F202" t="str">
        <f>VLOOKUP(A202,Table1[[#This Row],[id]:[state]],6,0)</f>
        <v>failed</v>
      </c>
      <c r="G202">
        <f>IF(F202="failed",Data!L202,0)</f>
        <v>18</v>
      </c>
    </row>
    <row r="203" spans="1:7" x14ac:dyDescent="0.25">
      <c r="A203">
        <v>201</v>
      </c>
      <c r="B203" t="str">
        <f>VLOOKUP(A203,Table1[[#This Row],[id]:[state]],6,0)</f>
        <v>failed</v>
      </c>
      <c r="C203">
        <f>IF(B203="successful",Data!L203,0)</f>
        <v>0</v>
      </c>
      <c r="F203" t="str">
        <f>VLOOKUP(A203,Table1[[#This Row],[id]:[state]],6,0)</f>
        <v>failed</v>
      </c>
      <c r="G203">
        <f>IF(F203="failed",Data!L203,0)</f>
        <v>7</v>
      </c>
    </row>
    <row r="204" spans="1:7" x14ac:dyDescent="0.25">
      <c r="A204">
        <v>202</v>
      </c>
      <c r="B204" t="str">
        <f>VLOOKUP(A204,Table1[[#This Row],[id]:[state]],6,0)</f>
        <v>failed</v>
      </c>
      <c r="C204">
        <f>IF(B204="successful",Data!L204,0)</f>
        <v>0</v>
      </c>
      <c r="F204" t="str">
        <f>VLOOKUP(A204,Table1[[#This Row],[id]:[state]],6,0)</f>
        <v>failed</v>
      </c>
      <c r="G204">
        <f>IF(F204="failed",Data!L204,0)</f>
        <v>0</v>
      </c>
    </row>
    <row r="205" spans="1:7" x14ac:dyDescent="0.25">
      <c r="A205">
        <v>203</v>
      </c>
      <c r="B205" t="str">
        <f>VLOOKUP(A205,Table1[[#This Row],[id]:[state]],6,0)</f>
        <v>failed</v>
      </c>
      <c r="C205">
        <f>IF(B205="successful",Data!L205,0)</f>
        <v>0</v>
      </c>
      <c r="F205" t="str">
        <f>VLOOKUP(A205,Table1[[#This Row],[id]:[state]],6,0)</f>
        <v>failed</v>
      </c>
      <c r="G205">
        <f>IF(F205="failed",Data!L205,0)</f>
        <v>8</v>
      </c>
    </row>
    <row r="206" spans="1:7" x14ac:dyDescent="0.25">
      <c r="A206">
        <v>204</v>
      </c>
      <c r="B206" t="str">
        <f>VLOOKUP(A206,Table1[[#This Row],[id]:[state]],6,0)</f>
        <v>failed</v>
      </c>
      <c r="C206">
        <f>IF(B206="successful",Data!L206,0)</f>
        <v>0</v>
      </c>
      <c r="F206" t="str">
        <f>VLOOKUP(A206,Table1[[#This Row],[id]:[state]],6,0)</f>
        <v>failed</v>
      </c>
      <c r="G206">
        <f>IF(F206="failed",Data!L206,0)</f>
        <v>1293</v>
      </c>
    </row>
    <row r="207" spans="1:7" x14ac:dyDescent="0.25">
      <c r="A207">
        <v>205</v>
      </c>
      <c r="B207" t="str">
        <f>VLOOKUP(A207,Table1[[#This Row],[id]:[state]],6,0)</f>
        <v>failed</v>
      </c>
      <c r="C207">
        <f>IF(B207="successful",Data!L207,0)</f>
        <v>0</v>
      </c>
      <c r="F207" t="str">
        <f>VLOOKUP(A207,Table1[[#This Row],[id]:[state]],6,0)</f>
        <v>failed</v>
      </c>
      <c r="G207">
        <f>IF(F207="failed",Data!L207,0)</f>
        <v>17</v>
      </c>
    </row>
    <row r="208" spans="1:7" x14ac:dyDescent="0.25">
      <c r="A208">
        <v>206</v>
      </c>
      <c r="B208" t="str">
        <f>VLOOKUP(A208,Table1[[#This Row],[id]:[state]],6,0)</f>
        <v>failed</v>
      </c>
      <c r="C208">
        <f>IF(B208="successful",Data!L208,0)</f>
        <v>0</v>
      </c>
      <c r="F208" t="str">
        <f>VLOOKUP(A208,Table1[[#This Row],[id]:[state]],6,0)</f>
        <v>failed</v>
      </c>
      <c r="G208">
        <f>IF(F208="failed",Data!L208,0)</f>
        <v>0</v>
      </c>
    </row>
    <row r="209" spans="1:7" x14ac:dyDescent="0.25">
      <c r="A209">
        <v>207</v>
      </c>
      <c r="B209" t="str">
        <f>VLOOKUP(A209,Table1[[#This Row],[id]:[state]],6,0)</f>
        <v>failed</v>
      </c>
      <c r="C209">
        <f>IF(B209="successful",Data!L209,0)</f>
        <v>0</v>
      </c>
      <c r="F209" t="str">
        <f>VLOOKUP(A209,Table1[[#This Row],[id]:[state]],6,0)</f>
        <v>failed</v>
      </c>
      <c r="G209">
        <f>IF(F209="failed",Data!L209,0)</f>
        <v>13</v>
      </c>
    </row>
    <row r="210" spans="1:7" x14ac:dyDescent="0.25">
      <c r="A210">
        <v>208</v>
      </c>
      <c r="B210" t="str">
        <f>VLOOKUP(A210,Table1[[#This Row],[id]:[state]],6,0)</f>
        <v>failed</v>
      </c>
      <c r="C210">
        <f>IF(B210="successful",Data!L210,0)</f>
        <v>0</v>
      </c>
      <c r="F210" t="str">
        <f>VLOOKUP(A210,Table1[[#This Row],[id]:[state]],6,0)</f>
        <v>failed</v>
      </c>
      <c r="G210">
        <f>IF(F210="failed",Data!L210,0)</f>
        <v>0</v>
      </c>
    </row>
    <row r="211" spans="1:7" x14ac:dyDescent="0.25">
      <c r="A211">
        <v>209</v>
      </c>
      <c r="B211" t="str">
        <f>VLOOKUP(A211,Table1[[#This Row],[id]:[state]],6,0)</f>
        <v>failed</v>
      </c>
      <c r="C211">
        <f>IF(B211="successful",Data!L211,0)</f>
        <v>0</v>
      </c>
      <c r="F211" t="str">
        <f>VLOOKUP(A211,Table1[[#This Row],[id]:[state]],6,0)</f>
        <v>failed</v>
      </c>
      <c r="G211">
        <f>IF(F211="failed",Data!L211,0)</f>
        <v>0</v>
      </c>
    </row>
    <row r="212" spans="1:7" x14ac:dyDescent="0.25">
      <c r="A212">
        <v>210</v>
      </c>
      <c r="B212" t="str">
        <f>VLOOKUP(A212,Table1[[#This Row],[id]:[state]],6,0)</f>
        <v>failed</v>
      </c>
      <c r="C212">
        <f>IF(B212="successful",Data!L212,0)</f>
        <v>0</v>
      </c>
      <c r="F212" t="str">
        <f>VLOOKUP(A212,Table1[[#This Row],[id]:[state]],6,0)</f>
        <v>failed</v>
      </c>
      <c r="G212">
        <f>IF(F212="failed",Data!L212,0)</f>
        <v>33</v>
      </c>
    </row>
    <row r="213" spans="1:7" x14ac:dyDescent="0.25">
      <c r="A213">
        <v>211</v>
      </c>
      <c r="B213" t="str">
        <f>VLOOKUP(A213,Table1[[#This Row],[id]:[state]],6,0)</f>
        <v>failed</v>
      </c>
      <c r="C213">
        <f>IF(B213="successful",Data!L213,0)</f>
        <v>0</v>
      </c>
      <c r="F213" t="str">
        <f>VLOOKUP(A213,Table1[[#This Row],[id]:[state]],6,0)</f>
        <v>failed</v>
      </c>
      <c r="G213">
        <f>IF(F213="failed",Data!L213,0)</f>
        <v>12</v>
      </c>
    </row>
    <row r="214" spans="1:7" x14ac:dyDescent="0.25">
      <c r="A214">
        <v>212</v>
      </c>
      <c r="B214" t="str">
        <f>VLOOKUP(A214,Table1[[#This Row],[id]:[state]],6,0)</f>
        <v>failed</v>
      </c>
      <c r="C214">
        <f>IF(B214="successful",Data!L214,0)</f>
        <v>0</v>
      </c>
      <c r="F214" t="str">
        <f>VLOOKUP(A214,Table1[[#This Row],[id]:[state]],6,0)</f>
        <v>failed</v>
      </c>
      <c r="G214">
        <f>IF(F214="failed",Data!L214,0)</f>
        <v>1</v>
      </c>
    </row>
    <row r="215" spans="1:7" x14ac:dyDescent="0.25">
      <c r="A215">
        <v>213</v>
      </c>
      <c r="B215" t="str">
        <f>VLOOKUP(A215,Table1[[#This Row],[id]:[state]],6,0)</f>
        <v>failed</v>
      </c>
      <c r="C215">
        <f>IF(B215="successful",Data!L215,0)</f>
        <v>0</v>
      </c>
      <c r="F215" t="str">
        <f>VLOOKUP(A215,Table1[[#This Row],[id]:[state]],6,0)</f>
        <v>failed</v>
      </c>
      <c r="G215">
        <f>IF(F215="failed",Data!L215,0)</f>
        <v>1</v>
      </c>
    </row>
    <row r="216" spans="1:7" x14ac:dyDescent="0.25">
      <c r="A216">
        <v>214</v>
      </c>
      <c r="B216" t="str">
        <f>VLOOKUP(A216,Table1[[#This Row],[id]:[state]],6,0)</f>
        <v>failed</v>
      </c>
      <c r="C216">
        <f>IF(B216="successful",Data!L216,0)</f>
        <v>0</v>
      </c>
      <c r="F216" t="str">
        <f>VLOOKUP(A216,Table1[[#This Row],[id]:[state]],6,0)</f>
        <v>failed</v>
      </c>
      <c r="G216">
        <f>IF(F216="failed",Data!L216,0)</f>
        <v>1</v>
      </c>
    </row>
    <row r="217" spans="1:7" x14ac:dyDescent="0.25">
      <c r="A217">
        <v>215</v>
      </c>
      <c r="B217" t="str">
        <f>VLOOKUP(A217,Table1[[#This Row],[id]:[state]],6,0)</f>
        <v>failed</v>
      </c>
      <c r="C217">
        <f>IF(B217="successful",Data!L217,0)</f>
        <v>0</v>
      </c>
      <c r="F217" t="str">
        <f>VLOOKUP(A217,Table1[[#This Row],[id]:[state]],6,0)</f>
        <v>failed</v>
      </c>
      <c r="G217">
        <f>IF(F217="failed",Data!L217,0)</f>
        <v>1</v>
      </c>
    </row>
    <row r="218" spans="1:7" x14ac:dyDescent="0.25">
      <c r="A218">
        <v>216</v>
      </c>
      <c r="B218" t="str">
        <f>VLOOKUP(A218,Table1[[#This Row],[id]:[state]],6,0)</f>
        <v>failed</v>
      </c>
      <c r="C218">
        <f>IF(B218="successful",Data!L218,0)</f>
        <v>0</v>
      </c>
      <c r="F218" t="str">
        <f>VLOOKUP(A218,Table1[[#This Row],[id]:[state]],6,0)</f>
        <v>failed</v>
      </c>
      <c r="G218">
        <f>IF(F218="failed",Data!L218,0)</f>
        <v>84</v>
      </c>
    </row>
    <row r="219" spans="1:7" x14ac:dyDescent="0.25">
      <c r="A219">
        <v>217</v>
      </c>
      <c r="B219" t="str">
        <f>VLOOKUP(A219,Table1[[#This Row],[id]:[state]],6,0)</f>
        <v>failed</v>
      </c>
      <c r="C219">
        <f>IF(B219="successful",Data!L219,0)</f>
        <v>0</v>
      </c>
      <c r="F219" t="str">
        <f>VLOOKUP(A219,Table1[[#This Row],[id]:[state]],6,0)</f>
        <v>failed</v>
      </c>
      <c r="G219">
        <f>IF(F219="failed",Data!L219,0)</f>
        <v>38</v>
      </c>
    </row>
    <row r="220" spans="1:7" x14ac:dyDescent="0.25">
      <c r="A220">
        <v>218</v>
      </c>
      <c r="B220" t="str">
        <f>VLOOKUP(A220,Table1[[#This Row],[id]:[state]],6,0)</f>
        <v>failed</v>
      </c>
      <c r="C220">
        <f>IF(B220="successful",Data!L220,0)</f>
        <v>0</v>
      </c>
      <c r="F220" t="str">
        <f>VLOOKUP(A220,Table1[[#This Row],[id]:[state]],6,0)</f>
        <v>failed</v>
      </c>
      <c r="G220">
        <f>IF(F220="failed",Data!L220,0)</f>
        <v>1</v>
      </c>
    </row>
    <row r="221" spans="1:7" x14ac:dyDescent="0.25">
      <c r="A221">
        <v>219</v>
      </c>
      <c r="B221" t="str">
        <f>VLOOKUP(A221,Table1[[#This Row],[id]:[state]],6,0)</f>
        <v>failed</v>
      </c>
      <c r="C221">
        <f>IF(B221="successful",Data!L221,0)</f>
        <v>0</v>
      </c>
      <c r="F221" t="str">
        <f>VLOOKUP(A221,Table1[[#This Row],[id]:[state]],6,0)</f>
        <v>failed</v>
      </c>
      <c r="G221">
        <f>IF(F221="failed",Data!L221,0)</f>
        <v>76</v>
      </c>
    </row>
    <row r="222" spans="1:7" x14ac:dyDescent="0.25">
      <c r="A222">
        <v>220</v>
      </c>
      <c r="B222" t="str">
        <f>VLOOKUP(A222,Table1[[#This Row],[id]:[state]],6,0)</f>
        <v>failed</v>
      </c>
      <c r="C222">
        <f>IF(B222="successful",Data!L222,0)</f>
        <v>0</v>
      </c>
      <c r="F222" t="str">
        <f>VLOOKUP(A222,Table1[[#This Row],[id]:[state]],6,0)</f>
        <v>failed</v>
      </c>
      <c r="G222">
        <f>IF(F222="failed",Data!L222,0)</f>
        <v>3</v>
      </c>
    </row>
    <row r="223" spans="1:7" x14ac:dyDescent="0.25">
      <c r="A223">
        <v>221</v>
      </c>
      <c r="B223" t="str">
        <f>VLOOKUP(A223,Table1[[#This Row],[id]:[state]],6,0)</f>
        <v>failed</v>
      </c>
      <c r="C223">
        <f>IF(B223="successful",Data!L223,0)</f>
        <v>0</v>
      </c>
      <c r="F223" t="str">
        <f>VLOOKUP(A223,Table1[[#This Row],[id]:[state]],6,0)</f>
        <v>failed</v>
      </c>
      <c r="G223">
        <f>IF(F223="failed",Data!L223,0)</f>
        <v>0</v>
      </c>
    </row>
    <row r="224" spans="1:7" x14ac:dyDescent="0.25">
      <c r="A224">
        <v>222</v>
      </c>
      <c r="B224" t="str">
        <f>VLOOKUP(A224,Table1[[#This Row],[id]:[state]],6,0)</f>
        <v>failed</v>
      </c>
      <c r="C224">
        <f>IF(B224="successful",Data!L224,0)</f>
        <v>0</v>
      </c>
      <c r="F224" t="str">
        <f>VLOOKUP(A224,Table1[[#This Row],[id]:[state]],6,0)</f>
        <v>failed</v>
      </c>
      <c r="G224">
        <f>IF(F224="failed",Data!L224,0)</f>
        <v>2</v>
      </c>
    </row>
    <row r="225" spans="1:7" x14ac:dyDescent="0.25">
      <c r="A225">
        <v>223</v>
      </c>
      <c r="B225" t="str">
        <f>VLOOKUP(A225,Table1[[#This Row],[id]:[state]],6,0)</f>
        <v>failed</v>
      </c>
      <c r="C225">
        <f>IF(B225="successful",Data!L225,0)</f>
        <v>0</v>
      </c>
      <c r="F225" t="str">
        <f>VLOOKUP(A225,Table1[[#This Row],[id]:[state]],6,0)</f>
        <v>failed</v>
      </c>
      <c r="G225">
        <f>IF(F225="failed",Data!L225,0)</f>
        <v>0</v>
      </c>
    </row>
    <row r="226" spans="1:7" x14ac:dyDescent="0.25">
      <c r="A226">
        <v>224</v>
      </c>
      <c r="B226" t="str">
        <f>VLOOKUP(A226,Table1[[#This Row],[id]:[state]],6,0)</f>
        <v>failed</v>
      </c>
      <c r="C226">
        <f>IF(B226="successful",Data!L226,0)</f>
        <v>0</v>
      </c>
      <c r="F226" t="str">
        <f>VLOOKUP(A226,Table1[[#This Row],[id]:[state]],6,0)</f>
        <v>failed</v>
      </c>
      <c r="G226">
        <f>IF(F226="failed",Data!L226,0)</f>
        <v>0</v>
      </c>
    </row>
    <row r="227" spans="1:7" x14ac:dyDescent="0.25">
      <c r="A227">
        <v>225</v>
      </c>
      <c r="B227" t="str">
        <f>VLOOKUP(A227,Table1[[#This Row],[id]:[state]],6,0)</f>
        <v>failed</v>
      </c>
      <c r="C227">
        <f>IF(B227="successful",Data!L227,0)</f>
        <v>0</v>
      </c>
      <c r="F227" t="str">
        <f>VLOOKUP(A227,Table1[[#This Row],[id]:[state]],6,0)</f>
        <v>failed</v>
      </c>
      <c r="G227">
        <f>IF(F227="failed",Data!L227,0)</f>
        <v>0</v>
      </c>
    </row>
    <row r="228" spans="1:7" x14ac:dyDescent="0.25">
      <c r="A228">
        <v>226</v>
      </c>
      <c r="B228" t="str">
        <f>VLOOKUP(A228,Table1[[#This Row],[id]:[state]],6,0)</f>
        <v>failed</v>
      </c>
      <c r="C228">
        <f>IF(B228="successful",Data!L228,0)</f>
        <v>0</v>
      </c>
      <c r="F228" t="str">
        <f>VLOOKUP(A228,Table1[[#This Row],[id]:[state]],6,0)</f>
        <v>failed</v>
      </c>
      <c r="G228">
        <f>IF(F228="failed",Data!L228,0)</f>
        <v>2</v>
      </c>
    </row>
    <row r="229" spans="1:7" x14ac:dyDescent="0.25">
      <c r="A229">
        <v>227</v>
      </c>
      <c r="B229" t="str">
        <f>VLOOKUP(A229,Table1[[#This Row],[id]:[state]],6,0)</f>
        <v>failed</v>
      </c>
      <c r="C229">
        <f>IF(B229="successful",Data!L229,0)</f>
        <v>0</v>
      </c>
      <c r="F229" t="str">
        <f>VLOOKUP(A229,Table1[[#This Row],[id]:[state]],6,0)</f>
        <v>failed</v>
      </c>
      <c r="G229">
        <f>IF(F229="failed",Data!L229,0)</f>
        <v>0</v>
      </c>
    </row>
    <row r="230" spans="1:7" x14ac:dyDescent="0.25">
      <c r="A230">
        <v>228</v>
      </c>
      <c r="B230" t="str">
        <f>VLOOKUP(A230,Table1[[#This Row],[id]:[state]],6,0)</f>
        <v>failed</v>
      </c>
      <c r="C230">
        <f>IF(B230="successful",Data!L230,0)</f>
        <v>0</v>
      </c>
      <c r="F230" t="str">
        <f>VLOOKUP(A230,Table1[[#This Row],[id]:[state]],6,0)</f>
        <v>failed</v>
      </c>
      <c r="G230">
        <f>IF(F230="failed",Data!L230,0)</f>
        <v>0</v>
      </c>
    </row>
    <row r="231" spans="1:7" x14ac:dyDescent="0.25">
      <c r="A231">
        <v>229</v>
      </c>
      <c r="B231" t="str">
        <f>VLOOKUP(A231,Table1[[#This Row],[id]:[state]],6,0)</f>
        <v>failed</v>
      </c>
      <c r="C231">
        <f>IF(B231="successful",Data!L231,0)</f>
        <v>0</v>
      </c>
      <c r="F231" t="str">
        <f>VLOOKUP(A231,Table1[[#This Row],[id]:[state]],6,0)</f>
        <v>failed</v>
      </c>
      <c r="G231">
        <f>IF(F231="failed",Data!L231,0)</f>
        <v>0</v>
      </c>
    </row>
    <row r="232" spans="1:7" x14ac:dyDescent="0.25">
      <c r="A232">
        <v>230</v>
      </c>
      <c r="B232" t="str">
        <f>VLOOKUP(A232,Table1[[#This Row],[id]:[state]],6,0)</f>
        <v>failed</v>
      </c>
      <c r="C232">
        <f>IF(B232="successful",Data!L232,0)</f>
        <v>0</v>
      </c>
      <c r="F232" t="str">
        <f>VLOOKUP(A232,Table1[[#This Row],[id]:[state]],6,0)</f>
        <v>failed</v>
      </c>
      <c r="G232">
        <f>IF(F232="failed",Data!L232,0)</f>
        <v>2</v>
      </c>
    </row>
    <row r="233" spans="1:7" x14ac:dyDescent="0.25">
      <c r="A233">
        <v>231</v>
      </c>
      <c r="B233" t="str">
        <f>VLOOKUP(A233,Table1[[#This Row],[id]:[state]],6,0)</f>
        <v>failed</v>
      </c>
      <c r="C233">
        <f>IF(B233="successful",Data!L233,0)</f>
        <v>0</v>
      </c>
      <c r="F233" t="str">
        <f>VLOOKUP(A233,Table1[[#This Row],[id]:[state]],6,0)</f>
        <v>failed</v>
      </c>
      <c r="G233">
        <f>IF(F233="failed",Data!L233,0)</f>
        <v>0</v>
      </c>
    </row>
    <row r="234" spans="1:7" x14ac:dyDescent="0.25">
      <c r="A234">
        <v>232</v>
      </c>
      <c r="B234" t="str">
        <f>VLOOKUP(A234,Table1[[#This Row],[id]:[state]],6,0)</f>
        <v>failed</v>
      </c>
      <c r="C234">
        <f>IF(B234="successful",Data!L234,0)</f>
        <v>0</v>
      </c>
      <c r="F234" t="str">
        <f>VLOOKUP(A234,Table1[[#This Row],[id]:[state]],6,0)</f>
        <v>failed</v>
      </c>
      <c r="G234">
        <f>IF(F234="failed",Data!L234,0)</f>
        <v>7</v>
      </c>
    </row>
    <row r="235" spans="1:7" x14ac:dyDescent="0.25">
      <c r="A235">
        <v>233</v>
      </c>
      <c r="B235" t="str">
        <f>VLOOKUP(A235,Table1[[#This Row],[id]:[state]],6,0)</f>
        <v>failed</v>
      </c>
      <c r="C235">
        <f>IF(B235="successful",Data!L235,0)</f>
        <v>0</v>
      </c>
      <c r="F235" t="str">
        <f>VLOOKUP(A235,Table1[[#This Row],[id]:[state]],6,0)</f>
        <v>failed</v>
      </c>
      <c r="G235">
        <f>IF(F235="failed",Data!L235,0)</f>
        <v>0</v>
      </c>
    </row>
    <row r="236" spans="1:7" x14ac:dyDescent="0.25">
      <c r="A236">
        <v>234</v>
      </c>
      <c r="B236" t="str">
        <f>VLOOKUP(A236,Table1[[#This Row],[id]:[state]],6,0)</f>
        <v>failed</v>
      </c>
      <c r="C236">
        <f>IF(B236="successful",Data!L236,0)</f>
        <v>0</v>
      </c>
      <c r="F236" t="str">
        <f>VLOOKUP(A236,Table1[[#This Row],[id]:[state]],6,0)</f>
        <v>failed</v>
      </c>
      <c r="G236">
        <f>IF(F236="failed",Data!L236,0)</f>
        <v>5</v>
      </c>
    </row>
    <row r="237" spans="1:7" x14ac:dyDescent="0.25">
      <c r="A237">
        <v>235</v>
      </c>
      <c r="B237" t="str">
        <f>VLOOKUP(A237,Table1[[#This Row],[id]:[state]],6,0)</f>
        <v>failed</v>
      </c>
      <c r="C237">
        <f>IF(B237="successful",Data!L237,0)</f>
        <v>0</v>
      </c>
      <c r="F237" t="str">
        <f>VLOOKUP(A237,Table1[[#This Row],[id]:[state]],6,0)</f>
        <v>failed</v>
      </c>
      <c r="G237">
        <f>IF(F237="failed",Data!L237,0)</f>
        <v>0</v>
      </c>
    </row>
    <row r="238" spans="1:7" x14ac:dyDescent="0.25">
      <c r="A238">
        <v>236</v>
      </c>
      <c r="B238" t="str">
        <f>VLOOKUP(A238,Table1[[#This Row],[id]:[state]],6,0)</f>
        <v>failed</v>
      </c>
      <c r="C238">
        <f>IF(B238="successful",Data!L238,0)</f>
        <v>0</v>
      </c>
      <c r="F238" t="str">
        <f>VLOOKUP(A238,Table1[[#This Row],[id]:[state]],6,0)</f>
        <v>failed</v>
      </c>
      <c r="G238">
        <f>IF(F238="failed",Data!L238,0)</f>
        <v>0</v>
      </c>
    </row>
    <row r="239" spans="1:7" x14ac:dyDescent="0.25">
      <c r="A239">
        <v>237</v>
      </c>
      <c r="B239" t="str">
        <f>VLOOKUP(A239,Table1[[#This Row],[id]:[state]],6,0)</f>
        <v>failed</v>
      </c>
      <c r="C239">
        <f>IF(B239="successful",Data!L239,0)</f>
        <v>0</v>
      </c>
      <c r="F239" t="str">
        <f>VLOOKUP(A239,Table1[[#This Row],[id]:[state]],6,0)</f>
        <v>failed</v>
      </c>
      <c r="G239">
        <f>IF(F239="failed",Data!L239,0)</f>
        <v>1</v>
      </c>
    </row>
    <row r="240" spans="1:7" x14ac:dyDescent="0.25">
      <c r="A240">
        <v>238</v>
      </c>
      <c r="B240" t="str">
        <f>VLOOKUP(A240,Table1[[#This Row],[id]:[state]],6,0)</f>
        <v>failed</v>
      </c>
      <c r="C240">
        <f>IF(B240="successful",Data!L240,0)</f>
        <v>0</v>
      </c>
      <c r="F240" t="str">
        <f>VLOOKUP(A240,Table1[[#This Row],[id]:[state]],6,0)</f>
        <v>failed</v>
      </c>
      <c r="G240">
        <f>IF(F240="failed",Data!L240,0)</f>
        <v>0</v>
      </c>
    </row>
    <row r="241" spans="1:7" x14ac:dyDescent="0.25">
      <c r="A241">
        <v>239</v>
      </c>
      <c r="B241" t="str">
        <f>VLOOKUP(A241,Table1[[#This Row],[id]:[state]],6,0)</f>
        <v>failed</v>
      </c>
      <c r="C241">
        <f>IF(B241="successful",Data!L241,0)</f>
        <v>0</v>
      </c>
      <c r="F241" t="str">
        <f>VLOOKUP(A241,Table1[[#This Row],[id]:[state]],6,0)</f>
        <v>failed</v>
      </c>
      <c r="G241">
        <f>IF(F241="failed",Data!L241,0)</f>
        <v>5</v>
      </c>
    </row>
    <row r="242" spans="1:7" hidden="1" x14ac:dyDescent="0.25">
      <c r="A242">
        <v>240</v>
      </c>
      <c r="B242" t="str">
        <f>VLOOKUP(A242,Table1[[#This Row],[id]:[state]],6,0)</f>
        <v>successful</v>
      </c>
      <c r="C242">
        <f>IF(B242="successful",Data!L242,0)</f>
        <v>137</v>
      </c>
      <c r="F242" t="str">
        <f>VLOOKUP(A242,Table1[[#This Row],[id]:[state]],6,0)</f>
        <v>successful</v>
      </c>
      <c r="G242">
        <f>IF(F242="failed",Data!L242,0)</f>
        <v>0</v>
      </c>
    </row>
    <row r="243" spans="1:7" hidden="1" x14ac:dyDescent="0.25">
      <c r="A243">
        <v>241</v>
      </c>
      <c r="B243" t="str">
        <f>VLOOKUP(A243,Table1[[#This Row],[id]:[state]],6,0)</f>
        <v>successful</v>
      </c>
      <c r="C243">
        <f>IF(B243="successful",Data!L243,0)</f>
        <v>376</v>
      </c>
      <c r="F243" t="str">
        <f>VLOOKUP(A243,Table1[[#This Row],[id]:[state]],6,0)</f>
        <v>successful</v>
      </c>
      <c r="G243">
        <f>IF(F243="failed",Data!L243,0)</f>
        <v>0</v>
      </c>
    </row>
    <row r="244" spans="1:7" hidden="1" x14ac:dyDescent="0.25">
      <c r="A244">
        <v>242</v>
      </c>
      <c r="B244" t="str">
        <f>VLOOKUP(A244,Table1[[#This Row],[id]:[state]],6,0)</f>
        <v>successful</v>
      </c>
      <c r="C244">
        <f>IF(B244="successful",Data!L244,0)</f>
        <v>202</v>
      </c>
      <c r="F244" t="str">
        <f>VLOOKUP(A244,Table1[[#This Row],[id]:[state]],6,0)</f>
        <v>successful</v>
      </c>
      <c r="G244">
        <f>IF(F244="failed",Data!L244,0)</f>
        <v>0</v>
      </c>
    </row>
    <row r="245" spans="1:7" hidden="1" x14ac:dyDescent="0.25">
      <c r="A245">
        <v>243</v>
      </c>
      <c r="B245" t="str">
        <f>VLOOKUP(A245,Table1[[#This Row],[id]:[state]],6,0)</f>
        <v>successful</v>
      </c>
      <c r="C245">
        <f>IF(B245="successful",Data!L245,0)</f>
        <v>328</v>
      </c>
      <c r="F245" t="str">
        <f>VLOOKUP(A245,Table1[[#This Row],[id]:[state]],6,0)</f>
        <v>successful</v>
      </c>
      <c r="G245">
        <f>IF(F245="failed",Data!L245,0)</f>
        <v>0</v>
      </c>
    </row>
    <row r="246" spans="1:7" hidden="1" x14ac:dyDescent="0.25">
      <c r="A246">
        <v>244</v>
      </c>
      <c r="B246" t="str">
        <f>VLOOKUP(A246,Table1[[#This Row],[id]:[state]],6,0)</f>
        <v>successful</v>
      </c>
      <c r="C246">
        <f>IF(B246="successful",Data!L246,0)</f>
        <v>84</v>
      </c>
      <c r="F246" t="str">
        <f>VLOOKUP(A246,Table1[[#This Row],[id]:[state]],6,0)</f>
        <v>successful</v>
      </c>
      <c r="G246">
        <f>IF(F246="failed",Data!L246,0)</f>
        <v>0</v>
      </c>
    </row>
    <row r="247" spans="1:7" hidden="1" x14ac:dyDescent="0.25">
      <c r="A247">
        <v>245</v>
      </c>
      <c r="B247" t="str">
        <f>VLOOKUP(A247,Table1[[#This Row],[id]:[state]],6,0)</f>
        <v>successful</v>
      </c>
      <c r="C247">
        <f>IF(B247="successful",Data!L247,0)</f>
        <v>96</v>
      </c>
      <c r="F247" t="str">
        <f>VLOOKUP(A247,Table1[[#This Row],[id]:[state]],6,0)</f>
        <v>successful</v>
      </c>
      <c r="G247">
        <f>IF(F247="failed",Data!L247,0)</f>
        <v>0</v>
      </c>
    </row>
    <row r="248" spans="1:7" hidden="1" x14ac:dyDescent="0.25">
      <c r="A248">
        <v>246</v>
      </c>
      <c r="B248" t="str">
        <f>VLOOKUP(A248,Table1[[#This Row],[id]:[state]],6,0)</f>
        <v>successful</v>
      </c>
      <c r="C248">
        <f>IF(B248="successful",Data!L248,0)</f>
        <v>223</v>
      </c>
      <c r="F248" t="str">
        <f>VLOOKUP(A248,Table1[[#This Row],[id]:[state]],6,0)</f>
        <v>successful</v>
      </c>
      <c r="G248">
        <f>IF(F248="failed",Data!L248,0)</f>
        <v>0</v>
      </c>
    </row>
    <row r="249" spans="1:7" hidden="1" x14ac:dyDescent="0.25">
      <c r="A249">
        <v>247</v>
      </c>
      <c r="B249" t="str">
        <f>VLOOKUP(A249,Table1[[#This Row],[id]:[state]],6,0)</f>
        <v>successful</v>
      </c>
      <c r="C249">
        <f>IF(B249="successful",Data!L249,0)</f>
        <v>62</v>
      </c>
      <c r="F249" t="str">
        <f>VLOOKUP(A249,Table1[[#This Row],[id]:[state]],6,0)</f>
        <v>successful</v>
      </c>
      <c r="G249">
        <f>IF(F249="failed",Data!L249,0)</f>
        <v>0</v>
      </c>
    </row>
    <row r="250" spans="1:7" hidden="1" x14ac:dyDescent="0.25">
      <c r="A250">
        <v>248</v>
      </c>
      <c r="B250" t="str">
        <f>VLOOKUP(A250,Table1[[#This Row],[id]:[state]],6,0)</f>
        <v>successful</v>
      </c>
      <c r="C250">
        <f>IF(B250="successful",Data!L250,0)</f>
        <v>146</v>
      </c>
      <c r="F250" t="str">
        <f>VLOOKUP(A250,Table1[[#This Row],[id]:[state]],6,0)</f>
        <v>successful</v>
      </c>
      <c r="G250">
        <f>IF(F250="failed",Data!L250,0)</f>
        <v>0</v>
      </c>
    </row>
    <row r="251" spans="1:7" hidden="1" x14ac:dyDescent="0.25">
      <c r="A251">
        <v>249</v>
      </c>
      <c r="B251" t="str">
        <f>VLOOKUP(A251,Table1[[#This Row],[id]:[state]],6,0)</f>
        <v>successful</v>
      </c>
      <c r="C251">
        <f>IF(B251="successful",Data!L251,0)</f>
        <v>235</v>
      </c>
      <c r="F251" t="str">
        <f>VLOOKUP(A251,Table1[[#This Row],[id]:[state]],6,0)</f>
        <v>successful</v>
      </c>
      <c r="G251">
        <f>IF(F251="failed",Data!L251,0)</f>
        <v>0</v>
      </c>
    </row>
    <row r="252" spans="1:7" hidden="1" x14ac:dyDescent="0.25">
      <c r="A252">
        <v>250</v>
      </c>
      <c r="B252" t="str">
        <f>VLOOKUP(A252,Table1[[#This Row],[id]:[state]],6,0)</f>
        <v>successful</v>
      </c>
      <c r="C252">
        <f>IF(B252="successful",Data!L252,0)</f>
        <v>437</v>
      </c>
      <c r="F252" t="str">
        <f>VLOOKUP(A252,Table1[[#This Row],[id]:[state]],6,0)</f>
        <v>successful</v>
      </c>
      <c r="G252">
        <f>IF(F252="failed",Data!L252,0)</f>
        <v>0</v>
      </c>
    </row>
    <row r="253" spans="1:7" hidden="1" x14ac:dyDescent="0.25">
      <c r="A253">
        <v>251</v>
      </c>
      <c r="B253" t="str">
        <f>VLOOKUP(A253,Table1[[#This Row],[id]:[state]],6,0)</f>
        <v>successful</v>
      </c>
      <c r="C253">
        <f>IF(B253="successful",Data!L253,0)</f>
        <v>77</v>
      </c>
      <c r="F253" t="str">
        <f>VLOOKUP(A253,Table1[[#This Row],[id]:[state]],6,0)</f>
        <v>successful</v>
      </c>
      <c r="G253">
        <f>IF(F253="failed",Data!L253,0)</f>
        <v>0</v>
      </c>
    </row>
    <row r="254" spans="1:7" hidden="1" x14ac:dyDescent="0.25">
      <c r="A254">
        <v>252</v>
      </c>
      <c r="B254" t="str">
        <f>VLOOKUP(A254,Table1[[#This Row],[id]:[state]],6,0)</f>
        <v>successful</v>
      </c>
      <c r="C254">
        <f>IF(B254="successful",Data!L254,0)</f>
        <v>108</v>
      </c>
      <c r="F254" t="str">
        <f>VLOOKUP(A254,Table1[[#This Row],[id]:[state]],6,0)</f>
        <v>successful</v>
      </c>
      <c r="G254">
        <f>IF(F254="failed",Data!L254,0)</f>
        <v>0</v>
      </c>
    </row>
    <row r="255" spans="1:7" hidden="1" x14ac:dyDescent="0.25">
      <c r="A255">
        <v>253</v>
      </c>
      <c r="B255" t="str">
        <f>VLOOKUP(A255,Table1[[#This Row],[id]:[state]],6,0)</f>
        <v>successful</v>
      </c>
      <c r="C255">
        <f>IF(B255="successful",Data!L255,0)</f>
        <v>7</v>
      </c>
      <c r="F255" t="str">
        <f>VLOOKUP(A255,Table1[[#This Row],[id]:[state]],6,0)</f>
        <v>successful</v>
      </c>
      <c r="G255">
        <f>IF(F255="failed",Data!L255,0)</f>
        <v>0</v>
      </c>
    </row>
    <row r="256" spans="1:7" hidden="1" x14ac:dyDescent="0.25">
      <c r="A256">
        <v>254</v>
      </c>
      <c r="B256" t="str">
        <f>VLOOKUP(A256,Table1[[#This Row],[id]:[state]],6,0)</f>
        <v>successful</v>
      </c>
      <c r="C256">
        <f>IF(B256="successful",Data!L256,0)</f>
        <v>314</v>
      </c>
      <c r="F256" t="str">
        <f>VLOOKUP(A256,Table1[[#This Row],[id]:[state]],6,0)</f>
        <v>successful</v>
      </c>
      <c r="G256">
        <f>IF(F256="failed",Data!L256,0)</f>
        <v>0</v>
      </c>
    </row>
    <row r="257" spans="1:7" hidden="1" x14ac:dyDescent="0.25">
      <c r="A257">
        <v>255</v>
      </c>
      <c r="B257" t="str">
        <f>VLOOKUP(A257,Table1[[#This Row],[id]:[state]],6,0)</f>
        <v>successful</v>
      </c>
      <c r="C257">
        <f>IF(B257="successful",Data!L257,0)</f>
        <v>188</v>
      </c>
      <c r="F257" t="str">
        <f>VLOOKUP(A257,Table1[[#This Row],[id]:[state]],6,0)</f>
        <v>successful</v>
      </c>
      <c r="G257">
        <f>IF(F257="failed",Data!L257,0)</f>
        <v>0</v>
      </c>
    </row>
    <row r="258" spans="1:7" hidden="1" x14ac:dyDescent="0.25">
      <c r="A258">
        <v>256</v>
      </c>
      <c r="B258" t="str">
        <f>VLOOKUP(A258,Table1[[#This Row],[id]:[state]],6,0)</f>
        <v>successful</v>
      </c>
      <c r="C258">
        <f>IF(B258="successful",Data!L258,0)</f>
        <v>275</v>
      </c>
      <c r="F258" t="str">
        <f>VLOOKUP(A258,Table1[[#This Row],[id]:[state]],6,0)</f>
        <v>successful</v>
      </c>
      <c r="G258">
        <f>IF(F258="failed",Data!L258,0)</f>
        <v>0</v>
      </c>
    </row>
    <row r="259" spans="1:7" hidden="1" x14ac:dyDescent="0.25">
      <c r="A259">
        <v>257</v>
      </c>
      <c r="B259" t="str">
        <f>VLOOKUP(A259,Table1[[#This Row],[id]:[state]],6,0)</f>
        <v>successful</v>
      </c>
      <c r="C259">
        <f>IF(B259="successful",Data!L259,0)</f>
        <v>560</v>
      </c>
      <c r="F259" t="str">
        <f>VLOOKUP(A259,Table1[[#This Row],[id]:[state]],6,0)</f>
        <v>successful</v>
      </c>
      <c r="G259">
        <f>IF(F259="failed",Data!L259,0)</f>
        <v>0</v>
      </c>
    </row>
    <row r="260" spans="1:7" hidden="1" x14ac:dyDescent="0.25">
      <c r="A260">
        <v>258</v>
      </c>
      <c r="B260" t="str">
        <f>VLOOKUP(A260,Table1[[#This Row],[id]:[state]],6,0)</f>
        <v>successful</v>
      </c>
      <c r="C260">
        <f>IF(B260="successful",Data!L260,0)</f>
        <v>688</v>
      </c>
      <c r="F260" t="str">
        <f>VLOOKUP(A260,Table1[[#This Row],[id]:[state]],6,0)</f>
        <v>successful</v>
      </c>
      <c r="G260">
        <f>IF(F260="failed",Data!L260,0)</f>
        <v>0</v>
      </c>
    </row>
    <row r="261" spans="1:7" hidden="1" x14ac:dyDescent="0.25">
      <c r="A261">
        <v>259</v>
      </c>
      <c r="B261" t="str">
        <f>VLOOKUP(A261,Table1[[#This Row],[id]:[state]],6,0)</f>
        <v>successful</v>
      </c>
      <c r="C261">
        <f>IF(B261="successful",Data!L261,0)</f>
        <v>942</v>
      </c>
      <c r="F261" t="str">
        <f>VLOOKUP(A261,Table1[[#This Row],[id]:[state]],6,0)</f>
        <v>successful</v>
      </c>
      <c r="G261">
        <f>IF(F261="failed",Data!L261,0)</f>
        <v>0</v>
      </c>
    </row>
    <row r="262" spans="1:7" hidden="1" x14ac:dyDescent="0.25">
      <c r="A262">
        <v>260</v>
      </c>
      <c r="B262" t="str">
        <f>VLOOKUP(A262,Table1[[#This Row],[id]:[state]],6,0)</f>
        <v>successful</v>
      </c>
      <c r="C262">
        <f>IF(B262="successful",Data!L262,0)</f>
        <v>88</v>
      </c>
      <c r="F262" t="str">
        <f>VLOOKUP(A262,Table1[[#This Row],[id]:[state]],6,0)</f>
        <v>successful</v>
      </c>
      <c r="G262">
        <f>IF(F262="failed",Data!L262,0)</f>
        <v>0</v>
      </c>
    </row>
    <row r="263" spans="1:7" hidden="1" x14ac:dyDescent="0.25">
      <c r="A263">
        <v>261</v>
      </c>
      <c r="B263" t="str">
        <f>VLOOKUP(A263,Table1[[#This Row],[id]:[state]],6,0)</f>
        <v>successful</v>
      </c>
      <c r="C263">
        <f>IF(B263="successful",Data!L263,0)</f>
        <v>220</v>
      </c>
      <c r="F263" t="str">
        <f>VLOOKUP(A263,Table1[[#This Row],[id]:[state]],6,0)</f>
        <v>successful</v>
      </c>
      <c r="G263">
        <f>IF(F263="failed",Data!L263,0)</f>
        <v>0</v>
      </c>
    </row>
    <row r="264" spans="1:7" hidden="1" x14ac:dyDescent="0.25">
      <c r="A264">
        <v>262</v>
      </c>
      <c r="B264" t="str">
        <f>VLOOKUP(A264,Table1[[#This Row],[id]:[state]],6,0)</f>
        <v>successful</v>
      </c>
      <c r="C264">
        <f>IF(B264="successful",Data!L264,0)</f>
        <v>145</v>
      </c>
      <c r="F264" t="str">
        <f>VLOOKUP(A264,Table1[[#This Row],[id]:[state]],6,0)</f>
        <v>successful</v>
      </c>
      <c r="G264">
        <f>IF(F264="failed",Data!L264,0)</f>
        <v>0</v>
      </c>
    </row>
    <row r="265" spans="1:7" hidden="1" x14ac:dyDescent="0.25">
      <c r="A265">
        <v>263</v>
      </c>
      <c r="B265" t="str">
        <f>VLOOKUP(A265,Table1[[#This Row],[id]:[state]],6,0)</f>
        <v>successful</v>
      </c>
      <c r="C265">
        <f>IF(B265="successful",Data!L265,0)</f>
        <v>963</v>
      </c>
      <c r="F265" t="str">
        <f>VLOOKUP(A265,Table1[[#This Row],[id]:[state]],6,0)</f>
        <v>successful</v>
      </c>
      <c r="G265">
        <f>IF(F265="failed",Data!L265,0)</f>
        <v>0</v>
      </c>
    </row>
    <row r="266" spans="1:7" hidden="1" x14ac:dyDescent="0.25">
      <c r="A266">
        <v>264</v>
      </c>
      <c r="B266" t="str">
        <f>VLOOKUP(A266,Table1[[#This Row],[id]:[state]],6,0)</f>
        <v>successful</v>
      </c>
      <c r="C266">
        <f>IF(B266="successful",Data!L266,0)</f>
        <v>91</v>
      </c>
      <c r="F266" t="str">
        <f>VLOOKUP(A266,Table1[[#This Row],[id]:[state]],6,0)</f>
        <v>successful</v>
      </c>
      <c r="G266">
        <f>IF(F266="failed",Data!L266,0)</f>
        <v>0</v>
      </c>
    </row>
    <row r="267" spans="1:7" hidden="1" x14ac:dyDescent="0.25">
      <c r="A267">
        <v>265</v>
      </c>
      <c r="B267" t="str">
        <f>VLOOKUP(A267,Table1[[#This Row],[id]:[state]],6,0)</f>
        <v>successful</v>
      </c>
      <c r="C267">
        <f>IF(B267="successful",Data!L267,0)</f>
        <v>58</v>
      </c>
      <c r="F267" t="str">
        <f>VLOOKUP(A267,Table1[[#This Row],[id]:[state]],6,0)</f>
        <v>successful</v>
      </c>
      <c r="G267">
        <f>IF(F267="failed",Data!L267,0)</f>
        <v>0</v>
      </c>
    </row>
    <row r="268" spans="1:7" hidden="1" x14ac:dyDescent="0.25">
      <c r="A268">
        <v>266</v>
      </c>
      <c r="B268" t="str">
        <f>VLOOKUP(A268,Table1[[#This Row],[id]:[state]],6,0)</f>
        <v>successful</v>
      </c>
      <c r="C268">
        <f>IF(B268="successful",Data!L268,0)</f>
        <v>36</v>
      </c>
      <c r="F268" t="str">
        <f>VLOOKUP(A268,Table1[[#This Row],[id]:[state]],6,0)</f>
        <v>successful</v>
      </c>
      <c r="G268">
        <f>IF(F268="failed",Data!L268,0)</f>
        <v>0</v>
      </c>
    </row>
    <row r="269" spans="1:7" hidden="1" x14ac:dyDescent="0.25">
      <c r="A269">
        <v>267</v>
      </c>
      <c r="B269" t="str">
        <f>VLOOKUP(A269,Table1[[#This Row],[id]:[state]],6,0)</f>
        <v>successful</v>
      </c>
      <c r="C269">
        <f>IF(B269="successful",Data!L269,0)</f>
        <v>165</v>
      </c>
      <c r="F269" t="str">
        <f>VLOOKUP(A269,Table1[[#This Row],[id]:[state]],6,0)</f>
        <v>successful</v>
      </c>
      <c r="G269">
        <f>IF(F269="failed",Data!L269,0)</f>
        <v>0</v>
      </c>
    </row>
    <row r="270" spans="1:7" hidden="1" x14ac:dyDescent="0.25">
      <c r="A270">
        <v>268</v>
      </c>
      <c r="B270" t="str">
        <f>VLOOKUP(A270,Table1[[#This Row],[id]:[state]],6,0)</f>
        <v>successful</v>
      </c>
      <c r="C270">
        <f>IF(B270="successful",Data!L270,0)</f>
        <v>111</v>
      </c>
      <c r="F270" t="str">
        <f>VLOOKUP(A270,Table1[[#This Row],[id]:[state]],6,0)</f>
        <v>successful</v>
      </c>
      <c r="G270">
        <f>IF(F270="failed",Data!L270,0)</f>
        <v>0</v>
      </c>
    </row>
    <row r="271" spans="1:7" hidden="1" x14ac:dyDescent="0.25">
      <c r="A271">
        <v>269</v>
      </c>
      <c r="B271" t="str">
        <f>VLOOKUP(A271,Table1[[#This Row],[id]:[state]],6,0)</f>
        <v>successful</v>
      </c>
      <c r="C271">
        <f>IF(B271="successful",Data!L271,0)</f>
        <v>1596</v>
      </c>
      <c r="F271" t="str">
        <f>VLOOKUP(A271,Table1[[#This Row],[id]:[state]],6,0)</f>
        <v>successful</v>
      </c>
      <c r="G271">
        <f>IF(F271="failed",Data!L271,0)</f>
        <v>0</v>
      </c>
    </row>
    <row r="272" spans="1:7" hidden="1" x14ac:dyDescent="0.25">
      <c r="A272">
        <v>270</v>
      </c>
      <c r="B272" t="str">
        <f>VLOOKUP(A272,Table1[[#This Row],[id]:[state]],6,0)</f>
        <v>successful</v>
      </c>
      <c r="C272">
        <f>IF(B272="successful",Data!L272,0)</f>
        <v>61</v>
      </c>
      <c r="F272" t="str">
        <f>VLOOKUP(A272,Table1[[#This Row],[id]:[state]],6,0)</f>
        <v>successful</v>
      </c>
      <c r="G272">
        <f>IF(F272="failed",Data!L272,0)</f>
        <v>0</v>
      </c>
    </row>
    <row r="273" spans="1:7" hidden="1" x14ac:dyDescent="0.25">
      <c r="A273">
        <v>271</v>
      </c>
      <c r="B273" t="str">
        <f>VLOOKUP(A273,Table1[[#This Row],[id]:[state]],6,0)</f>
        <v>successful</v>
      </c>
      <c r="C273">
        <f>IF(B273="successful",Data!L273,0)</f>
        <v>287</v>
      </c>
      <c r="F273" t="str">
        <f>VLOOKUP(A273,Table1[[#This Row],[id]:[state]],6,0)</f>
        <v>successful</v>
      </c>
      <c r="G273">
        <f>IF(F273="failed",Data!L273,0)</f>
        <v>0</v>
      </c>
    </row>
    <row r="274" spans="1:7" hidden="1" x14ac:dyDescent="0.25">
      <c r="A274">
        <v>272</v>
      </c>
      <c r="B274" t="str">
        <f>VLOOKUP(A274,Table1[[#This Row],[id]:[state]],6,0)</f>
        <v>successful</v>
      </c>
      <c r="C274">
        <f>IF(B274="successful",Data!L274,0)</f>
        <v>65</v>
      </c>
      <c r="F274" t="str">
        <f>VLOOKUP(A274,Table1[[#This Row],[id]:[state]],6,0)</f>
        <v>successful</v>
      </c>
      <c r="G274">
        <f>IF(F274="failed",Data!L274,0)</f>
        <v>0</v>
      </c>
    </row>
    <row r="275" spans="1:7" hidden="1" x14ac:dyDescent="0.25">
      <c r="A275">
        <v>273</v>
      </c>
      <c r="B275" t="str">
        <f>VLOOKUP(A275,Table1[[#This Row],[id]:[state]],6,0)</f>
        <v>successful</v>
      </c>
      <c r="C275">
        <f>IF(B275="successful",Data!L275,0)</f>
        <v>118</v>
      </c>
      <c r="F275" t="str">
        <f>VLOOKUP(A275,Table1[[#This Row],[id]:[state]],6,0)</f>
        <v>successful</v>
      </c>
      <c r="G275">
        <f>IF(F275="failed",Data!L275,0)</f>
        <v>0</v>
      </c>
    </row>
    <row r="276" spans="1:7" hidden="1" x14ac:dyDescent="0.25">
      <c r="A276">
        <v>274</v>
      </c>
      <c r="B276" t="str">
        <f>VLOOKUP(A276,Table1[[#This Row],[id]:[state]],6,0)</f>
        <v>successful</v>
      </c>
      <c r="C276">
        <f>IF(B276="successful",Data!L276,0)</f>
        <v>113</v>
      </c>
      <c r="F276" t="str">
        <f>VLOOKUP(A276,Table1[[#This Row],[id]:[state]],6,0)</f>
        <v>successful</v>
      </c>
      <c r="G276">
        <f>IF(F276="failed",Data!L276,0)</f>
        <v>0</v>
      </c>
    </row>
    <row r="277" spans="1:7" hidden="1" x14ac:dyDescent="0.25">
      <c r="A277">
        <v>275</v>
      </c>
      <c r="B277" t="str">
        <f>VLOOKUP(A277,Table1[[#This Row],[id]:[state]],6,0)</f>
        <v>successful</v>
      </c>
      <c r="C277">
        <f>IF(B277="successful",Data!L277,0)</f>
        <v>332</v>
      </c>
      <c r="F277" t="str">
        <f>VLOOKUP(A277,Table1[[#This Row],[id]:[state]],6,0)</f>
        <v>successful</v>
      </c>
      <c r="G277">
        <f>IF(F277="failed",Data!L277,0)</f>
        <v>0</v>
      </c>
    </row>
    <row r="278" spans="1:7" hidden="1" x14ac:dyDescent="0.25">
      <c r="A278">
        <v>276</v>
      </c>
      <c r="B278" t="str">
        <f>VLOOKUP(A278,Table1[[#This Row],[id]:[state]],6,0)</f>
        <v>successful</v>
      </c>
      <c r="C278">
        <f>IF(B278="successful",Data!L278,0)</f>
        <v>62</v>
      </c>
      <c r="F278" t="str">
        <f>VLOOKUP(A278,Table1[[#This Row],[id]:[state]],6,0)</f>
        <v>successful</v>
      </c>
      <c r="G278">
        <f>IF(F278="failed",Data!L278,0)</f>
        <v>0</v>
      </c>
    </row>
    <row r="279" spans="1:7" hidden="1" x14ac:dyDescent="0.25">
      <c r="A279">
        <v>277</v>
      </c>
      <c r="B279" t="str">
        <f>VLOOKUP(A279,Table1[[#This Row],[id]:[state]],6,0)</f>
        <v>successful</v>
      </c>
      <c r="C279">
        <f>IF(B279="successful",Data!L279,0)</f>
        <v>951</v>
      </c>
      <c r="F279" t="str">
        <f>VLOOKUP(A279,Table1[[#This Row],[id]:[state]],6,0)</f>
        <v>successful</v>
      </c>
      <c r="G279">
        <f>IF(F279="failed",Data!L279,0)</f>
        <v>0</v>
      </c>
    </row>
    <row r="280" spans="1:7" hidden="1" x14ac:dyDescent="0.25">
      <c r="A280">
        <v>278</v>
      </c>
      <c r="B280" t="str">
        <f>VLOOKUP(A280,Table1[[#This Row],[id]:[state]],6,0)</f>
        <v>successful</v>
      </c>
      <c r="C280">
        <f>IF(B280="successful",Data!L280,0)</f>
        <v>415</v>
      </c>
      <c r="F280" t="str">
        <f>VLOOKUP(A280,Table1[[#This Row],[id]:[state]],6,0)</f>
        <v>successful</v>
      </c>
      <c r="G280">
        <f>IF(F280="failed",Data!L280,0)</f>
        <v>0</v>
      </c>
    </row>
    <row r="281" spans="1:7" hidden="1" x14ac:dyDescent="0.25">
      <c r="A281">
        <v>279</v>
      </c>
      <c r="B281" t="str">
        <f>VLOOKUP(A281,Table1[[#This Row],[id]:[state]],6,0)</f>
        <v>successful</v>
      </c>
      <c r="C281">
        <f>IF(B281="successful",Data!L281,0)</f>
        <v>305</v>
      </c>
      <c r="F281" t="str">
        <f>VLOOKUP(A281,Table1[[#This Row],[id]:[state]],6,0)</f>
        <v>successful</v>
      </c>
      <c r="G281">
        <f>IF(F281="failed",Data!L281,0)</f>
        <v>0</v>
      </c>
    </row>
    <row r="282" spans="1:7" hidden="1" x14ac:dyDescent="0.25">
      <c r="A282">
        <v>280</v>
      </c>
      <c r="B282" t="str">
        <f>VLOOKUP(A282,Table1[[#This Row],[id]:[state]],6,0)</f>
        <v>successful</v>
      </c>
      <c r="C282">
        <f>IF(B282="successful",Data!L282,0)</f>
        <v>2139</v>
      </c>
      <c r="F282" t="str">
        <f>VLOOKUP(A282,Table1[[#This Row],[id]:[state]],6,0)</f>
        <v>successful</v>
      </c>
      <c r="G282">
        <f>IF(F282="failed",Data!L282,0)</f>
        <v>0</v>
      </c>
    </row>
    <row r="283" spans="1:7" hidden="1" x14ac:dyDescent="0.25">
      <c r="A283">
        <v>281</v>
      </c>
      <c r="B283" t="str">
        <f>VLOOKUP(A283,Table1[[#This Row],[id]:[state]],6,0)</f>
        <v>successful</v>
      </c>
      <c r="C283">
        <f>IF(B283="successful",Data!L283,0)</f>
        <v>79</v>
      </c>
      <c r="F283" t="str">
        <f>VLOOKUP(A283,Table1[[#This Row],[id]:[state]],6,0)</f>
        <v>successful</v>
      </c>
      <c r="G283">
        <f>IF(F283="failed",Data!L283,0)</f>
        <v>0</v>
      </c>
    </row>
    <row r="284" spans="1:7" hidden="1" x14ac:dyDescent="0.25">
      <c r="A284">
        <v>282</v>
      </c>
      <c r="B284" t="str">
        <f>VLOOKUP(A284,Table1[[#This Row],[id]:[state]],6,0)</f>
        <v>successful</v>
      </c>
      <c r="C284">
        <f>IF(B284="successful",Data!L284,0)</f>
        <v>179</v>
      </c>
      <c r="F284" t="str">
        <f>VLOOKUP(A284,Table1[[#This Row],[id]:[state]],6,0)</f>
        <v>successful</v>
      </c>
      <c r="G284">
        <f>IF(F284="failed",Data!L284,0)</f>
        <v>0</v>
      </c>
    </row>
    <row r="285" spans="1:7" hidden="1" x14ac:dyDescent="0.25">
      <c r="A285">
        <v>283</v>
      </c>
      <c r="B285" t="str">
        <f>VLOOKUP(A285,Table1[[#This Row],[id]:[state]],6,0)</f>
        <v>successful</v>
      </c>
      <c r="C285">
        <f>IF(B285="successful",Data!L285,0)</f>
        <v>202</v>
      </c>
      <c r="F285" t="str">
        <f>VLOOKUP(A285,Table1[[#This Row],[id]:[state]],6,0)</f>
        <v>successful</v>
      </c>
      <c r="G285">
        <f>IF(F285="failed",Data!L285,0)</f>
        <v>0</v>
      </c>
    </row>
    <row r="286" spans="1:7" hidden="1" x14ac:dyDescent="0.25">
      <c r="A286">
        <v>284</v>
      </c>
      <c r="B286" t="str">
        <f>VLOOKUP(A286,Table1[[#This Row],[id]:[state]],6,0)</f>
        <v>successful</v>
      </c>
      <c r="C286">
        <f>IF(B286="successful",Data!L286,0)</f>
        <v>760</v>
      </c>
      <c r="F286" t="str">
        <f>VLOOKUP(A286,Table1[[#This Row],[id]:[state]],6,0)</f>
        <v>successful</v>
      </c>
      <c r="G286">
        <f>IF(F286="failed",Data!L286,0)</f>
        <v>0</v>
      </c>
    </row>
    <row r="287" spans="1:7" hidden="1" x14ac:dyDescent="0.25">
      <c r="A287">
        <v>285</v>
      </c>
      <c r="B287" t="str">
        <f>VLOOKUP(A287,Table1[[#This Row],[id]:[state]],6,0)</f>
        <v>successful</v>
      </c>
      <c r="C287">
        <f>IF(B287="successful",Data!L287,0)</f>
        <v>563</v>
      </c>
      <c r="F287" t="str">
        <f>VLOOKUP(A287,Table1[[#This Row],[id]:[state]],6,0)</f>
        <v>successful</v>
      </c>
      <c r="G287">
        <f>IF(F287="failed",Data!L287,0)</f>
        <v>0</v>
      </c>
    </row>
    <row r="288" spans="1:7" hidden="1" x14ac:dyDescent="0.25">
      <c r="A288">
        <v>286</v>
      </c>
      <c r="B288" t="str">
        <f>VLOOKUP(A288,Table1[[#This Row],[id]:[state]],6,0)</f>
        <v>successful</v>
      </c>
      <c r="C288">
        <f>IF(B288="successful",Data!L288,0)</f>
        <v>135</v>
      </c>
      <c r="F288" t="str">
        <f>VLOOKUP(A288,Table1[[#This Row],[id]:[state]],6,0)</f>
        <v>successful</v>
      </c>
      <c r="G288">
        <f>IF(F288="failed",Data!L288,0)</f>
        <v>0</v>
      </c>
    </row>
    <row r="289" spans="1:7" hidden="1" x14ac:dyDescent="0.25">
      <c r="A289">
        <v>287</v>
      </c>
      <c r="B289" t="str">
        <f>VLOOKUP(A289,Table1[[#This Row],[id]:[state]],6,0)</f>
        <v>successful</v>
      </c>
      <c r="C289">
        <f>IF(B289="successful",Data!L289,0)</f>
        <v>290</v>
      </c>
      <c r="F289" t="str">
        <f>VLOOKUP(A289,Table1[[#This Row],[id]:[state]],6,0)</f>
        <v>successful</v>
      </c>
      <c r="G289">
        <f>IF(F289="failed",Data!L289,0)</f>
        <v>0</v>
      </c>
    </row>
    <row r="290" spans="1:7" hidden="1" x14ac:dyDescent="0.25">
      <c r="A290">
        <v>288</v>
      </c>
      <c r="B290" t="str">
        <f>VLOOKUP(A290,Table1[[#This Row],[id]:[state]],6,0)</f>
        <v>successful</v>
      </c>
      <c r="C290">
        <f>IF(B290="successful",Data!L290,0)</f>
        <v>447</v>
      </c>
      <c r="F290" t="str">
        <f>VLOOKUP(A290,Table1[[#This Row],[id]:[state]],6,0)</f>
        <v>successful</v>
      </c>
      <c r="G290">
        <f>IF(F290="failed",Data!L290,0)</f>
        <v>0</v>
      </c>
    </row>
    <row r="291" spans="1:7" hidden="1" x14ac:dyDescent="0.25">
      <c r="A291">
        <v>289</v>
      </c>
      <c r="B291" t="str">
        <f>VLOOKUP(A291,Table1[[#This Row],[id]:[state]],6,0)</f>
        <v>successful</v>
      </c>
      <c r="C291">
        <f>IF(B291="successful",Data!L291,0)</f>
        <v>232</v>
      </c>
      <c r="F291" t="str">
        <f>VLOOKUP(A291,Table1[[#This Row],[id]:[state]],6,0)</f>
        <v>successful</v>
      </c>
      <c r="G291">
        <f>IF(F291="failed",Data!L291,0)</f>
        <v>0</v>
      </c>
    </row>
    <row r="292" spans="1:7" hidden="1" x14ac:dyDescent="0.25">
      <c r="A292">
        <v>290</v>
      </c>
      <c r="B292" t="str">
        <f>VLOOKUP(A292,Table1[[#This Row],[id]:[state]],6,0)</f>
        <v>successful</v>
      </c>
      <c r="C292">
        <f>IF(B292="successful",Data!L292,0)</f>
        <v>168</v>
      </c>
      <c r="F292" t="str">
        <f>VLOOKUP(A292,Table1[[#This Row],[id]:[state]],6,0)</f>
        <v>successful</v>
      </c>
      <c r="G292">
        <f>IF(F292="failed",Data!L292,0)</f>
        <v>0</v>
      </c>
    </row>
    <row r="293" spans="1:7" hidden="1" x14ac:dyDescent="0.25">
      <c r="A293">
        <v>291</v>
      </c>
      <c r="B293" t="str">
        <f>VLOOKUP(A293,Table1[[#This Row],[id]:[state]],6,0)</f>
        <v>successful</v>
      </c>
      <c r="C293">
        <f>IF(B293="successful",Data!L293,0)</f>
        <v>128</v>
      </c>
      <c r="F293" t="str">
        <f>VLOOKUP(A293,Table1[[#This Row],[id]:[state]],6,0)</f>
        <v>successful</v>
      </c>
      <c r="G293">
        <f>IF(F293="failed",Data!L293,0)</f>
        <v>0</v>
      </c>
    </row>
    <row r="294" spans="1:7" hidden="1" x14ac:dyDescent="0.25">
      <c r="A294">
        <v>292</v>
      </c>
      <c r="B294" t="str">
        <f>VLOOKUP(A294,Table1[[#This Row],[id]:[state]],6,0)</f>
        <v>successful</v>
      </c>
      <c r="C294">
        <f>IF(B294="successful",Data!L294,0)</f>
        <v>493</v>
      </c>
      <c r="F294" t="str">
        <f>VLOOKUP(A294,Table1[[#This Row],[id]:[state]],6,0)</f>
        <v>successful</v>
      </c>
      <c r="G294">
        <f>IF(F294="failed",Data!L294,0)</f>
        <v>0</v>
      </c>
    </row>
    <row r="295" spans="1:7" hidden="1" x14ac:dyDescent="0.25">
      <c r="A295">
        <v>293</v>
      </c>
      <c r="B295" t="str">
        <f>VLOOKUP(A295,Table1[[#This Row],[id]:[state]],6,0)</f>
        <v>successful</v>
      </c>
      <c r="C295">
        <f>IF(B295="successful",Data!L295,0)</f>
        <v>131</v>
      </c>
      <c r="F295" t="str">
        <f>VLOOKUP(A295,Table1[[#This Row],[id]:[state]],6,0)</f>
        <v>successful</v>
      </c>
      <c r="G295">
        <f>IF(F295="failed",Data!L295,0)</f>
        <v>0</v>
      </c>
    </row>
    <row r="296" spans="1:7" hidden="1" x14ac:dyDescent="0.25">
      <c r="A296">
        <v>294</v>
      </c>
      <c r="B296" t="str">
        <f>VLOOKUP(A296,Table1[[#This Row],[id]:[state]],6,0)</f>
        <v>successful</v>
      </c>
      <c r="C296">
        <f>IF(B296="successful",Data!L296,0)</f>
        <v>50</v>
      </c>
      <c r="F296" t="str">
        <f>VLOOKUP(A296,Table1[[#This Row],[id]:[state]],6,0)</f>
        <v>successful</v>
      </c>
      <c r="G296">
        <f>IF(F296="failed",Data!L296,0)</f>
        <v>0</v>
      </c>
    </row>
    <row r="297" spans="1:7" hidden="1" x14ac:dyDescent="0.25">
      <c r="A297">
        <v>295</v>
      </c>
      <c r="B297" t="str">
        <f>VLOOKUP(A297,Table1[[#This Row],[id]:[state]],6,0)</f>
        <v>successful</v>
      </c>
      <c r="C297">
        <f>IF(B297="successful",Data!L297,0)</f>
        <v>665</v>
      </c>
      <c r="F297" t="str">
        <f>VLOOKUP(A297,Table1[[#This Row],[id]:[state]],6,0)</f>
        <v>successful</v>
      </c>
      <c r="G297">
        <f>IF(F297="failed",Data!L297,0)</f>
        <v>0</v>
      </c>
    </row>
    <row r="298" spans="1:7" hidden="1" x14ac:dyDescent="0.25">
      <c r="A298">
        <v>296</v>
      </c>
      <c r="B298" t="str">
        <f>VLOOKUP(A298,Table1[[#This Row],[id]:[state]],6,0)</f>
        <v>successful</v>
      </c>
      <c r="C298">
        <f>IF(B298="successful",Data!L298,0)</f>
        <v>129</v>
      </c>
      <c r="F298" t="str">
        <f>VLOOKUP(A298,Table1[[#This Row],[id]:[state]],6,0)</f>
        <v>successful</v>
      </c>
      <c r="G298">
        <f>IF(F298="failed",Data!L298,0)</f>
        <v>0</v>
      </c>
    </row>
    <row r="299" spans="1:7" hidden="1" x14ac:dyDescent="0.25">
      <c r="A299">
        <v>297</v>
      </c>
      <c r="B299" t="str">
        <f>VLOOKUP(A299,Table1[[#This Row],[id]:[state]],6,0)</f>
        <v>successful</v>
      </c>
      <c r="C299">
        <f>IF(B299="successful",Data!L299,0)</f>
        <v>142</v>
      </c>
      <c r="F299" t="str">
        <f>VLOOKUP(A299,Table1[[#This Row],[id]:[state]],6,0)</f>
        <v>successful</v>
      </c>
      <c r="G299">
        <f>IF(F299="failed",Data!L299,0)</f>
        <v>0</v>
      </c>
    </row>
    <row r="300" spans="1:7" hidden="1" x14ac:dyDescent="0.25">
      <c r="A300">
        <v>298</v>
      </c>
      <c r="B300" t="str">
        <f>VLOOKUP(A300,Table1[[#This Row],[id]:[state]],6,0)</f>
        <v>successful</v>
      </c>
      <c r="C300">
        <f>IF(B300="successful",Data!L300,0)</f>
        <v>2436</v>
      </c>
      <c r="F300" t="str">
        <f>VLOOKUP(A300,Table1[[#This Row],[id]:[state]],6,0)</f>
        <v>successful</v>
      </c>
      <c r="G300">
        <f>IF(F300="failed",Data!L300,0)</f>
        <v>0</v>
      </c>
    </row>
    <row r="301" spans="1:7" hidden="1" x14ac:dyDescent="0.25">
      <c r="A301">
        <v>299</v>
      </c>
      <c r="B301" t="str">
        <f>VLOOKUP(A301,Table1[[#This Row],[id]:[state]],6,0)</f>
        <v>successful</v>
      </c>
      <c r="C301">
        <f>IF(B301="successful",Data!L301,0)</f>
        <v>244</v>
      </c>
      <c r="F301" t="str">
        <f>VLOOKUP(A301,Table1[[#This Row],[id]:[state]],6,0)</f>
        <v>successful</v>
      </c>
      <c r="G301">
        <f>IF(F301="failed",Data!L301,0)</f>
        <v>0</v>
      </c>
    </row>
    <row r="302" spans="1:7" hidden="1" x14ac:dyDescent="0.25">
      <c r="A302">
        <v>300</v>
      </c>
      <c r="B302" t="str">
        <f>VLOOKUP(A302,Table1[[#This Row],[id]:[state]],6,0)</f>
        <v>successful</v>
      </c>
      <c r="C302">
        <f>IF(B302="successful",Data!L302,0)</f>
        <v>298</v>
      </c>
      <c r="F302" t="str">
        <f>VLOOKUP(A302,Table1[[#This Row],[id]:[state]],6,0)</f>
        <v>successful</v>
      </c>
      <c r="G302">
        <f>IF(F302="failed",Data!L302,0)</f>
        <v>0</v>
      </c>
    </row>
    <row r="303" spans="1:7" hidden="1" x14ac:dyDescent="0.25">
      <c r="A303">
        <v>301</v>
      </c>
      <c r="B303" t="str">
        <f>VLOOKUP(A303,Table1[[#This Row],[id]:[state]],6,0)</f>
        <v>successful</v>
      </c>
      <c r="C303">
        <f>IF(B303="successful",Data!L303,0)</f>
        <v>251</v>
      </c>
      <c r="F303" t="str">
        <f>VLOOKUP(A303,Table1[[#This Row],[id]:[state]],6,0)</f>
        <v>successful</v>
      </c>
      <c r="G303">
        <f>IF(F303="failed",Data!L303,0)</f>
        <v>0</v>
      </c>
    </row>
    <row r="304" spans="1:7" hidden="1" x14ac:dyDescent="0.25">
      <c r="A304">
        <v>302</v>
      </c>
      <c r="B304" t="str">
        <f>VLOOKUP(A304,Table1[[#This Row],[id]:[state]],6,0)</f>
        <v>successful</v>
      </c>
      <c r="C304">
        <f>IF(B304="successful",Data!L304,0)</f>
        <v>108</v>
      </c>
      <c r="F304" t="str">
        <f>VLOOKUP(A304,Table1[[#This Row],[id]:[state]],6,0)</f>
        <v>successful</v>
      </c>
      <c r="G304">
        <f>IF(F304="failed",Data!L304,0)</f>
        <v>0</v>
      </c>
    </row>
    <row r="305" spans="1:7" hidden="1" x14ac:dyDescent="0.25">
      <c r="A305">
        <v>303</v>
      </c>
      <c r="B305" t="str">
        <f>VLOOKUP(A305,Table1[[#This Row],[id]:[state]],6,0)</f>
        <v>successful</v>
      </c>
      <c r="C305">
        <f>IF(B305="successful",Data!L305,0)</f>
        <v>82</v>
      </c>
      <c r="F305" t="str">
        <f>VLOOKUP(A305,Table1[[#This Row],[id]:[state]],6,0)</f>
        <v>successful</v>
      </c>
      <c r="G305">
        <f>IF(F305="failed",Data!L305,0)</f>
        <v>0</v>
      </c>
    </row>
    <row r="306" spans="1:7" hidden="1" x14ac:dyDescent="0.25">
      <c r="A306">
        <v>304</v>
      </c>
      <c r="B306" t="str">
        <f>VLOOKUP(A306,Table1[[#This Row],[id]:[state]],6,0)</f>
        <v>successful</v>
      </c>
      <c r="C306">
        <f>IF(B306="successful",Data!L306,0)</f>
        <v>74</v>
      </c>
      <c r="F306" t="str">
        <f>VLOOKUP(A306,Table1[[#This Row],[id]:[state]],6,0)</f>
        <v>successful</v>
      </c>
      <c r="G306">
        <f>IF(F306="failed",Data!L306,0)</f>
        <v>0</v>
      </c>
    </row>
    <row r="307" spans="1:7" hidden="1" x14ac:dyDescent="0.25">
      <c r="A307">
        <v>305</v>
      </c>
      <c r="B307" t="str">
        <f>VLOOKUP(A307,Table1[[#This Row],[id]:[state]],6,0)</f>
        <v>successful</v>
      </c>
      <c r="C307">
        <f>IF(B307="successful",Data!L307,0)</f>
        <v>189</v>
      </c>
      <c r="F307" t="str">
        <f>VLOOKUP(A307,Table1[[#This Row],[id]:[state]],6,0)</f>
        <v>successful</v>
      </c>
      <c r="G307">
        <f>IF(F307="failed",Data!L307,0)</f>
        <v>0</v>
      </c>
    </row>
    <row r="308" spans="1:7" hidden="1" x14ac:dyDescent="0.25">
      <c r="A308">
        <v>306</v>
      </c>
      <c r="B308" t="str">
        <f>VLOOKUP(A308,Table1[[#This Row],[id]:[state]],6,0)</f>
        <v>successful</v>
      </c>
      <c r="C308">
        <f>IF(B308="successful",Data!L308,0)</f>
        <v>80</v>
      </c>
      <c r="F308" t="str">
        <f>VLOOKUP(A308,Table1[[#This Row],[id]:[state]],6,0)</f>
        <v>successful</v>
      </c>
      <c r="G308">
        <f>IF(F308="failed",Data!L308,0)</f>
        <v>0</v>
      </c>
    </row>
    <row r="309" spans="1:7" hidden="1" x14ac:dyDescent="0.25">
      <c r="A309">
        <v>307</v>
      </c>
      <c r="B309" t="str">
        <f>VLOOKUP(A309,Table1[[#This Row],[id]:[state]],6,0)</f>
        <v>successful</v>
      </c>
      <c r="C309">
        <f>IF(B309="successful",Data!L309,0)</f>
        <v>576</v>
      </c>
      <c r="F309" t="str">
        <f>VLOOKUP(A309,Table1[[#This Row],[id]:[state]],6,0)</f>
        <v>successful</v>
      </c>
      <c r="G309">
        <f>IF(F309="failed",Data!L309,0)</f>
        <v>0</v>
      </c>
    </row>
    <row r="310" spans="1:7" hidden="1" x14ac:dyDescent="0.25">
      <c r="A310">
        <v>308</v>
      </c>
      <c r="B310" t="str">
        <f>VLOOKUP(A310,Table1[[#This Row],[id]:[state]],6,0)</f>
        <v>successful</v>
      </c>
      <c r="C310">
        <f>IF(B310="successful",Data!L310,0)</f>
        <v>202</v>
      </c>
      <c r="F310" t="str">
        <f>VLOOKUP(A310,Table1[[#This Row],[id]:[state]],6,0)</f>
        <v>successful</v>
      </c>
      <c r="G310">
        <f>IF(F310="failed",Data!L310,0)</f>
        <v>0</v>
      </c>
    </row>
    <row r="311" spans="1:7" hidden="1" x14ac:dyDescent="0.25">
      <c r="A311">
        <v>309</v>
      </c>
      <c r="B311" t="str">
        <f>VLOOKUP(A311,Table1[[#This Row],[id]:[state]],6,0)</f>
        <v>successful</v>
      </c>
      <c r="C311">
        <f>IF(B311="successful",Data!L311,0)</f>
        <v>238</v>
      </c>
      <c r="F311" t="str">
        <f>VLOOKUP(A311,Table1[[#This Row],[id]:[state]],6,0)</f>
        <v>successful</v>
      </c>
      <c r="G311">
        <f>IF(F311="failed",Data!L311,0)</f>
        <v>0</v>
      </c>
    </row>
    <row r="312" spans="1:7" hidden="1" x14ac:dyDescent="0.25">
      <c r="A312">
        <v>310</v>
      </c>
      <c r="B312" t="str">
        <f>VLOOKUP(A312,Table1[[#This Row],[id]:[state]],6,0)</f>
        <v>successful</v>
      </c>
      <c r="C312">
        <f>IF(B312="successful",Data!L312,0)</f>
        <v>36</v>
      </c>
      <c r="F312" t="str">
        <f>VLOOKUP(A312,Table1[[#This Row],[id]:[state]],6,0)</f>
        <v>successful</v>
      </c>
      <c r="G312">
        <f>IF(F312="failed",Data!L312,0)</f>
        <v>0</v>
      </c>
    </row>
    <row r="313" spans="1:7" hidden="1" x14ac:dyDescent="0.25">
      <c r="A313">
        <v>311</v>
      </c>
      <c r="B313" t="str">
        <f>VLOOKUP(A313,Table1[[#This Row],[id]:[state]],6,0)</f>
        <v>successful</v>
      </c>
      <c r="C313">
        <f>IF(B313="successful",Data!L313,0)</f>
        <v>150</v>
      </c>
      <c r="F313" t="str">
        <f>VLOOKUP(A313,Table1[[#This Row],[id]:[state]],6,0)</f>
        <v>successful</v>
      </c>
      <c r="G313">
        <f>IF(F313="failed",Data!L313,0)</f>
        <v>0</v>
      </c>
    </row>
    <row r="314" spans="1:7" hidden="1" x14ac:dyDescent="0.25">
      <c r="A314">
        <v>312</v>
      </c>
      <c r="B314" t="str">
        <f>VLOOKUP(A314,Table1[[#This Row],[id]:[state]],6,0)</f>
        <v>successful</v>
      </c>
      <c r="C314">
        <f>IF(B314="successful",Data!L314,0)</f>
        <v>146</v>
      </c>
      <c r="F314" t="str">
        <f>VLOOKUP(A314,Table1[[#This Row],[id]:[state]],6,0)</f>
        <v>successful</v>
      </c>
      <c r="G314">
        <f>IF(F314="failed",Data!L314,0)</f>
        <v>0</v>
      </c>
    </row>
    <row r="315" spans="1:7" hidden="1" x14ac:dyDescent="0.25">
      <c r="A315">
        <v>313</v>
      </c>
      <c r="B315" t="str">
        <f>VLOOKUP(A315,Table1[[#This Row],[id]:[state]],6,0)</f>
        <v>successful</v>
      </c>
      <c r="C315">
        <f>IF(B315="successful",Data!L315,0)</f>
        <v>222</v>
      </c>
      <c r="F315" t="str">
        <f>VLOOKUP(A315,Table1[[#This Row],[id]:[state]],6,0)</f>
        <v>successful</v>
      </c>
      <c r="G315">
        <f>IF(F315="failed",Data!L315,0)</f>
        <v>0</v>
      </c>
    </row>
    <row r="316" spans="1:7" hidden="1" x14ac:dyDescent="0.25">
      <c r="A316">
        <v>314</v>
      </c>
      <c r="B316" t="str">
        <f>VLOOKUP(A316,Table1[[#This Row],[id]:[state]],6,0)</f>
        <v>successful</v>
      </c>
      <c r="C316">
        <f>IF(B316="successful",Data!L316,0)</f>
        <v>120</v>
      </c>
      <c r="F316" t="str">
        <f>VLOOKUP(A316,Table1[[#This Row],[id]:[state]],6,0)</f>
        <v>successful</v>
      </c>
      <c r="G316">
        <f>IF(F316="failed",Data!L316,0)</f>
        <v>0</v>
      </c>
    </row>
    <row r="317" spans="1:7" hidden="1" x14ac:dyDescent="0.25">
      <c r="A317">
        <v>315</v>
      </c>
      <c r="B317" t="str">
        <f>VLOOKUP(A317,Table1[[#This Row],[id]:[state]],6,0)</f>
        <v>successful</v>
      </c>
      <c r="C317">
        <f>IF(B317="successful",Data!L317,0)</f>
        <v>126</v>
      </c>
      <c r="F317" t="str">
        <f>VLOOKUP(A317,Table1[[#This Row],[id]:[state]],6,0)</f>
        <v>successful</v>
      </c>
      <c r="G317">
        <f>IF(F317="failed",Data!L317,0)</f>
        <v>0</v>
      </c>
    </row>
    <row r="318" spans="1:7" hidden="1" x14ac:dyDescent="0.25">
      <c r="A318">
        <v>316</v>
      </c>
      <c r="B318" t="str">
        <f>VLOOKUP(A318,Table1[[#This Row],[id]:[state]],6,0)</f>
        <v>successful</v>
      </c>
      <c r="C318">
        <f>IF(B318="successful",Data!L318,0)</f>
        <v>158</v>
      </c>
      <c r="F318" t="str">
        <f>VLOOKUP(A318,Table1[[#This Row],[id]:[state]],6,0)</f>
        <v>successful</v>
      </c>
      <c r="G318">
        <f>IF(F318="failed",Data!L318,0)</f>
        <v>0</v>
      </c>
    </row>
    <row r="319" spans="1:7" hidden="1" x14ac:dyDescent="0.25">
      <c r="A319">
        <v>317</v>
      </c>
      <c r="B319" t="str">
        <f>VLOOKUP(A319,Table1[[#This Row],[id]:[state]],6,0)</f>
        <v>successful</v>
      </c>
      <c r="C319">
        <f>IF(B319="successful",Data!L319,0)</f>
        <v>316</v>
      </c>
      <c r="F319" t="str">
        <f>VLOOKUP(A319,Table1[[#This Row],[id]:[state]],6,0)</f>
        <v>successful</v>
      </c>
      <c r="G319">
        <f>IF(F319="failed",Data!L319,0)</f>
        <v>0</v>
      </c>
    </row>
    <row r="320" spans="1:7" hidden="1" x14ac:dyDescent="0.25">
      <c r="A320">
        <v>318</v>
      </c>
      <c r="B320" t="str">
        <f>VLOOKUP(A320,Table1[[#This Row],[id]:[state]],6,0)</f>
        <v>successful</v>
      </c>
      <c r="C320">
        <f>IF(B320="successful",Data!L320,0)</f>
        <v>284</v>
      </c>
      <c r="F320" t="str">
        <f>VLOOKUP(A320,Table1[[#This Row],[id]:[state]],6,0)</f>
        <v>successful</v>
      </c>
      <c r="G320">
        <f>IF(F320="failed",Data!L320,0)</f>
        <v>0</v>
      </c>
    </row>
    <row r="321" spans="1:7" hidden="1" x14ac:dyDescent="0.25">
      <c r="A321">
        <v>319</v>
      </c>
      <c r="B321" t="str">
        <f>VLOOKUP(A321,Table1[[#This Row],[id]:[state]],6,0)</f>
        <v>successful</v>
      </c>
      <c r="C321">
        <f>IF(B321="successful",Data!L321,0)</f>
        <v>51</v>
      </c>
      <c r="F321" t="str">
        <f>VLOOKUP(A321,Table1[[#This Row],[id]:[state]],6,0)</f>
        <v>successful</v>
      </c>
      <c r="G321">
        <f>IF(F321="failed",Data!L321,0)</f>
        <v>0</v>
      </c>
    </row>
    <row r="322" spans="1:7" hidden="1" x14ac:dyDescent="0.25">
      <c r="A322">
        <v>320</v>
      </c>
      <c r="B322" t="str">
        <f>VLOOKUP(A322,Table1[[#This Row],[id]:[state]],6,0)</f>
        <v>successful</v>
      </c>
      <c r="C322">
        <f>IF(B322="successful",Data!L322,0)</f>
        <v>158</v>
      </c>
      <c r="F322" t="str">
        <f>VLOOKUP(A322,Table1[[#This Row],[id]:[state]],6,0)</f>
        <v>successful</v>
      </c>
      <c r="G322">
        <f>IF(F322="failed",Data!L322,0)</f>
        <v>0</v>
      </c>
    </row>
    <row r="323" spans="1:7" hidden="1" x14ac:dyDescent="0.25">
      <c r="A323">
        <v>321</v>
      </c>
      <c r="B323" t="str">
        <f>VLOOKUP(A323,Table1[[#This Row],[id]:[state]],6,0)</f>
        <v>successful</v>
      </c>
      <c r="C323">
        <f>IF(B323="successful",Data!L323,0)</f>
        <v>337</v>
      </c>
      <c r="F323" t="str">
        <f>VLOOKUP(A323,Table1[[#This Row],[id]:[state]],6,0)</f>
        <v>successful</v>
      </c>
      <c r="G323">
        <f>IF(F323="failed",Data!L323,0)</f>
        <v>0</v>
      </c>
    </row>
    <row r="324" spans="1:7" hidden="1" x14ac:dyDescent="0.25">
      <c r="A324">
        <v>322</v>
      </c>
      <c r="B324" t="str">
        <f>VLOOKUP(A324,Table1[[#This Row],[id]:[state]],6,0)</f>
        <v>successful</v>
      </c>
      <c r="C324">
        <f>IF(B324="successful",Data!L324,0)</f>
        <v>186</v>
      </c>
      <c r="F324" t="str">
        <f>VLOOKUP(A324,Table1[[#This Row],[id]:[state]],6,0)</f>
        <v>successful</v>
      </c>
      <c r="G324">
        <f>IF(F324="failed",Data!L324,0)</f>
        <v>0</v>
      </c>
    </row>
    <row r="325" spans="1:7" hidden="1" x14ac:dyDescent="0.25">
      <c r="A325">
        <v>323</v>
      </c>
      <c r="B325" t="str">
        <f>VLOOKUP(A325,Table1[[#This Row],[id]:[state]],6,0)</f>
        <v>successful</v>
      </c>
      <c r="C325">
        <f>IF(B325="successful",Data!L325,0)</f>
        <v>58</v>
      </c>
      <c r="F325" t="str">
        <f>VLOOKUP(A325,Table1[[#This Row],[id]:[state]],6,0)</f>
        <v>successful</v>
      </c>
      <c r="G325">
        <f>IF(F325="failed",Data!L325,0)</f>
        <v>0</v>
      </c>
    </row>
    <row r="326" spans="1:7" hidden="1" x14ac:dyDescent="0.25">
      <c r="A326">
        <v>324</v>
      </c>
      <c r="B326" t="str">
        <f>VLOOKUP(A326,Table1[[#This Row],[id]:[state]],6,0)</f>
        <v>successful</v>
      </c>
      <c r="C326">
        <f>IF(B326="successful",Data!L326,0)</f>
        <v>82</v>
      </c>
      <c r="F326" t="str">
        <f>VLOOKUP(A326,Table1[[#This Row],[id]:[state]],6,0)</f>
        <v>successful</v>
      </c>
      <c r="G326">
        <f>IF(F326="failed",Data!L326,0)</f>
        <v>0</v>
      </c>
    </row>
    <row r="327" spans="1:7" hidden="1" x14ac:dyDescent="0.25">
      <c r="A327">
        <v>325</v>
      </c>
      <c r="B327" t="str">
        <f>VLOOKUP(A327,Table1[[#This Row],[id]:[state]],6,0)</f>
        <v>successful</v>
      </c>
      <c r="C327">
        <f>IF(B327="successful",Data!L327,0)</f>
        <v>736</v>
      </c>
      <c r="F327" t="str">
        <f>VLOOKUP(A327,Table1[[#This Row],[id]:[state]],6,0)</f>
        <v>successful</v>
      </c>
      <c r="G327">
        <f>IF(F327="failed",Data!L327,0)</f>
        <v>0</v>
      </c>
    </row>
    <row r="328" spans="1:7" hidden="1" x14ac:dyDescent="0.25">
      <c r="A328">
        <v>326</v>
      </c>
      <c r="B328" t="str">
        <f>VLOOKUP(A328,Table1[[#This Row],[id]:[state]],6,0)</f>
        <v>successful</v>
      </c>
      <c r="C328">
        <f>IF(B328="successful",Data!L328,0)</f>
        <v>1151</v>
      </c>
      <c r="F328" t="str">
        <f>VLOOKUP(A328,Table1[[#This Row],[id]:[state]],6,0)</f>
        <v>successful</v>
      </c>
      <c r="G328">
        <f>IF(F328="failed",Data!L328,0)</f>
        <v>0</v>
      </c>
    </row>
    <row r="329" spans="1:7" hidden="1" x14ac:dyDescent="0.25">
      <c r="A329">
        <v>327</v>
      </c>
      <c r="B329" t="str">
        <f>VLOOKUP(A329,Table1[[#This Row],[id]:[state]],6,0)</f>
        <v>successful</v>
      </c>
      <c r="C329">
        <f>IF(B329="successful",Data!L329,0)</f>
        <v>34</v>
      </c>
      <c r="F329" t="str">
        <f>VLOOKUP(A329,Table1[[#This Row],[id]:[state]],6,0)</f>
        <v>successful</v>
      </c>
      <c r="G329">
        <f>IF(F329="failed",Data!L329,0)</f>
        <v>0</v>
      </c>
    </row>
    <row r="330" spans="1:7" hidden="1" x14ac:dyDescent="0.25">
      <c r="A330">
        <v>328</v>
      </c>
      <c r="B330" t="str">
        <f>VLOOKUP(A330,Table1[[#This Row],[id]:[state]],6,0)</f>
        <v>successful</v>
      </c>
      <c r="C330">
        <f>IF(B330="successful",Data!L330,0)</f>
        <v>498</v>
      </c>
      <c r="F330" t="str">
        <f>VLOOKUP(A330,Table1[[#This Row],[id]:[state]],6,0)</f>
        <v>successful</v>
      </c>
      <c r="G330">
        <f>IF(F330="failed",Data!L330,0)</f>
        <v>0</v>
      </c>
    </row>
    <row r="331" spans="1:7" hidden="1" x14ac:dyDescent="0.25">
      <c r="A331">
        <v>329</v>
      </c>
      <c r="B331" t="str">
        <f>VLOOKUP(A331,Table1[[#This Row],[id]:[state]],6,0)</f>
        <v>successful</v>
      </c>
      <c r="C331">
        <f>IF(B331="successful",Data!L331,0)</f>
        <v>167</v>
      </c>
      <c r="F331" t="str">
        <f>VLOOKUP(A331,Table1[[#This Row],[id]:[state]],6,0)</f>
        <v>successful</v>
      </c>
      <c r="G331">
        <f>IF(F331="failed",Data!L331,0)</f>
        <v>0</v>
      </c>
    </row>
    <row r="332" spans="1:7" hidden="1" x14ac:dyDescent="0.25">
      <c r="A332">
        <v>330</v>
      </c>
      <c r="B332" t="str">
        <f>VLOOKUP(A332,Table1[[#This Row],[id]:[state]],6,0)</f>
        <v>successful</v>
      </c>
      <c r="C332">
        <f>IF(B332="successful",Data!L332,0)</f>
        <v>340</v>
      </c>
      <c r="F332" t="str">
        <f>VLOOKUP(A332,Table1[[#This Row],[id]:[state]],6,0)</f>
        <v>successful</v>
      </c>
      <c r="G332">
        <f>IF(F332="failed",Data!L332,0)</f>
        <v>0</v>
      </c>
    </row>
    <row r="333" spans="1:7" hidden="1" x14ac:dyDescent="0.25">
      <c r="A333">
        <v>331</v>
      </c>
      <c r="B333" t="str">
        <f>VLOOKUP(A333,Table1[[#This Row],[id]:[state]],6,0)</f>
        <v>successful</v>
      </c>
      <c r="C333">
        <f>IF(B333="successful",Data!L333,0)</f>
        <v>438</v>
      </c>
      <c r="F333" t="str">
        <f>VLOOKUP(A333,Table1[[#This Row],[id]:[state]],6,0)</f>
        <v>successful</v>
      </c>
      <c r="G333">
        <f>IF(F333="failed",Data!L333,0)</f>
        <v>0</v>
      </c>
    </row>
    <row r="334" spans="1:7" hidden="1" x14ac:dyDescent="0.25">
      <c r="A334">
        <v>332</v>
      </c>
      <c r="B334" t="str">
        <f>VLOOKUP(A334,Table1[[#This Row],[id]:[state]],6,0)</f>
        <v>successful</v>
      </c>
      <c r="C334">
        <f>IF(B334="successful",Data!L334,0)</f>
        <v>555</v>
      </c>
      <c r="F334" t="str">
        <f>VLOOKUP(A334,Table1[[#This Row],[id]:[state]],6,0)</f>
        <v>successful</v>
      </c>
      <c r="G334">
        <f>IF(F334="failed",Data!L334,0)</f>
        <v>0</v>
      </c>
    </row>
    <row r="335" spans="1:7" hidden="1" x14ac:dyDescent="0.25">
      <c r="A335">
        <v>333</v>
      </c>
      <c r="B335" t="str">
        <f>VLOOKUP(A335,Table1[[#This Row],[id]:[state]],6,0)</f>
        <v>successful</v>
      </c>
      <c r="C335">
        <f>IF(B335="successful",Data!L335,0)</f>
        <v>266</v>
      </c>
      <c r="F335" t="str">
        <f>VLOOKUP(A335,Table1[[#This Row],[id]:[state]],6,0)</f>
        <v>successful</v>
      </c>
      <c r="G335">
        <f>IF(F335="failed",Data!L335,0)</f>
        <v>0</v>
      </c>
    </row>
    <row r="336" spans="1:7" hidden="1" x14ac:dyDescent="0.25">
      <c r="A336">
        <v>334</v>
      </c>
      <c r="B336" t="str">
        <f>VLOOKUP(A336,Table1[[#This Row],[id]:[state]],6,0)</f>
        <v>successful</v>
      </c>
      <c r="C336">
        <f>IF(B336="successful",Data!L336,0)</f>
        <v>69</v>
      </c>
      <c r="F336" t="str">
        <f>VLOOKUP(A336,Table1[[#This Row],[id]:[state]],6,0)</f>
        <v>successful</v>
      </c>
      <c r="G336">
        <f>IF(F336="failed",Data!L336,0)</f>
        <v>0</v>
      </c>
    </row>
    <row r="337" spans="1:7" hidden="1" x14ac:dyDescent="0.25">
      <c r="A337">
        <v>335</v>
      </c>
      <c r="B337" t="str">
        <f>VLOOKUP(A337,Table1[[#This Row],[id]:[state]],6,0)</f>
        <v>successful</v>
      </c>
      <c r="C337">
        <f>IF(B337="successful",Data!L337,0)</f>
        <v>80</v>
      </c>
      <c r="F337" t="str">
        <f>VLOOKUP(A337,Table1[[#This Row],[id]:[state]],6,0)</f>
        <v>successful</v>
      </c>
      <c r="G337">
        <f>IF(F337="failed",Data!L337,0)</f>
        <v>0</v>
      </c>
    </row>
    <row r="338" spans="1:7" hidden="1" x14ac:dyDescent="0.25">
      <c r="A338">
        <v>336</v>
      </c>
      <c r="B338" t="str">
        <f>VLOOKUP(A338,Table1[[#This Row],[id]:[state]],6,0)</f>
        <v>successful</v>
      </c>
      <c r="C338">
        <f>IF(B338="successful",Data!L338,0)</f>
        <v>493</v>
      </c>
      <c r="F338" t="str">
        <f>VLOOKUP(A338,Table1[[#This Row],[id]:[state]],6,0)</f>
        <v>successful</v>
      </c>
      <c r="G338">
        <f>IF(F338="failed",Data!L338,0)</f>
        <v>0</v>
      </c>
    </row>
    <row r="339" spans="1:7" hidden="1" x14ac:dyDescent="0.25">
      <c r="A339">
        <v>337</v>
      </c>
      <c r="B339" t="str">
        <f>VLOOKUP(A339,Table1[[#This Row],[id]:[state]],6,0)</f>
        <v>successful</v>
      </c>
      <c r="C339">
        <f>IF(B339="successful",Data!L339,0)</f>
        <v>31</v>
      </c>
      <c r="F339" t="str">
        <f>VLOOKUP(A339,Table1[[#This Row],[id]:[state]],6,0)</f>
        <v>successful</v>
      </c>
      <c r="G339">
        <f>IF(F339="failed",Data!L339,0)</f>
        <v>0</v>
      </c>
    </row>
    <row r="340" spans="1:7" hidden="1" x14ac:dyDescent="0.25">
      <c r="A340">
        <v>338</v>
      </c>
      <c r="B340" t="str">
        <f>VLOOKUP(A340,Table1[[#This Row],[id]:[state]],6,0)</f>
        <v>successful</v>
      </c>
      <c r="C340">
        <f>IF(B340="successful",Data!L340,0)</f>
        <v>236</v>
      </c>
      <c r="F340" t="str">
        <f>VLOOKUP(A340,Table1[[#This Row],[id]:[state]],6,0)</f>
        <v>successful</v>
      </c>
      <c r="G340">
        <f>IF(F340="failed",Data!L340,0)</f>
        <v>0</v>
      </c>
    </row>
    <row r="341" spans="1:7" hidden="1" x14ac:dyDescent="0.25">
      <c r="A341">
        <v>339</v>
      </c>
      <c r="B341" t="str">
        <f>VLOOKUP(A341,Table1[[#This Row],[id]:[state]],6,0)</f>
        <v>successful</v>
      </c>
      <c r="C341">
        <f>IF(B341="successful",Data!L341,0)</f>
        <v>89</v>
      </c>
      <c r="F341" t="str">
        <f>VLOOKUP(A341,Table1[[#This Row],[id]:[state]],6,0)</f>
        <v>successful</v>
      </c>
      <c r="G341">
        <f>IF(F341="failed",Data!L341,0)</f>
        <v>0</v>
      </c>
    </row>
    <row r="342" spans="1:7" hidden="1" x14ac:dyDescent="0.25">
      <c r="A342">
        <v>340</v>
      </c>
      <c r="B342" t="str">
        <f>VLOOKUP(A342,Table1[[#This Row],[id]:[state]],6,0)</f>
        <v>successful</v>
      </c>
      <c r="C342">
        <f>IF(B342="successful",Data!L342,0)</f>
        <v>299</v>
      </c>
      <c r="F342" t="str">
        <f>VLOOKUP(A342,Table1[[#This Row],[id]:[state]],6,0)</f>
        <v>successful</v>
      </c>
      <c r="G342">
        <f>IF(F342="failed",Data!L342,0)</f>
        <v>0</v>
      </c>
    </row>
    <row r="343" spans="1:7" hidden="1" x14ac:dyDescent="0.25">
      <c r="A343">
        <v>341</v>
      </c>
      <c r="B343" t="str">
        <f>VLOOKUP(A343,Table1[[#This Row],[id]:[state]],6,0)</f>
        <v>successful</v>
      </c>
      <c r="C343">
        <f>IF(B343="successful",Data!L343,0)</f>
        <v>55</v>
      </c>
      <c r="F343" t="str">
        <f>VLOOKUP(A343,Table1[[#This Row],[id]:[state]],6,0)</f>
        <v>successful</v>
      </c>
      <c r="G343">
        <f>IF(F343="failed",Data!L343,0)</f>
        <v>0</v>
      </c>
    </row>
    <row r="344" spans="1:7" hidden="1" x14ac:dyDescent="0.25">
      <c r="A344">
        <v>342</v>
      </c>
      <c r="B344" t="str">
        <f>VLOOKUP(A344,Table1[[#This Row],[id]:[state]],6,0)</f>
        <v>successful</v>
      </c>
      <c r="C344">
        <f>IF(B344="successful",Data!L344,0)</f>
        <v>325</v>
      </c>
      <c r="F344" t="str">
        <f>VLOOKUP(A344,Table1[[#This Row],[id]:[state]],6,0)</f>
        <v>successful</v>
      </c>
      <c r="G344">
        <f>IF(F344="failed",Data!L344,0)</f>
        <v>0</v>
      </c>
    </row>
    <row r="345" spans="1:7" hidden="1" x14ac:dyDescent="0.25">
      <c r="A345">
        <v>343</v>
      </c>
      <c r="B345" t="str">
        <f>VLOOKUP(A345,Table1[[#This Row],[id]:[state]],6,0)</f>
        <v>successful</v>
      </c>
      <c r="C345">
        <f>IF(B345="successful",Data!L345,0)</f>
        <v>524</v>
      </c>
      <c r="F345" t="str">
        <f>VLOOKUP(A345,Table1[[#This Row],[id]:[state]],6,0)</f>
        <v>successful</v>
      </c>
      <c r="G345">
        <f>IF(F345="failed",Data!L345,0)</f>
        <v>0</v>
      </c>
    </row>
    <row r="346" spans="1:7" hidden="1" x14ac:dyDescent="0.25">
      <c r="A346">
        <v>344</v>
      </c>
      <c r="B346" t="str">
        <f>VLOOKUP(A346,Table1[[#This Row],[id]:[state]],6,0)</f>
        <v>successful</v>
      </c>
      <c r="C346">
        <f>IF(B346="successful",Data!L346,0)</f>
        <v>285</v>
      </c>
      <c r="F346" t="str">
        <f>VLOOKUP(A346,Table1[[#This Row],[id]:[state]],6,0)</f>
        <v>successful</v>
      </c>
      <c r="G346">
        <f>IF(F346="failed",Data!L346,0)</f>
        <v>0</v>
      </c>
    </row>
    <row r="347" spans="1:7" hidden="1" x14ac:dyDescent="0.25">
      <c r="A347">
        <v>345</v>
      </c>
      <c r="B347" t="str">
        <f>VLOOKUP(A347,Table1[[#This Row],[id]:[state]],6,0)</f>
        <v>successful</v>
      </c>
      <c r="C347">
        <f>IF(B347="successful",Data!L347,0)</f>
        <v>179</v>
      </c>
      <c r="F347" t="str">
        <f>VLOOKUP(A347,Table1[[#This Row],[id]:[state]],6,0)</f>
        <v>successful</v>
      </c>
      <c r="G347">
        <f>IF(F347="failed",Data!L347,0)</f>
        <v>0</v>
      </c>
    </row>
    <row r="348" spans="1:7" hidden="1" x14ac:dyDescent="0.25">
      <c r="A348">
        <v>346</v>
      </c>
      <c r="B348" t="str">
        <f>VLOOKUP(A348,Table1[[#This Row],[id]:[state]],6,0)</f>
        <v>successful</v>
      </c>
      <c r="C348">
        <f>IF(B348="successful",Data!L348,0)</f>
        <v>188</v>
      </c>
      <c r="F348" t="str">
        <f>VLOOKUP(A348,Table1[[#This Row],[id]:[state]],6,0)</f>
        <v>successful</v>
      </c>
      <c r="G348">
        <f>IF(F348="failed",Data!L348,0)</f>
        <v>0</v>
      </c>
    </row>
    <row r="349" spans="1:7" hidden="1" x14ac:dyDescent="0.25">
      <c r="A349">
        <v>347</v>
      </c>
      <c r="B349" t="str">
        <f>VLOOKUP(A349,Table1[[#This Row],[id]:[state]],6,0)</f>
        <v>successful</v>
      </c>
      <c r="C349">
        <f>IF(B349="successful",Data!L349,0)</f>
        <v>379</v>
      </c>
      <c r="F349" t="str">
        <f>VLOOKUP(A349,Table1[[#This Row],[id]:[state]],6,0)</f>
        <v>successful</v>
      </c>
      <c r="G349">
        <f>IF(F349="failed",Data!L349,0)</f>
        <v>0</v>
      </c>
    </row>
    <row r="350" spans="1:7" hidden="1" x14ac:dyDescent="0.25">
      <c r="A350">
        <v>348</v>
      </c>
      <c r="B350" t="str">
        <f>VLOOKUP(A350,Table1[[#This Row],[id]:[state]],6,0)</f>
        <v>successful</v>
      </c>
      <c r="C350">
        <f>IF(B350="successful",Data!L350,0)</f>
        <v>119</v>
      </c>
      <c r="F350" t="str">
        <f>VLOOKUP(A350,Table1[[#This Row],[id]:[state]],6,0)</f>
        <v>successful</v>
      </c>
      <c r="G350">
        <f>IF(F350="failed",Data!L350,0)</f>
        <v>0</v>
      </c>
    </row>
    <row r="351" spans="1:7" hidden="1" x14ac:dyDescent="0.25">
      <c r="A351">
        <v>349</v>
      </c>
      <c r="B351" t="str">
        <f>VLOOKUP(A351,Table1[[#This Row],[id]:[state]],6,0)</f>
        <v>successful</v>
      </c>
      <c r="C351">
        <f>IF(B351="successful",Data!L351,0)</f>
        <v>167</v>
      </c>
      <c r="F351" t="str">
        <f>VLOOKUP(A351,Table1[[#This Row],[id]:[state]],6,0)</f>
        <v>successful</v>
      </c>
      <c r="G351">
        <f>IF(F351="failed",Data!L351,0)</f>
        <v>0</v>
      </c>
    </row>
    <row r="352" spans="1:7" hidden="1" x14ac:dyDescent="0.25">
      <c r="A352">
        <v>350</v>
      </c>
      <c r="B352" t="str">
        <f>VLOOKUP(A352,Table1[[#This Row],[id]:[state]],6,0)</f>
        <v>successful</v>
      </c>
      <c r="C352">
        <f>IF(B352="successful",Data!L352,0)</f>
        <v>221</v>
      </c>
      <c r="F352" t="str">
        <f>VLOOKUP(A352,Table1[[#This Row],[id]:[state]],6,0)</f>
        <v>successful</v>
      </c>
      <c r="G352">
        <f>IF(F352="failed",Data!L352,0)</f>
        <v>0</v>
      </c>
    </row>
    <row r="353" spans="1:7" hidden="1" x14ac:dyDescent="0.25">
      <c r="A353">
        <v>351</v>
      </c>
      <c r="B353" t="str">
        <f>VLOOKUP(A353,Table1[[#This Row],[id]:[state]],6,0)</f>
        <v>successful</v>
      </c>
      <c r="C353">
        <f>IF(B353="successful",Data!L353,0)</f>
        <v>964</v>
      </c>
      <c r="F353" t="str">
        <f>VLOOKUP(A353,Table1[[#This Row],[id]:[state]],6,0)</f>
        <v>successful</v>
      </c>
      <c r="G353">
        <f>IF(F353="failed",Data!L353,0)</f>
        <v>0</v>
      </c>
    </row>
    <row r="354" spans="1:7" hidden="1" x14ac:dyDescent="0.25">
      <c r="A354">
        <v>352</v>
      </c>
      <c r="B354" t="str">
        <f>VLOOKUP(A354,Table1[[#This Row],[id]:[state]],6,0)</f>
        <v>successful</v>
      </c>
      <c r="C354">
        <f>IF(B354="successful",Data!L354,0)</f>
        <v>286</v>
      </c>
      <c r="F354" t="str">
        <f>VLOOKUP(A354,Table1[[#This Row],[id]:[state]],6,0)</f>
        <v>successful</v>
      </c>
      <c r="G354">
        <f>IF(F354="failed",Data!L354,0)</f>
        <v>0</v>
      </c>
    </row>
    <row r="355" spans="1:7" hidden="1" x14ac:dyDescent="0.25">
      <c r="A355">
        <v>353</v>
      </c>
      <c r="B355" t="str">
        <f>VLOOKUP(A355,Table1[[#This Row],[id]:[state]],6,0)</f>
        <v>successful</v>
      </c>
      <c r="C355">
        <f>IF(B355="successful",Data!L355,0)</f>
        <v>613</v>
      </c>
      <c r="F355" t="str">
        <f>VLOOKUP(A355,Table1[[#This Row],[id]:[state]],6,0)</f>
        <v>successful</v>
      </c>
      <c r="G355">
        <f>IF(F355="failed",Data!L355,0)</f>
        <v>0</v>
      </c>
    </row>
    <row r="356" spans="1:7" hidden="1" x14ac:dyDescent="0.25">
      <c r="A356">
        <v>354</v>
      </c>
      <c r="B356" t="str">
        <f>VLOOKUP(A356,Table1[[#This Row],[id]:[state]],6,0)</f>
        <v>successful</v>
      </c>
      <c r="C356">
        <f>IF(B356="successful",Data!L356,0)</f>
        <v>29</v>
      </c>
      <c r="F356" t="str">
        <f>VLOOKUP(A356,Table1[[#This Row],[id]:[state]],6,0)</f>
        <v>successful</v>
      </c>
      <c r="G356">
        <f>IF(F356="failed",Data!L356,0)</f>
        <v>0</v>
      </c>
    </row>
    <row r="357" spans="1:7" hidden="1" x14ac:dyDescent="0.25">
      <c r="A357">
        <v>355</v>
      </c>
      <c r="B357" t="str">
        <f>VLOOKUP(A357,Table1[[#This Row],[id]:[state]],6,0)</f>
        <v>successful</v>
      </c>
      <c r="C357">
        <f>IF(B357="successful",Data!L357,0)</f>
        <v>165</v>
      </c>
      <c r="F357" t="str">
        <f>VLOOKUP(A357,Table1[[#This Row],[id]:[state]],6,0)</f>
        <v>successful</v>
      </c>
      <c r="G357">
        <f>IF(F357="failed",Data!L357,0)</f>
        <v>0</v>
      </c>
    </row>
    <row r="358" spans="1:7" hidden="1" x14ac:dyDescent="0.25">
      <c r="A358">
        <v>356</v>
      </c>
      <c r="B358" t="str">
        <f>VLOOKUP(A358,Table1[[#This Row],[id]:[state]],6,0)</f>
        <v>successful</v>
      </c>
      <c r="C358">
        <f>IF(B358="successful",Data!L358,0)</f>
        <v>97</v>
      </c>
      <c r="F358" t="str">
        <f>VLOOKUP(A358,Table1[[#This Row],[id]:[state]],6,0)</f>
        <v>successful</v>
      </c>
      <c r="G358">
        <f>IF(F358="failed",Data!L358,0)</f>
        <v>0</v>
      </c>
    </row>
    <row r="359" spans="1:7" hidden="1" x14ac:dyDescent="0.25">
      <c r="A359">
        <v>357</v>
      </c>
      <c r="B359" t="str">
        <f>VLOOKUP(A359,Table1[[#This Row],[id]:[state]],6,0)</f>
        <v>successful</v>
      </c>
      <c r="C359">
        <f>IF(B359="successful",Data!L359,0)</f>
        <v>303</v>
      </c>
      <c r="F359" t="str">
        <f>VLOOKUP(A359,Table1[[#This Row],[id]:[state]],6,0)</f>
        <v>successful</v>
      </c>
      <c r="G359">
        <f>IF(F359="failed",Data!L359,0)</f>
        <v>0</v>
      </c>
    </row>
    <row r="360" spans="1:7" hidden="1" x14ac:dyDescent="0.25">
      <c r="A360">
        <v>358</v>
      </c>
      <c r="B360" t="str">
        <f>VLOOKUP(A360,Table1[[#This Row],[id]:[state]],6,0)</f>
        <v>successful</v>
      </c>
      <c r="C360">
        <f>IF(B360="successful",Data!L360,0)</f>
        <v>267</v>
      </c>
      <c r="F360" t="str">
        <f>VLOOKUP(A360,Table1[[#This Row],[id]:[state]],6,0)</f>
        <v>successful</v>
      </c>
      <c r="G360">
        <f>IF(F360="failed",Data!L360,0)</f>
        <v>0</v>
      </c>
    </row>
    <row r="361" spans="1:7" hidden="1" x14ac:dyDescent="0.25">
      <c r="A361">
        <v>359</v>
      </c>
      <c r="B361" t="str">
        <f>VLOOKUP(A361,Table1[[#This Row],[id]:[state]],6,0)</f>
        <v>successful</v>
      </c>
      <c r="C361">
        <f>IF(B361="successful",Data!L361,0)</f>
        <v>302</v>
      </c>
      <c r="F361" t="str">
        <f>VLOOKUP(A361,Table1[[#This Row],[id]:[state]],6,0)</f>
        <v>successful</v>
      </c>
      <c r="G361">
        <f>IF(F361="failed",Data!L361,0)</f>
        <v>0</v>
      </c>
    </row>
    <row r="362" spans="1:7" hidden="1" x14ac:dyDescent="0.25">
      <c r="A362">
        <v>360</v>
      </c>
      <c r="B362" t="str">
        <f>VLOOKUP(A362,Table1[[#This Row],[id]:[state]],6,0)</f>
        <v>successful</v>
      </c>
      <c r="C362">
        <f>IF(B362="successful",Data!L362,0)</f>
        <v>87</v>
      </c>
      <c r="F362" t="str">
        <f>VLOOKUP(A362,Table1[[#This Row],[id]:[state]],6,0)</f>
        <v>successful</v>
      </c>
      <c r="G362">
        <f>IF(F362="failed",Data!L362,0)</f>
        <v>0</v>
      </c>
    </row>
    <row r="363" spans="1:7" hidden="1" x14ac:dyDescent="0.25">
      <c r="A363">
        <v>361</v>
      </c>
      <c r="B363" t="str">
        <f>VLOOKUP(A363,Table1[[#This Row],[id]:[state]],6,0)</f>
        <v>successful</v>
      </c>
      <c r="C363">
        <f>IF(B363="successful",Data!L363,0)</f>
        <v>354</v>
      </c>
      <c r="F363" t="str">
        <f>VLOOKUP(A363,Table1[[#This Row],[id]:[state]],6,0)</f>
        <v>successful</v>
      </c>
      <c r="G363">
        <f>IF(F363="failed",Data!L363,0)</f>
        <v>0</v>
      </c>
    </row>
    <row r="364" spans="1:7" hidden="1" x14ac:dyDescent="0.25">
      <c r="A364">
        <v>362</v>
      </c>
      <c r="B364" t="str">
        <f>VLOOKUP(A364,Table1[[#This Row],[id]:[state]],6,0)</f>
        <v>successful</v>
      </c>
      <c r="C364">
        <f>IF(B364="successful",Data!L364,0)</f>
        <v>86</v>
      </c>
      <c r="F364" t="str">
        <f>VLOOKUP(A364,Table1[[#This Row],[id]:[state]],6,0)</f>
        <v>successful</v>
      </c>
      <c r="G364">
        <f>IF(F364="failed",Data!L364,0)</f>
        <v>0</v>
      </c>
    </row>
    <row r="365" spans="1:7" hidden="1" x14ac:dyDescent="0.25">
      <c r="A365">
        <v>363</v>
      </c>
      <c r="B365" t="str">
        <f>VLOOKUP(A365,Table1[[#This Row],[id]:[state]],6,0)</f>
        <v>successful</v>
      </c>
      <c r="C365">
        <f>IF(B365="successful",Data!L365,0)</f>
        <v>26</v>
      </c>
      <c r="F365" t="str">
        <f>VLOOKUP(A365,Table1[[#This Row],[id]:[state]],6,0)</f>
        <v>successful</v>
      </c>
      <c r="G365">
        <f>IF(F365="failed",Data!L365,0)</f>
        <v>0</v>
      </c>
    </row>
    <row r="366" spans="1:7" hidden="1" x14ac:dyDescent="0.25">
      <c r="A366">
        <v>364</v>
      </c>
      <c r="B366" t="str">
        <f>VLOOKUP(A366,Table1[[#This Row],[id]:[state]],6,0)</f>
        <v>successful</v>
      </c>
      <c r="C366">
        <f>IF(B366="successful",Data!L366,0)</f>
        <v>113</v>
      </c>
      <c r="F366" t="str">
        <f>VLOOKUP(A366,Table1[[#This Row],[id]:[state]],6,0)</f>
        <v>successful</v>
      </c>
      <c r="G366">
        <f>IF(F366="failed",Data!L366,0)</f>
        <v>0</v>
      </c>
    </row>
    <row r="367" spans="1:7" hidden="1" x14ac:dyDescent="0.25">
      <c r="A367">
        <v>365</v>
      </c>
      <c r="B367" t="str">
        <f>VLOOKUP(A367,Table1[[#This Row],[id]:[state]],6,0)</f>
        <v>successful</v>
      </c>
      <c r="C367">
        <f>IF(B367="successful",Data!L367,0)</f>
        <v>65</v>
      </c>
      <c r="F367" t="str">
        <f>VLOOKUP(A367,Table1[[#This Row],[id]:[state]],6,0)</f>
        <v>successful</v>
      </c>
      <c r="G367">
        <f>IF(F367="failed",Data!L367,0)</f>
        <v>0</v>
      </c>
    </row>
    <row r="368" spans="1:7" hidden="1" x14ac:dyDescent="0.25">
      <c r="A368">
        <v>366</v>
      </c>
      <c r="B368" t="str">
        <f>VLOOKUP(A368,Table1[[#This Row],[id]:[state]],6,0)</f>
        <v>successful</v>
      </c>
      <c r="C368">
        <f>IF(B368="successful",Data!L368,0)</f>
        <v>134</v>
      </c>
      <c r="F368" t="str">
        <f>VLOOKUP(A368,Table1[[#This Row],[id]:[state]],6,0)</f>
        <v>successful</v>
      </c>
      <c r="G368">
        <f>IF(F368="failed",Data!L368,0)</f>
        <v>0</v>
      </c>
    </row>
    <row r="369" spans="1:7" hidden="1" x14ac:dyDescent="0.25">
      <c r="A369">
        <v>367</v>
      </c>
      <c r="B369" t="str">
        <f>VLOOKUP(A369,Table1[[#This Row],[id]:[state]],6,0)</f>
        <v>successful</v>
      </c>
      <c r="C369">
        <f>IF(B369="successful",Data!L369,0)</f>
        <v>119</v>
      </c>
      <c r="F369" t="str">
        <f>VLOOKUP(A369,Table1[[#This Row],[id]:[state]],6,0)</f>
        <v>successful</v>
      </c>
      <c r="G369">
        <f>IF(F369="failed",Data!L369,0)</f>
        <v>0</v>
      </c>
    </row>
    <row r="370" spans="1:7" hidden="1" x14ac:dyDescent="0.25">
      <c r="A370">
        <v>368</v>
      </c>
      <c r="B370" t="str">
        <f>VLOOKUP(A370,Table1[[#This Row],[id]:[state]],6,0)</f>
        <v>successful</v>
      </c>
      <c r="C370">
        <f>IF(B370="successful",Data!L370,0)</f>
        <v>159</v>
      </c>
      <c r="F370" t="str">
        <f>VLOOKUP(A370,Table1[[#This Row],[id]:[state]],6,0)</f>
        <v>successful</v>
      </c>
      <c r="G370">
        <f>IF(F370="failed",Data!L370,0)</f>
        <v>0</v>
      </c>
    </row>
    <row r="371" spans="1:7" hidden="1" x14ac:dyDescent="0.25">
      <c r="A371">
        <v>369</v>
      </c>
      <c r="B371" t="str">
        <f>VLOOKUP(A371,Table1[[#This Row],[id]:[state]],6,0)</f>
        <v>successful</v>
      </c>
      <c r="C371">
        <f>IF(B371="successful",Data!L371,0)</f>
        <v>167</v>
      </c>
      <c r="F371" t="str">
        <f>VLOOKUP(A371,Table1[[#This Row],[id]:[state]],6,0)</f>
        <v>successful</v>
      </c>
      <c r="G371">
        <f>IF(F371="failed",Data!L371,0)</f>
        <v>0</v>
      </c>
    </row>
    <row r="372" spans="1:7" hidden="1" x14ac:dyDescent="0.25">
      <c r="A372">
        <v>370</v>
      </c>
      <c r="B372" t="str">
        <f>VLOOKUP(A372,Table1[[#This Row],[id]:[state]],6,0)</f>
        <v>successful</v>
      </c>
      <c r="C372">
        <f>IF(B372="successful",Data!L372,0)</f>
        <v>43</v>
      </c>
      <c r="F372" t="str">
        <f>VLOOKUP(A372,Table1[[#This Row],[id]:[state]],6,0)</f>
        <v>successful</v>
      </c>
      <c r="G372">
        <f>IF(F372="failed",Data!L372,0)</f>
        <v>0</v>
      </c>
    </row>
    <row r="373" spans="1:7" hidden="1" x14ac:dyDescent="0.25">
      <c r="A373">
        <v>371</v>
      </c>
      <c r="B373" t="str">
        <f>VLOOKUP(A373,Table1[[#This Row],[id]:[state]],6,0)</f>
        <v>successful</v>
      </c>
      <c r="C373">
        <f>IF(B373="successful",Data!L373,0)</f>
        <v>1062</v>
      </c>
      <c r="F373" t="str">
        <f>VLOOKUP(A373,Table1[[#This Row],[id]:[state]],6,0)</f>
        <v>successful</v>
      </c>
      <c r="G373">
        <f>IF(F373="failed",Data!L373,0)</f>
        <v>0</v>
      </c>
    </row>
    <row r="374" spans="1:7" hidden="1" x14ac:dyDescent="0.25">
      <c r="A374">
        <v>372</v>
      </c>
      <c r="B374" t="str">
        <f>VLOOKUP(A374,Table1[[#This Row],[id]:[state]],6,0)</f>
        <v>successful</v>
      </c>
      <c r="C374">
        <f>IF(B374="successful",Data!L374,0)</f>
        <v>9</v>
      </c>
      <c r="F374" t="str">
        <f>VLOOKUP(A374,Table1[[#This Row],[id]:[state]],6,0)</f>
        <v>successful</v>
      </c>
      <c r="G374">
        <f>IF(F374="failed",Data!L374,0)</f>
        <v>0</v>
      </c>
    </row>
    <row r="375" spans="1:7" hidden="1" x14ac:dyDescent="0.25">
      <c r="A375">
        <v>373</v>
      </c>
      <c r="B375" t="str">
        <f>VLOOKUP(A375,Table1[[#This Row],[id]:[state]],6,0)</f>
        <v>successful</v>
      </c>
      <c r="C375">
        <f>IF(B375="successful",Data!L375,0)</f>
        <v>89</v>
      </c>
      <c r="F375" t="str">
        <f>VLOOKUP(A375,Table1[[#This Row],[id]:[state]],6,0)</f>
        <v>successful</v>
      </c>
      <c r="G375">
        <f>IF(F375="failed",Data!L375,0)</f>
        <v>0</v>
      </c>
    </row>
    <row r="376" spans="1:7" hidden="1" x14ac:dyDescent="0.25">
      <c r="A376">
        <v>374</v>
      </c>
      <c r="B376" t="str">
        <f>VLOOKUP(A376,Table1[[#This Row],[id]:[state]],6,0)</f>
        <v>successful</v>
      </c>
      <c r="C376">
        <f>IF(B376="successful",Data!L376,0)</f>
        <v>174</v>
      </c>
      <c r="F376" t="str">
        <f>VLOOKUP(A376,Table1[[#This Row],[id]:[state]],6,0)</f>
        <v>successful</v>
      </c>
      <c r="G376">
        <f>IF(F376="failed",Data!L376,0)</f>
        <v>0</v>
      </c>
    </row>
    <row r="377" spans="1:7" hidden="1" x14ac:dyDescent="0.25">
      <c r="A377">
        <v>375</v>
      </c>
      <c r="B377" t="str">
        <f>VLOOKUP(A377,Table1[[#This Row],[id]:[state]],6,0)</f>
        <v>successful</v>
      </c>
      <c r="C377">
        <f>IF(B377="successful",Data!L377,0)</f>
        <v>14</v>
      </c>
      <c r="F377" t="str">
        <f>VLOOKUP(A377,Table1[[#This Row],[id]:[state]],6,0)</f>
        <v>successful</v>
      </c>
      <c r="G377">
        <f>IF(F377="failed",Data!L377,0)</f>
        <v>0</v>
      </c>
    </row>
    <row r="378" spans="1:7" hidden="1" x14ac:dyDescent="0.25">
      <c r="A378">
        <v>376</v>
      </c>
      <c r="B378" t="str">
        <f>VLOOKUP(A378,Table1[[#This Row],[id]:[state]],6,0)</f>
        <v>successful</v>
      </c>
      <c r="C378">
        <f>IF(B378="successful",Data!L378,0)</f>
        <v>48</v>
      </c>
      <c r="F378" t="str">
        <f>VLOOKUP(A378,Table1[[#This Row],[id]:[state]],6,0)</f>
        <v>successful</v>
      </c>
      <c r="G378">
        <f>IF(F378="failed",Data!L378,0)</f>
        <v>0</v>
      </c>
    </row>
    <row r="379" spans="1:7" hidden="1" x14ac:dyDescent="0.25">
      <c r="A379">
        <v>377</v>
      </c>
      <c r="B379" t="str">
        <f>VLOOKUP(A379,Table1[[#This Row],[id]:[state]],6,0)</f>
        <v>successful</v>
      </c>
      <c r="C379">
        <f>IF(B379="successful",Data!L379,0)</f>
        <v>133</v>
      </c>
      <c r="F379" t="str">
        <f>VLOOKUP(A379,Table1[[#This Row],[id]:[state]],6,0)</f>
        <v>successful</v>
      </c>
      <c r="G379">
        <f>IF(F379="failed",Data!L379,0)</f>
        <v>0</v>
      </c>
    </row>
    <row r="380" spans="1:7" hidden="1" x14ac:dyDescent="0.25">
      <c r="A380">
        <v>378</v>
      </c>
      <c r="B380" t="str">
        <f>VLOOKUP(A380,Table1[[#This Row],[id]:[state]],6,0)</f>
        <v>successful</v>
      </c>
      <c r="C380">
        <f>IF(B380="successful",Data!L380,0)</f>
        <v>83</v>
      </c>
      <c r="F380" t="str">
        <f>VLOOKUP(A380,Table1[[#This Row],[id]:[state]],6,0)</f>
        <v>successful</v>
      </c>
      <c r="G380">
        <f>IF(F380="failed",Data!L380,0)</f>
        <v>0</v>
      </c>
    </row>
    <row r="381" spans="1:7" hidden="1" x14ac:dyDescent="0.25">
      <c r="A381">
        <v>379</v>
      </c>
      <c r="B381" t="str">
        <f>VLOOKUP(A381,Table1[[#This Row],[id]:[state]],6,0)</f>
        <v>successful</v>
      </c>
      <c r="C381">
        <f>IF(B381="successful",Data!L381,0)</f>
        <v>149</v>
      </c>
      <c r="F381" t="str">
        <f>VLOOKUP(A381,Table1[[#This Row],[id]:[state]],6,0)</f>
        <v>successful</v>
      </c>
      <c r="G381">
        <f>IF(F381="failed",Data!L381,0)</f>
        <v>0</v>
      </c>
    </row>
    <row r="382" spans="1:7" hidden="1" x14ac:dyDescent="0.25">
      <c r="A382">
        <v>380</v>
      </c>
      <c r="B382" t="str">
        <f>VLOOKUP(A382,Table1[[#This Row],[id]:[state]],6,0)</f>
        <v>successful</v>
      </c>
      <c r="C382">
        <f>IF(B382="successful",Data!L382,0)</f>
        <v>49</v>
      </c>
      <c r="F382" t="str">
        <f>VLOOKUP(A382,Table1[[#This Row],[id]:[state]],6,0)</f>
        <v>successful</v>
      </c>
      <c r="G382">
        <f>IF(F382="failed",Data!L382,0)</f>
        <v>0</v>
      </c>
    </row>
    <row r="383" spans="1:7" hidden="1" x14ac:dyDescent="0.25">
      <c r="A383">
        <v>381</v>
      </c>
      <c r="B383" t="str">
        <f>VLOOKUP(A383,Table1[[#This Row],[id]:[state]],6,0)</f>
        <v>successful</v>
      </c>
      <c r="C383">
        <f>IF(B383="successful",Data!L383,0)</f>
        <v>251</v>
      </c>
      <c r="F383" t="str">
        <f>VLOOKUP(A383,Table1[[#This Row],[id]:[state]],6,0)</f>
        <v>successful</v>
      </c>
      <c r="G383">
        <f>IF(F383="failed",Data!L383,0)</f>
        <v>0</v>
      </c>
    </row>
    <row r="384" spans="1:7" hidden="1" x14ac:dyDescent="0.25">
      <c r="A384">
        <v>382</v>
      </c>
      <c r="B384" t="str">
        <f>VLOOKUP(A384,Table1[[#This Row],[id]:[state]],6,0)</f>
        <v>successful</v>
      </c>
      <c r="C384">
        <f>IF(B384="successful",Data!L384,0)</f>
        <v>22</v>
      </c>
      <c r="F384" t="str">
        <f>VLOOKUP(A384,Table1[[#This Row],[id]:[state]],6,0)</f>
        <v>successful</v>
      </c>
      <c r="G384">
        <f>IF(F384="failed",Data!L384,0)</f>
        <v>0</v>
      </c>
    </row>
    <row r="385" spans="1:7" hidden="1" x14ac:dyDescent="0.25">
      <c r="A385">
        <v>383</v>
      </c>
      <c r="B385" t="str">
        <f>VLOOKUP(A385,Table1[[#This Row],[id]:[state]],6,0)</f>
        <v>successful</v>
      </c>
      <c r="C385">
        <f>IF(B385="successful",Data!L385,0)</f>
        <v>48</v>
      </c>
      <c r="F385" t="str">
        <f>VLOOKUP(A385,Table1[[#This Row],[id]:[state]],6,0)</f>
        <v>successful</v>
      </c>
      <c r="G385">
        <f>IF(F385="failed",Data!L385,0)</f>
        <v>0</v>
      </c>
    </row>
    <row r="386" spans="1:7" hidden="1" x14ac:dyDescent="0.25">
      <c r="A386">
        <v>384</v>
      </c>
      <c r="B386" t="str">
        <f>VLOOKUP(A386,Table1[[#This Row],[id]:[state]],6,0)</f>
        <v>successful</v>
      </c>
      <c r="C386">
        <f>IF(B386="successful",Data!L386,0)</f>
        <v>383</v>
      </c>
      <c r="F386" t="str">
        <f>VLOOKUP(A386,Table1[[#This Row],[id]:[state]],6,0)</f>
        <v>successful</v>
      </c>
      <c r="G386">
        <f>IF(F386="failed",Data!L386,0)</f>
        <v>0</v>
      </c>
    </row>
    <row r="387" spans="1:7" hidden="1" x14ac:dyDescent="0.25">
      <c r="A387">
        <v>385</v>
      </c>
      <c r="B387" t="str">
        <f>VLOOKUP(A387,Table1[[#This Row],[id]:[state]],6,0)</f>
        <v>successful</v>
      </c>
      <c r="C387">
        <f>IF(B387="successful",Data!L387,0)</f>
        <v>237</v>
      </c>
      <c r="F387" t="str">
        <f>VLOOKUP(A387,Table1[[#This Row],[id]:[state]],6,0)</f>
        <v>successful</v>
      </c>
      <c r="G387">
        <f>IF(F387="failed",Data!L387,0)</f>
        <v>0</v>
      </c>
    </row>
    <row r="388" spans="1:7" hidden="1" x14ac:dyDescent="0.25">
      <c r="A388">
        <v>386</v>
      </c>
      <c r="B388" t="str">
        <f>VLOOKUP(A388,Table1[[#This Row],[id]:[state]],6,0)</f>
        <v>successful</v>
      </c>
      <c r="C388">
        <f>IF(B388="successful",Data!L388,0)</f>
        <v>13</v>
      </c>
      <c r="F388" t="str">
        <f>VLOOKUP(A388,Table1[[#This Row],[id]:[state]],6,0)</f>
        <v>successful</v>
      </c>
      <c r="G388">
        <f>IF(F388="failed",Data!L388,0)</f>
        <v>0</v>
      </c>
    </row>
    <row r="389" spans="1:7" hidden="1" x14ac:dyDescent="0.25">
      <c r="A389">
        <v>387</v>
      </c>
      <c r="B389" t="str">
        <f>VLOOKUP(A389,Table1[[#This Row],[id]:[state]],6,0)</f>
        <v>successful</v>
      </c>
      <c r="C389">
        <f>IF(B389="successful",Data!L389,0)</f>
        <v>562</v>
      </c>
      <c r="F389" t="str">
        <f>VLOOKUP(A389,Table1[[#This Row],[id]:[state]],6,0)</f>
        <v>successful</v>
      </c>
      <c r="G389">
        <f>IF(F389="failed",Data!L389,0)</f>
        <v>0</v>
      </c>
    </row>
    <row r="390" spans="1:7" hidden="1" x14ac:dyDescent="0.25">
      <c r="A390">
        <v>388</v>
      </c>
      <c r="B390" t="str">
        <f>VLOOKUP(A390,Table1[[#This Row],[id]:[state]],6,0)</f>
        <v>successful</v>
      </c>
      <c r="C390">
        <f>IF(B390="successful",Data!L390,0)</f>
        <v>71</v>
      </c>
      <c r="F390" t="str">
        <f>VLOOKUP(A390,Table1[[#This Row],[id]:[state]],6,0)</f>
        <v>successful</v>
      </c>
      <c r="G390">
        <f>IF(F390="failed",Data!L390,0)</f>
        <v>0</v>
      </c>
    </row>
    <row r="391" spans="1:7" hidden="1" x14ac:dyDescent="0.25">
      <c r="A391">
        <v>389</v>
      </c>
      <c r="B391" t="str">
        <f>VLOOKUP(A391,Table1[[#This Row],[id]:[state]],6,0)</f>
        <v>successful</v>
      </c>
      <c r="C391">
        <f>IF(B391="successful",Data!L391,0)</f>
        <v>1510</v>
      </c>
      <c r="F391" t="str">
        <f>VLOOKUP(A391,Table1[[#This Row],[id]:[state]],6,0)</f>
        <v>successful</v>
      </c>
      <c r="G391">
        <f>IF(F391="failed",Data!L391,0)</f>
        <v>0</v>
      </c>
    </row>
    <row r="392" spans="1:7" hidden="1" x14ac:dyDescent="0.25">
      <c r="A392">
        <v>390</v>
      </c>
      <c r="B392" t="str">
        <f>VLOOKUP(A392,Table1[[#This Row],[id]:[state]],6,0)</f>
        <v>successful</v>
      </c>
      <c r="C392">
        <f>IF(B392="successful",Data!L392,0)</f>
        <v>14</v>
      </c>
      <c r="F392" t="str">
        <f>VLOOKUP(A392,Table1[[#This Row],[id]:[state]],6,0)</f>
        <v>successful</v>
      </c>
      <c r="G392">
        <f>IF(F392="failed",Data!L392,0)</f>
        <v>0</v>
      </c>
    </row>
    <row r="393" spans="1:7" hidden="1" x14ac:dyDescent="0.25">
      <c r="A393">
        <v>391</v>
      </c>
      <c r="B393" t="str">
        <f>VLOOKUP(A393,Table1[[#This Row],[id]:[state]],6,0)</f>
        <v>successful</v>
      </c>
      <c r="C393">
        <f>IF(B393="successful",Data!L393,0)</f>
        <v>193</v>
      </c>
      <c r="F393" t="str">
        <f>VLOOKUP(A393,Table1[[#This Row],[id]:[state]],6,0)</f>
        <v>successful</v>
      </c>
      <c r="G393">
        <f>IF(F393="failed",Data!L393,0)</f>
        <v>0</v>
      </c>
    </row>
    <row r="394" spans="1:7" hidden="1" x14ac:dyDescent="0.25">
      <c r="A394">
        <v>392</v>
      </c>
      <c r="B394" t="str">
        <f>VLOOKUP(A394,Table1[[#This Row],[id]:[state]],6,0)</f>
        <v>successful</v>
      </c>
      <c r="C394">
        <f>IF(B394="successful",Data!L394,0)</f>
        <v>206</v>
      </c>
      <c r="F394" t="str">
        <f>VLOOKUP(A394,Table1[[#This Row],[id]:[state]],6,0)</f>
        <v>successful</v>
      </c>
      <c r="G394">
        <f>IF(F394="failed",Data!L394,0)</f>
        <v>0</v>
      </c>
    </row>
    <row r="395" spans="1:7" hidden="1" x14ac:dyDescent="0.25">
      <c r="A395">
        <v>393</v>
      </c>
      <c r="B395" t="str">
        <f>VLOOKUP(A395,Table1[[#This Row],[id]:[state]],6,0)</f>
        <v>successful</v>
      </c>
      <c r="C395">
        <f>IF(B395="successful",Data!L395,0)</f>
        <v>351</v>
      </c>
      <c r="F395" t="str">
        <f>VLOOKUP(A395,Table1[[#This Row],[id]:[state]],6,0)</f>
        <v>successful</v>
      </c>
      <c r="G395">
        <f>IF(F395="failed",Data!L395,0)</f>
        <v>0</v>
      </c>
    </row>
    <row r="396" spans="1:7" hidden="1" x14ac:dyDescent="0.25">
      <c r="A396">
        <v>394</v>
      </c>
      <c r="B396" t="str">
        <f>VLOOKUP(A396,Table1[[#This Row],[id]:[state]],6,0)</f>
        <v>successful</v>
      </c>
      <c r="C396">
        <f>IF(B396="successful",Data!L396,0)</f>
        <v>50</v>
      </c>
      <c r="F396" t="str">
        <f>VLOOKUP(A396,Table1[[#This Row],[id]:[state]],6,0)</f>
        <v>successful</v>
      </c>
      <c r="G396">
        <f>IF(F396="failed",Data!L396,0)</f>
        <v>0</v>
      </c>
    </row>
    <row r="397" spans="1:7" hidden="1" x14ac:dyDescent="0.25">
      <c r="A397">
        <v>395</v>
      </c>
      <c r="B397" t="str">
        <f>VLOOKUP(A397,Table1[[#This Row],[id]:[state]],6,0)</f>
        <v>successful</v>
      </c>
      <c r="C397">
        <f>IF(B397="successful",Data!L397,0)</f>
        <v>184</v>
      </c>
      <c r="F397" t="str">
        <f>VLOOKUP(A397,Table1[[#This Row],[id]:[state]],6,0)</f>
        <v>successful</v>
      </c>
      <c r="G397">
        <f>IF(F397="failed",Data!L397,0)</f>
        <v>0</v>
      </c>
    </row>
    <row r="398" spans="1:7" hidden="1" x14ac:dyDescent="0.25">
      <c r="A398">
        <v>396</v>
      </c>
      <c r="B398" t="str">
        <f>VLOOKUP(A398,Table1[[#This Row],[id]:[state]],6,0)</f>
        <v>successful</v>
      </c>
      <c r="C398">
        <f>IF(B398="successful",Data!L398,0)</f>
        <v>196</v>
      </c>
      <c r="F398" t="str">
        <f>VLOOKUP(A398,Table1[[#This Row],[id]:[state]],6,0)</f>
        <v>successful</v>
      </c>
      <c r="G398">
        <f>IF(F398="failed",Data!L398,0)</f>
        <v>0</v>
      </c>
    </row>
    <row r="399" spans="1:7" hidden="1" x14ac:dyDescent="0.25">
      <c r="A399">
        <v>397</v>
      </c>
      <c r="B399" t="str">
        <f>VLOOKUP(A399,Table1[[#This Row],[id]:[state]],6,0)</f>
        <v>successful</v>
      </c>
      <c r="C399">
        <f>IF(B399="successful",Data!L399,0)</f>
        <v>229</v>
      </c>
      <c r="F399" t="str">
        <f>VLOOKUP(A399,Table1[[#This Row],[id]:[state]],6,0)</f>
        <v>successful</v>
      </c>
      <c r="G399">
        <f>IF(F399="failed",Data!L399,0)</f>
        <v>0</v>
      </c>
    </row>
    <row r="400" spans="1:7" hidden="1" x14ac:dyDescent="0.25">
      <c r="A400">
        <v>398</v>
      </c>
      <c r="B400" t="str">
        <f>VLOOKUP(A400,Table1[[#This Row],[id]:[state]],6,0)</f>
        <v>successful</v>
      </c>
      <c r="C400">
        <f>IF(B400="successful",Data!L400,0)</f>
        <v>67</v>
      </c>
      <c r="F400" t="str">
        <f>VLOOKUP(A400,Table1[[#This Row],[id]:[state]],6,0)</f>
        <v>successful</v>
      </c>
      <c r="G400">
        <f>IF(F400="failed",Data!L400,0)</f>
        <v>0</v>
      </c>
    </row>
    <row r="401" spans="1:7" hidden="1" x14ac:dyDescent="0.25">
      <c r="A401">
        <v>399</v>
      </c>
      <c r="B401" t="str">
        <f>VLOOKUP(A401,Table1[[#This Row],[id]:[state]],6,0)</f>
        <v>successful</v>
      </c>
      <c r="C401">
        <f>IF(B401="successful",Data!L401,0)</f>
        <v>95</v>
      </c>
      <c r="F401" t="str">
        <f>VLOOKUP(A401,Table1[[#This Row],[id]:[state]],6,0)</f>
        <v>successful</v>
      </c>
      <c r="G401">
        <f>IF(F401="failed",Data!L401,0)</f>
        <v>0</v>
      </c>
    </row>
    <row r="402" spans="1:7" hidden="1" x14ac:dyDescent="0.25">
      <c r="A402">
        <v>400</v>
      </c>
      <c r="B402" t="str">
        <f>VLOOKUP(A402,Table1[[#This Row],[id]:[state]],6,0)</f>
        <v>successful</v>
      </c>
      <c r="C402">
        <f>IF(B402="successful",Data!L402,0)</f>
        <v>62</v>
      </c>
      <c r="F402" t="str">
        <f>VLOOKUP(A402,Table1[[#This Row],[id]:[state]],6,0)</f>
        <v>successful</v>
      </c>
      <c r="G402">
        <f>IF(F402="failed",Data!L402,0)</f>
        <v>0</v>
      </c>
    </row>
    <row r="403" spans="1:7" hidden="1" x14ac:dyDescent="0.25">
      <c r="A403">
        <v>401</v>
      </c>
      <c r="B403" t="str">
        <f>VLOOKUP(A403,Table1[[#This Row],[id]:[state]],6,0)</f>
        <v>successful</v>
      </c>
      <c r="C403">
        <f>IF(B403="successful",Data!L403,0)</f>
        <v>73</v>
      </c>
      <c r="F403" t="str">
        <f>VLOOKUP(A403,Table1[[#This Row],[id]:[state]],6,0)</f>
        <v>successful</v>
      </c>
      <c r="G403">
        <f>IF(F403="failed",Data!L403,0)</f>
        <v>0</v>
      </c>
    </row>
    <row r="404" spans="1:7" hidden="1" x14ac:dyDescent="0.25">
      <c r="A404">
        <v>402</v>
      </c>
      <c r="B404" t="str">
        <f>VLOOKUP(A404,Table1[[#This Row],[id]:[state]],6,0)</f>
        <v>successful</v>
      </c>
      <c r="C404">
        <f>IF(B404="successful",Data!L404,0)</f>
        <v>43</v>
      </c>
      <c r="F404" t="str">
        <f>VLOOKUP(A404,Table1[[#This Row],[id]:[state]],6,0)</f>
        <v>successful</v>
      </c>
      <c r="G404">
        <f>IF(F404="failed",Data!L404,0)</f>
        <v>0</v>
      </c>
    </row>
    <row r="405" spans="1:7" hidden="1" x14ac:dyDescent="0.25">
      <c r="A405">
        <v>403</v>
      </c>
      <c r="B405" t="str">
        <f>VLOOKUP(A405,Table1[[#This Row],[id]:[state]],6,0)</f>
        <v>successful</v>
      </c>
      <c r="C405">
        <f>IF(B405="successful",Data!L405,0)</f>
        <v>70</v>
      </c>
      <c r="F405" t="str">
        <f>VLOOKUP(A405,Table1[[#This Row],[id]:[state]],6,0)</f>
        <v>successful</v>
      </c>
      <c r="G405">
        <f>IF(F405="failed",Data!L405,0)</f>
        <v>0</v>
      </c>
    </row>
    <row r="406" spans="1:7" hidden="1" x14ac:dyDescent="0.25">
      <c r="A406">
        <v>404</v>
      </c>
      <c r="B406" t="str">
        <f>VLOOKUP(A406,Table1[[#This Row],[id]:[state]],6,0)</f>
        <v>successful</v>
      </c>
      <c r="C406">
        <f>IF(B406="successful",Data!L406,0)</f>
        <v>271</v>
      </c>
      <c r="F406" t="str">
        <f>VLOOKUP(A406,Table1[[#This Row],[id]:[state]],6,0)</f>
        <v>successful</v>
      </c>
      <c r="G406">
        <f>IF(F406="failed",Data!L406,0)</f>
        <v>0</v>
      </c>
    </row>
    <row r="407" spans="1:7" hidden="1" x14ac:dyDescent="0.25">
      <c r="A407">
        <v>405</v>
      </c>
      <c r="B407" t="str">
        <f>VLOOKUP(A407,Table1[[#This Row],[id]:[state]],6,0)</f>
        <v>successful</v>
      </c>
      <c r="C407">
        <f>IF(B407="successful",Data!L407,0)</f>
        <v>55</v>
      </c>
      <c r="F407" t="str">
        <f>VLOOKUP(A407,Table1[[#This Row],[id]:[state]],6,0)</f>
        <v>successful</v>
      </c>
      <c r="G407">
        <f>IF(F407="failed",Data!L407,0)</f>
        <v>0</v>
      </c>
    </row>
    <row r="408" spans="1:7" hidden="1" x14ac:dyDescent="0.25">
      <c r="A408">
        <v>406</v>
      </c>
      <c r="B408" t="str">
        <f>VLOOKUP(A408,Table1[[#This Row],[id]:[state]],6,0)</f>
        <v>successful</v>
      </c>
      <c r="C408">
        <f>IF(B408="successful",Data!L408,0)</f>
        <v>35</v>
      </c>
      <c r="F408" t="str">
        <f>VLOOKUP(A408,Table1[[#This Row],[id]:[state]],6,0)</f>
        <v>successful</v>
      </c>
      <c r="G408">
        <f>IF(F408="failed",Data!L408,0)</f>
        <v>0</v>
      </c>
    </row>
    <row r="409" spans="1:7" hidden="1" x14ac:dyDescent="0.25">
      <c r="A409">
        <v>407</v>
      </c>
      <c r="B409" t="str">
        <f>VLOOKUP(A409,Table1[[#This Row],[id]:[state]],6,0)</f>
        <v>successful</v>
      </c>
      <c r="C409">
        <f>IF(B409="successful",Data!L409,0)</f>
        <v>22</v>
      </c>
      <c r="F409" t="str">
        <f>VLOOKUP(A409,Table1[[#This Row],[id]:[state]],6,0)</f>
        <v>successful</v>
      </c>
      <c r="G409">
        <f>IF(F409="failed",Data!L409,0)</f>
        <v>0</v>
      </c>
    </row>
    <row r="410" spans="1:7" hidden="1" x14ac:dyDescent="0.25">
      <c r="A410">
        <v>408</v>
      </c>
      <c r="B410" t="str">
        <f>VLOOKUP(A410,Table1[[#This Row],[id]:[state]],6,0)</f>
        <v>successful</v>
      </c>
      <c r="C410">
        <f>IF(B410="successful",Data!L410,0)</f>
        <v>38</v>
      </c>
      <c r="F410" t="str">
        <f>VLOOKUP(A410,Table1[[#This Row],[id]:[state]],6,0)</f>
        <v>successful</v>
      </c>
      <c r="G410">
        <f>IF(F410="failed",Data!L410,0)</f>
        <v>0</v>
      </c>
    </row>
    <row r="411" spans="1:7" hidden="1" x14ac:dyDescent="0.25">
      <c r="A411">
        <v>409</v>
      </c>
      <c r="B411" t="str">
        <f>VLOOKUP(A411,Table1[[#This Row],[id]:[state]],6,0)</f>
        <v>successful</v>
      </c>
      <c r="C411">
        <f>IF(B411="successful",Data!L411,0)</f>
        <v>15</v>
      </c>
      <c r="F411" t="str">
        <f>VLOOKUP(A411,Table1[[#This Row],[id]:[state]],6,0)</f>
        <v>successful</v>
      </c>
      <c r="G411">
        <f>IF(F411="failed",Data!L411,0)</f>
        <v>0</v>
      </c>
    </row>
    <row r="412" spans="1:7" hidden="1" x14ac:dyDescent="0.25">
      <c r="A412">
        <v>410</v>
      </c>
      <c r="B412" t="str">
        <f>VLOOKUP(A412,Table1[[#This Row],[id]:[state]],6,0)</f>
        <v>successful</v>
      </c>
      <c r="C412">
        <f>IF(B412="successful",Data!L412,0)</f>
        <v>7</v>
      </c>
      <c r="F412" t="str">
        <f>VLOOKUP(A412,Table1[[#This Row],[id]:[state]],6,0)</f>
        <v>successful</v>
      </c>
      <c r="G412">
        <f>IF(F412="failed",Data!L412,0)</f>
        <v>0</v>
      </c>
    </row>
    <row r="413" spans="1:7" hidden="1" x14ac:dyDescent="0.25">
      <c r="A413">
        <v>411</v>
      </c>
      <c r="B413" t="str">
        <f>VLOOKUP(A413,Table1[[#This Row],[id]:[state]],6,0)</f>
        <v>successful</v>
      </c>
      <c r="C413">
        <f>IF(B413="successful",Data!L413,0)</f>
        <v>241</v>
      </c>
      <c r="F413" t="str">
        <f>VLOOKUP(A413,Table1[[#This Row],[id]:[state]],6,0)</f>
        <v>successful</v>
      </c>
      <c r="G413">
        <f>IF(F413="failed",Data!L413,0)</f>
        <v>0</v>
      </c>
    </row>
    <row r="414" spans="1:7" hidden="1" x14ac:dyDescent="0.25">
      <c r="A414">
        <v>412</v>
      </c>
      <c r="B414" t="str">
        <f>VLOOKUP(A414,Table1[[#This Row],[id]:[state]],6,0)</f>
        <v>successful</v>
      </c>
      <c r="C414">
        <f>IF(B414="successful",Data!L414,0)</f>
        <v>55</v>
      </c>
      <c r="F414" t="str">
        <f>VLOOKUP(A414,Table1[[#This Row],[id]:[state]],6,0)</f>
        <v>successful</v>
      </c>
      <c r="G414">
        <f>IF(F414="failed",Data!L414,0)</f>
        <v>0</v>
      </c>
    </row>
    <row r="415" spans="1:7" hidden="1" x14ac:dyDescent="0.25">
      <c r="A415">
        <v>413</v>
      </c>
      <c r="B415" t="str">
        <f>VLOOKUP(A415,Table1[[#This Row],[id]:[state]],6,0)</f>
        <v>successful</v>
      </c>
      <c r="C415">
        <f>IF(B415="successful",Data!L415,0)</f>
        <v>171</v>
      </c>
      <c r="F415" t="str">
        <f>VLOOKUP(A415,Table1[[#This Row],[id]:[state]],6,0)</f>
        <v>successful</v>
      </c>
      <c r="G415">
        <f>IF(F415="failed",Data!L415,0)</f>
        <v>0</v>
      </c>
    </row>
    <row r="416" spans="1:7" hidden="1" x14ac:dyDescent="0.25">
      <c r="A416">
        <v>414</v>
      </c>
      <c r="B416" t="str">
        <f>VLOOKUP(A416,Table1[[#This Row],[id]:[state]],6,0)</f>
        <v>successful</v>
      </c>
      <c r="C416">
        <f>IF(B416="successful",Data!L416,0)</f>
        <v>208</v>
      </c>
      <c r="F416" t="str">
        <f>VLOOKUP(A416,Table1[[#This Row],[id]:[state]],6,0)</f>
        <v>successful</v>
      </c>
      <c r="G416">
        <f>IF(F416="failed",Data!L416,0)</f>
        <v>0</v>
      </c>
    </row>
    <row r="417" spans="1:7" hidden="1" x14ac:dyDescent="0.25">
      <c r="A417">
        <v>415</v>
      </c>
      <c r="B417" t="str">
        <f>VLOOKUP(A417,Table1[[#This Row],[id]:[state]],6,0)</f>
        <v>successful</v>
      </c>
      <c r="C417">
        <f>IF(B417="successful",Data!L417,0)</f>
        <v>21</v>
      </c>
      <c r="F417" t="str">
        <f>VLOOKUP(A417,Table1[[#This Row],[id]:[state]],6,0)</f>
        <v>successful</v>
      </c>
      <c r="G417">
        <f>IF(F417="failed",Data!L417,0)</f>
        <v>0</v>
      </c>
    </row>
    <row r="418" spans="1:7" hidden="1" x14ac:dyDescent="0.25">
      <c r="A418">
        <v>416</v>
      </c>
      <c r="B418" t="str">
        <f>VLOOKUP(A418,Table1[[#This Row],[id]:[state]],6,0)</f>
        <v>successful</v>
      </c>
      <c r="C418">
        <f>IF(B418="successful",Data!L418,0)</f>
        <v>25</v>
      </c>
      <c r="F418" t="str">
        <f>VLOOKUP(A418,Table1[[#This Row],[id]:[state]],6,0)</f>
        <v>successful</v>
      </c>
      <c r="G418">
        <f>IF(F418="failed",Data!L418,0)</f>
        <v>0</v>
      </c>
    </row>
    <row r="419" spans="1:7" hidden="1" x14ac:dyDescent="0.25">
      <c r="A419">
        <v>417</v>
      </c>
      <c r="B419" t="str">
        <f>VLOOKUP(A419,Table1[[#This Row],[id]:[state]],6,0)</f>
        <v>successful</v>
      </c>
      <c r="C419">
        <f>IF(B419="successful",Data!L419,0)</f>
        <v>52</v>
      </c>
      <c r="F419" t="str">
        <f>VLOOKUP(A419,Table1[[#This Row],[id]:[state]],6,0)</f>
        <v>successful</v>
      </c>
      <c r="G419">
        <f>IF(F419="failed",Data!L419,0)</f>
        <v>0</v>
      </c>
    </row>
    <row r="420" spans="1:7" hidden="1" x14ac:dyDescent="0.25">
      <c r="A420">
        <v>418</v>
      </c>
      <c r="B420" t="str">
        <f>VLOOKUP(A420,Table1[[#This Row],[id]:[state]],6,0)</f>
        <v>successful</v>
      </c>
      <c r="C420">
        <f>IF(B420="successful",Data!L420,0)</f>
        <v>104</v>
      </c>
      <c r="F420" t="str">
        <f>VLOOKUP(A420,Table1[[#This Row],[id]:[state]],6,0)</f>
        <v>successful</v>
      </c>
      <c r="G420">
        <f>IF(F420="failed",Data!L420,0)</f>
        <v>0</v>
      </c>
    </row>
    <row r="421" spans="1:7" hidden="1" x14ac:dyDescent="0.25">
      <c r="A421">
        <v>419</v>
      </c>
      <c r="B421" t="str">
        <f>VLOOKUP(A421,Table1[[#This Row],[id]:[state]],6,0)</f>
        <v>successful</v>
      </c>
      <c r="C421">
        <f>IF(B421="successful",Data!L421,0)</f>
        <v>73</v>
      </c>
      <c r="F421" t="str">
        <f>VLOOKUP(A421,Table1[[#This Row],[id]:[state]],6,0)</f>
        <v>successful</v>
      </c>
      <c r="G421">
        <f>IF(F421="failed",Data!L421,0)</f>
        <v>0</v>
      </c>
    </row>
    <row r="422" spans="1:7" x14ac:dyDescent="0.25">
      <c r="A422">
        <v>420</v>
      </c>
      <c r="B422" t="str">
        <f>VLOOKUP(A422,Table1[[#This Row],[id]:[state]],6,0)</f>
        <v>failed</v>
      </c>
      <c r="C422">
        <f>IF(B422="successful",Data!L422,0)</f>
        <v>0</v>
      </c>
      <c r="F422" t="str">
        <f>VLOOKUP(A422,Table1[[#This Row],[id]:[state]],6,0)</f>
        <v>failed</v>
      </c>
      <c r="G422">
        <f>IF(F422="failed",Data!L422,0)</f>
        <v>3</v>
      </c>
    </row>
    <row r="423" spans="1:7" x14ac:dyDescent="0.25">
      <c r="A423">
        <v>421</v>
      </c>
      <c r="B423" t="str">
        <f>VLOOKUP(A423,Table1[[#This Row],[id]:[state]],6,0)</f>
        <v>failed</v>
      </c>
      <c r="C423">
        <f>IF(B423="successful",Data!L423,0)</f>
        <v>0</v>
      </c>
      <c r="F423" t="str">
        <f>VLOOKUP(A423,Table1[[#This Row],[id]:[state]],6,0)</f>
        <v>failed</v>
      </c>
      <c r="G423">
        <f>IF(F423="failed",Data!L423,0)</f>
        <v>6</v>
      </c>
    </row>
    <row r="424" spans="1:7" x14ac:dyDescent="0.25">
      <c r="A424">
        <v>422</v>
      </c>
      <c r="B424" t="str">
        <f>VLOOKUP(A424,Table1[[#This Row],[id]:[state]],6,0)</f>
        <v>failed</v>
      </c>
      <c r="C424">
        <f>IF(B424="successful",Data!L424,0)</f>
        <v>0</v>
      </c>
      <c r="F424" t="str">
        <f>VLOOKUP(A424,Table1[[#This Row],[id]:[state]],6,0)</f>
        <v>failed</v>
      </c>
      <c r="G424">
        <f>IF(F424="failed",Data!L424,0)</f>
        <v>12</v>
      </c>
    </row>
    <row r="425" spans="1:7" x14ac:dyDescent="0.25">
      <c r="A425">
        <v>423</v>
      </c>
      <c r="B425" t="str">
        <f>VLOOKUP(A425,Table1[[#This Row],[id]:[state]],6,0)</f>
        <v>failed</v>
      </c>
      <c r="C425">
        <f>IF(B425="successful",Data!L425,0)</f>
        <v>0</v>
      </c>
      <c r="F425" t="str">
        <f>VLOOKUP(A425,Table1[[#This Row],[id]:[state]],6,0)</f>
        <v>failed</v>
      </c>
      <c r="G425">
        <f>IF(F425="failed",Data!L425,0)</f>
        <v>13</v>
      </c>
    </row>
    <row r="426" spans="1:7" x14ac:dyDescent="0.25">
      <c r="A426">
        <v>424</v>
      </c>
      <c r="B426" t="str">
        <f>VLOOKUP(A426,Table1[[#This Row],[id]:[state]],6,0)</f>
        <v>failed</v>
      </c>
      <c r="C426">
        <f>IF(B426="successful",Data!L426,0)</f>
        <v>0</v>
      </c>
      <c r="F426" t="str">
        <f>VLOOKUP(A426,Table1[[#This Row],[id]:[state]],6,0)</f>
        <v>failed</v>
      </c>
      <c r="G426">
        <f>IF(F426="failed",Data!L426,0)</f>
        <v>5</v>
      </c>
    </row>
    <row r="427" spans="1:7" x14ac:dyDescent="0.25">
      <c r="A427">
        <v>425</v>
      </c>
      <c r="B427" t="str">
        <f>VLOOKUP(A427,Table1[[#This Row],[id]:[state]],6,0)</f>
        <v>failed</v>
      </c>
      <c r="C427">
        <f>IF(B427="successful",Data!L427,0)</f>
        <v>0</v>
      </c>
      <c r="F427" t="str">
        <f>VLOOKUP(A427,Table1[[#This Row],[id]:[state]],6,0)</f>
        <v>failed</v>
      </c>
      <c r="G427">
        <f>IF(F427="failed",Data!L427,0)</f>
        <v>2</v>
      </c>
    </row>
    <row r="428" spans="1:7" x14ac:dyDescent="0.25">
      <c r="A428">
        <v>426</v>
      </c>
      <c r="B428" t="str">
        <f>VLOOKUP(A428,Table1[[#This Row],[id]:[state]],6,0)</f>
        <v>failed</v>
      </c>
      <c r="C428">
        <f>IF(B428="successful",Data!L428,0)</f>
        <v>0</v>
      </c>
      <c r="F428" t="str">
        <f>VLOOKUP(A428,Table1[[#This Row],[id]:[state]],6,0)</f>
        <v>failed</v>
      </c>
      <c r="G428">
        <f>IF(F428="failed",Data!L428,0)</f>
        <v>8</v>
      </c>
    </row>
    <row r="429" spans="1:7" x14ac:dyDescent="0.25">
      <c r="A429">
        <v>427</v>
      </c>
      <c r="B429" t="str">
        <f>VLOOKUP(A429,Table1[[#This Row],[id]:[state]],6,0)</f>
        <v>failed</v>
      </c>
      <c r="C429">
        <f>IF(B429="successful",Data!L429,0)</f>
        <v>0</v>
      </c>
      <c r="F429" t="str">
        <f>VLOOKUP(A429,Table1[[#This Row],[id]:[state]],6,0)</f>
        <v>failed</v>
      </c>
      <c r="G429">
        <f>IF(F429="failed",Data!L429,0)</f>
        <v>0</v>
      </c>
    </row>
    <row r="430" spans="1:7" x14ac:dyDescent="0.25">
      <c r="A430">
        <v>428</v>
      </c>
      <c r="B430" t="str">
        <f>VLOOKUP(A430,Table1[[#This Row],[id]:[state]],6,0)</f>
        <v>failed</v>
      </c>
      <c r="C430">
        <f>IF(B430="successful",Data!L430,0)</f>
        <v>0</v>
      </c>
      <c r="F430" t="str">
        <f>VLOOKUP(A430,Table1[[#This Row],[id]:[state]],6,0)</f>
        <v>failed</v>
      </c>
      <c r="G430">
        <f>IF(F430="failed",Data!L430,0)</f>
        <v>13</v>
      </c>
    </row>
    <row r="431" spans="1:7" x14ac:dyDescent="0.25">
      <c r="A431">
        <v>429</v>
      </c>
      <c r="B431" t="str">
        <f>VLOOKUP(A431,Table1[[#This Row],[id]:[state]],6,0)</f>
        <v>failed</v>
      </c>
      <c r="C431">
        <f>IF(B431="successful",Data!L431,0)</f>
        <v>0</v>
      </c>
      <c r="F431" t="str">
        <f>VLOOKUP(A431,Table1[[#This Row],[id]:[state]],6,0)</f>
        <v>failed</v>
      </c>
      <c r="G431">
        <f>IF(F431="failed",Data!L431,0)</f>
        <v>0</v>
      </c>
    </row>
    <row r="432" spans="1:7" x14ac:dyDescent="0.25">
      <c r="A432">
        <v>430</v>
      </c>
      <c r="B432" t="str">
        <f>VLOOKUP(A432,Table1[[#This Row],[id]:[state]],6,0)</f>
        <v>failed</v>
      </c>
      <c r="C432">
        <f>IF(B432="successful",Data!L432,0)</f>
        <v>0</v>
      </c>
      <c r="F432" t="str">
        <f>VLOOKUP(A432,Table1[[#This Row],[id]:[state]],6,0)</f>
        <v>failed</v>
      </c>
      <c r="G432">
        <f>IF(F432="failed",Data!L432,0)</f>
        <v>5</v>
      </c>
    </row>
    <row r="433" spans="1:7" x14ac:dyDescent="0.25">
      <c r="A433">
        <v>431</v>
      </c>
      <c r="B433" t="str">
        <f>VLOOKUP(A433,Table1[[#This Row],[id]:[state]],6,0)</f>
        <v>failed</v>
      </c>
      <c r="C433">
        <f>IF(B433="successful",Data!L433,0)</f>
        <v>0</v>
      </c>
      <c r="F433" t="str">
        <f>VLOOKUP(A433,Table1[[#This Row],[id]:[state]],6,0)</f>
        <v>failed</v>
      </c>
      <c r="G433">
        <f>IF(F433="failed",Data!L433,0)</f>
        <v>8</v>
      </c>
    </row>
    <row r="434" spans="1:7" x14ac:dyDescent="0.25">
      <c r="A434">
        <v>432</v>
      </c>
      <c r="B434" t="str">
        <f>VLOOKUP(A434,Table1[[#This Row],[id]:[state]],6,0)</f>
        <v>failed</v>
      </c>
      <c r="C434">
        <f>IF(B434="successful",Data!L434,0)</f>
        <v>0</v>
      </c>
      <c r="F434" t="str">
        <f>VLOOKUP(A434,Table1[[#This Row],[id]:[state]],6,0)</f>
        <v>failed</v>
      </c>
      <c r="G434">
        <f>IF(F434="failed",Data!L434,0)</f>
        <v>8</v>
      </c>
    </row>
    <row r="435" spans="1:7" x14ac:dyDescent="0.25">
      <c r="A435">
        <v>433</v>
      </c>
      <c r="B435" t="str">
        <f>VLOOKUP(A435,Table1[[#This Row],[id]:[state]],6,0)</f>
        <v>failed</v>
      </c>
      <c r="C435">
        <f>IF(B435="successful",Data!L435,0)</f>
        <v>0</v>
      </c>
      <c r="F435" t="str">
        <f>VLOOKUP(A435,Table1[[#This Row],[id]:[state]],6,0)</f>
        <v>failed</v>
      </c>
      <c r="G435">
        <f>IF(F435="failed",Data!L435,0)</f>
        <v>0</v>
      </c>
    </row>
    <row r="436" spans="1:7" x14ac:dyDescent="0.25">
      <c r="A436">
        <v>434</v>
      </c>
      <c r="B436" t="str">
        <f>VLOOKUP(A436,Table1[[#This Row],[id]:[state]],6,0)</f>
        <v>failed</v>
      </c>
      <c r="C436">
        <f>IF(B436="successful",Data!L436,0)</f>
        <v>0</v>
      </c>
      <c r="F436" t="str">
        <f>VLOOKUP(A436,Table1[[#This Row],[id]:[state]],6,0)</f>
        <v>failed</v>
      </c>
      <c r="G436">
        <f>IF(F436="failed",Data!L436,0)</f>
        <v>2</v>
      </c>
    </row>
    <row r="437" spans="1:7" x14ac:dyDescent="0.25">
      <c r="A437">
        <v>435</v>
      </c>
      <c r="B437" t="str">
        <f>VLOOKUP(A437,Table1[[#This Row],[id]:[state]],6,0)</f>
        <v>failed</v>
      </c>
      <c r="C437">
        <f>IF(B437="successful",Data!L437,0)</f>
        <v>0</v>
      </c>
      <c r="F437" t="str">
        <f>VLOOKUP(A437,Table1[[#This Row],[id]:[state]],6,0)</f>
        <v>failed</v>
      </c>
      <c r="G437">
        <f>IF(F437="failed",Data!L437,0)</f>
        <v>3</v>
      </c>
    </row>
    <row r="438" spans="1:7" x14ac:dyDescent="0.25">
      <c r="A438">
        <v>436</v>
      </c>
      <c r="B438" t="str">
        <f>VLOOKUP(A438,Table1[[#This Row],[id]:[state]],6,0)</f>
        <v>failed</v>
      </c>
      <c r="C438">
        <f>IF(B438="successful",Data!L438,0)</f>
        <v>0</v>
      </c>
      <c r="F438" t="str">
        <f>VLOOKUP(A438,Table1[[#This Row],[id]:[state]],6,0)</f>
        <v>failed</v>
      </c>
      <c r="G438">
        <f>IF(F438="failed",Data!L438,0)</f>
        <v>0</v>
      </c>
    </row>
    <row r="439" spans="1:7" x14ac:dyDescent="0.25">
      <c r="A439">
        <v>437</v>
      </c>
      <c r="B439" t="str">
        <f>VLOOKUP(A439,Table1[[#This Row],[id]:[state]],6,0)</f>
        <v>failed</v>
      </c>
      <c r="C439">
        <f>IF(B439="successful",Data!L439,0)</f>
        <v>0</v>
      </c>
      <c r="F439" t="str">
        <f>VLOOKUP(A439,Table1[[#This Row],[id]:[state]],6,0)</f>
        <v>failed</v>
      </c>
      <c r="G439">
        <f>IF(F439="failed",Data!L439,0)</f>
        <v>0</v>
      </c>
    </row>
    <row r="440" spans="1:7" x14ac:dyDescent="0.25">
      <c r="A440">
        <v>438</v>
      </c>
      <c r="B440" t="str">
        <f>VLOOKUP(A440,Table1[[#This Row],[id]:[state]],6,0)</f>
        <v>failed</v>
      </c>
      <c r="C440">
        <f>IF(B440="successful",Data!L440,0)</f>
        <v>0</v>
      </c>
      <c r="F440" t="str">
        <f>VLOOKUP(A440,Table1[[#This Row],[id]:[state]],6,0)</f>
        <v>failed</v>
      </c>
      <c r="G440">
        <f>IF(F440="failed",Data!L440,0)</f>
        <v>11</v>
      </c>
    </row>
    <row r="441" spans="1:7" x14ac:dyDescent="0.25">
      <c r="A441">
        <v>439</v>
      </c>
      <c r="B441" t="str">
        <f>VLOOKUP(A441,Table1[[#This Row],[id]:[state]],6,0)</f>
        <v>failed</v>
      </c>
      <c r="C441">
        <f>IF(B441="successful",Data!L441,0)</f>
        <v>0</v>
      </c>
      <c r="F441" t="str">
        <f>VLOOKUP(A441,Table1[[#This Row],[id]:[state]],6,0)</f>
        <v>failed</v>
      </c>
      <c r="G441">
        <f>IF(F441="failed",Data!L441,0)</f>
        <v>0</v>
      </c>
    </row>
    <row r="442" spans="1:7" x14ac:dyDescent="0.25">
      <c r="A442">
        <v>440</v>
      </c>
      <c r="B442" t="str">
        <f>VLOOKUP(A442,Table1[[#This Row],[id]:[state]],6,0)</f>
        <v>failed</v>
      </c>
      <c r="C442">
        <f>IF(B442="successful",Data!L442,0)</f>
        <v>0</v>
      </c>
      <c r="F442" t="str">
        <f>VLOOKUP(A442,Table1[[#This Row],[id]:[state]],6,0)</f>
        <v>failed</v>
      </c>
      <c r="G442">
        <f>IF(F442="failed",Data!L442,0)</f>
        <v>1</v>
      </c>
    </row>
    <row r="443" spans="1:7" x14ac:dyDescent="0.25">
      <c r="A443">
        <v>441</v>
      </c>
      <c r="B443" t="str">
        <f>VLOOKUP(A443,Table1[[#This Row],[id]:[state]],6,0)</f>
        <v>failed</v>
      </c>
      <c r="C443">
        <f>IF(B443="successful",Data!L443,0)</f>
        <v>0</v>
      </c>
      <c r="F443" t="str">
        <f>VLOOKUP(A443,Table1[[#This Row],[id]:[state]],6,0)</f>
        <v>failed</v>
      </c>
      <c r="G443">
        <f>IF(F443="failed",Data!L443,0)</f>
        <v>0</v>
      </c>
    </row>
    <row r="444" spans="1:7" x14ac:dyDescent="0.25">
      <c r="A444">
        <v>442</v>
      </c>
      <c r="B444" t="str">
        <f>VLOOKUP(A444,Table1[[#This Row],[id]:[state]],6,0)</f>
        <v>failed</v>
      </c>
      <c r="C444">
        <f>IF(B444="successful",Data!L444,0)</f>
        <v>0</v>
      </c>
      <c r="F444" t="str">
        <f>VLOOKUP(A444,Table1[[#This Row],[id]:[state]],6,0)</f>
        <v>failed</v>
      </c>
      <c r="G444">
        <f>IF(F444="failed",Data!L444,0)</f>
        <v>17</v>
      </c>
    </row>
    <row r="445" spans="1:7" x14ac:dyDescent="0.25">
      <c r="A445">
        <v>443</v>
      </c>
      <c r="B445" t="str">
        <f>VLOOKUP(A445,Table1[[#This Row],[id]:[state]],6,0)</f>
        <v>failed</v>
      </c>
      <c r="C445">
        <f>IF(B445="successful",Data!L445,0)</f>
        <v>0</v>
      </c>
      <c r="F445" t="str">
        <f>VLOOKUP(A445,Table1[[#This Row],[id]:[state]],6,0)</f>
        <v>failed</v>
      </c>
      <c r="G445">
        <f>IF(F445="failed",Data!L445,0)</f>
        <v>2</v>
      </c>
    </row>
    <row r="446" spans="1:7" x14ac:dyDescent="0.25">
      <c r="A446">
        <v>444</v>
      </c>
      <c r="B446" t="str">
        <f>VLOOKUP(A446,Table1[[#This Row],[id]:[state]],6,0)</f>
        <v>failed</v>
      </c>
      <c r="C446">
        <f>IF(B446="successful",Data!L446,0)</f>
        <v>0</v>
      </c>
      <c r="F446" t="str">
        <f>VLOOKUP(A446,Table1[[#This Row],[id]:[state]],6,0)</f>
        <v>failed</v>
      </c>
      <c r="G446">
        <f>IF(F446="failed",Data!L446,0)</f>
        <v>1</v>
      </c>
    </row>
    <row r="447" spans="1:7" x14ac:dyDescent="0.25">
      <c r="A447">
        <v>445</v>
      </c>
      <c r="B447" t="str">
        <f>VLOOKUP(A447,Table1[[#This Row],[id]:[state]],6,0)</f>
        <v>failed</v>
      </c>
      <c r="C447">
        <f>IF(B447="successful",Data!L447,0)</f>
        <v>0</v>
      </c>
      <c r="F447" t="str">
        <f>VLOOKUP(A447,Table1[[#This Row],[id]:[state]],6,0)</f>
        <v>failed</v>
      </c>
      <c r="G447">
        <f>IF(F447="failed",Data!L447,0)</f>
        <v>2</v>
      </c>
    </row>
    <row r="448" spans="1:7" x14ac:dyDescent="0.25">
      <c r="A448">
        <v>446</v>
      </c>
      <c r="B448" t="str">
        <f>VLOOKUP(A448,Table1[[#This Row],[id]:[state]],6,0)</f>
        <v>failed</v>
      </c>
      <c r="C448">
        <f>IF(B448="successful",Data!L448,0)</f>
        <v>0</v>
      </c>
      <c r="F448" t="str">
        <f>VLOOKUP(A448,Table1[[#This Row],[id]:[state]],6,0)</f>
        <v>failed</v>
      </c>
      <c r="G448">
        <f>IF(F448="failed",Data!L448,0)</f>
        <v>16</v>
      </c>
    </row>
    <row r="449" spans="1:7" x14ac:dyDescent="0.25">
      <c r="A449">
        <v>447</v>
      </c>
      <c r="B449" t="str">
        <f>VLOOKUP(A449,Table1[[#This Row],[id]:[state]],6,0)</f>
        <v>failed</v>
      </c>
      <c r="C449">
        <f>IF(B449="successful",Data!L449,0)</f>
        <v>0</v>
      </c>
      <c r="F449" t="str">
        <f>VLOOKUP(A449,Table1[[#This Row],[id]:[state]],6,0)</f>
        <v>failed</v>
      </c>
      <c r="G449">
        <f>IF(F449="failed",Data!L449,0)</f>
        <v>1</v>
      </c>
    </row>
    <row r="450" spans="1:7" x14ac:dyDescent="0.25">
      <c r="A450">
        <v>448</v>
      </c>
      <c r="B450" t="str">
        <f>VLOOKUP(A450,Table1[[#This Row],[id]:[state]],6,0)</f>
        <v>failed</v>
      </c>
      <c r="C450">
        <f>IF(B450="successful",Data!L450,0)</f>
        <v>0</v>
      </c>
      <c r="F450" t="str">
        <f>VLOOKUP(A450,Table1[[#This Row],[id]:[state]],6,0)</f>
        <v>failed</v>
      </c>
      <c r="G450">
        <f>IF(F450="failed",Data!L450,0)</f>
        <v>4</v>
      </c>
    </row>
    <row r="451" spans="1:7" x14ac:dyDescent="0.25">
      <c r="A451">
        <v>449</v>
      </c>
      <c r="B451" t="str">
        <f>VLOOKUP(A451,Table1[[#This Row],[id]:[state]],6,0)</f>
        <v>failed</v>
      </c>
      <c r="C451">
        <f>IF(B451="successful",Data!L451,0)</f>
        <v>0</v>
      </c>
      <c r="F451" t="str">
        <f>VLOOKUP(A451,Table1[[#This Row],[id]:[state]],6,0)</f>
        <v>failed</v>
      </c>
      <c r="G451">
        <f>IF(F451="failed",Data!L451,0)</f>
        <v>5</v>
      </c>
    </row>
    <row r="452" spans="1:7" x14ac:dyDescent="0.25">
      <c r="A452">
        <v>450</v>
      </c>
      <c r="B452" t="str">
        <f>VLOOKUP(A452,Table1[[#This Row],[id]:[state]],6,0)</f>
        <v>failed</v>
      </c>
      <c r="C452">
        <f>IF(B452="successful",Data!L452,0)</f>
        <v>0</v>
      </c>
      <c r="F452" t="str">
        <f>VLOOKUP(A452,Table1[[#This Row],[id]:[state]],6,0)</f>
        <v>failed</v>
      </c>
      <c r="G452">
        <f>IF(F452="failed",Data!L452,0)</f>
        <v>7</v>
      </c>
    </row>
    <row r="453" spans="1:7" x14ac:dyDescent="0.25">
      <c r="A453">
        <v>451</v>
      </c>
      <c r="B453" t="str">
        <f>VLOOKUP(A453,Table1[[#This Row],[id]:[state]],6,0)</f>
        <v>failed</v>
      </c>
      <c r="C453">
        <f>IF(B453="successful",Data!L453,0)</f>
        <v>0</v>
      </c>
      <c r="F453" t="str">
        <f>VLOOKUP(A453,Table1[[#This Row],[id]:[state]],6,0)</f>
        <v>failed</v>
      </c>
      <c r="G453">
        <f>IF(F453="failed",Data!L453,0)</f>
        <v>0</v>
      </c>
    </row>
    <row r="454" spans="1:7" x14ac:dyDescent="0.25">
      <c r="A454">
        <v>452</v>
      </c>
      <c r="B454" t="str">
        <f>VLOOKUP(A454,Table1[[#This Row],[id]:[state]],6,0)</f>
        <v>failed</v>
      </c>
      <c r="C454">
        <f>IF(B454="successful",Data!L454,0)</f>
        <v>0</v>
      </c>
      <c r="F454" t="str">
        <f>VLOOKUP(A454,Table1[[#This Row],[id]:[state]],6,0)</f>
        <v>failed</v>
      </c>
      <c r="G454">
        <f>IF(F454="failed",Data!L454,0)</f>
        <v>12</v>
      </c>
    </row>
    <row r="455" spans="1:7" x14ac:dyDescent="0.25">
      <c r="A455">
        <v>453</v>
      </c>
      <c r="B455" t="str">
        <f>VLOOKUP(A455,Table1[[#This Row],[id]:[state]],6,0)</f>
        <v>failed</v>
      </c>
      <c r="C455">
        <f>IF(B455="successful",Data!L455,0)</f>
        <v>0</v>
      </c>
      <c r="F455" t="str">
        <f>VLOOKUP(A455,Table1[[#This Row],[id]:[state]],6,0)</f>
        <v>failed</v>
      </c>
      <c r="G455">
        <f>IF(F455="failed",Data!L455,0)</f>
        <v>2</v>
      </c>
    </row>
    <row r="456" spans="1:7" x14ac:dyDescent="0.25">
      <c r="A456">
        <v>454</v>
      </c>
      <c r="B456" t="str">
        <f>VLOOKUP(A456,Table1[[#This Row],[id]:[state]],6,0)</f>
        <v>failed</v>
      </c>
      <c r="C456">
        <f>IF(B456="successful",Data!L456,0)</f>
        <v>0</v>
      </c>
      <c r="F456" t="str">
        <f>VLOOKUP(A456,Table1[[#This Row],[id]:[state]],6,0)</f>
        <v>failed</v>
      </c>
      <c r="G456">
        <f>IF(F456="failed",Data!L456,0)</f>
        <v>5</v>
      </c>
    </row>
    <row r="457" spans="1:7" x14ac:dyDescent="0.25">
      <c r="A457">
        <v>455</v>
      </c>
      <c r="B457" t="str">
        <f>VLOOKUP(A457,Table1[[#This Row],[id]:[state]],6,0)</f>
        <v>failed</v>
      </c>
      <c r="C457">
        <f>IF(B457="successful",Data!L457,0)</f>
        <v>0</v>
      </c>
      <c r="F457" t="str">
        <f>VLOOKUP(A457,Table1[[#This Row],[id]:[state]],6,0)</f>
        <v>failed</v>
      </c>
      <c r="G457">
        <f>IF(F457="failed",Data!L457,0)</f>
        <v>2</v>
      </c>
    </row>
    <row r="458" spans="1:7" x14ac:dyDescent="0.25">
      <c r="A458">
        <v>456</v>
      </c>
      <c r="B458" t="str">
        <f>VLOOKUP(A458,Table1[[#This Row],[id]:[state]],6,0)</f>
        <v>failed</v>
      </c>
      <c r="C458">
        <f>IF(B458="successful",Data!L458,0)</f>
        <v>0</v>
      </c>
      <c r="F458" t="str">
        <f>VLOOKUP(A458,Table1[[#This Row],[id]:[state]],6,0)</f>
        <v>failed</v>
      </c>
      <c r="G458">
        <f>IF(F458="failed",Data!L458,0)</f>
        <v>3</v>
      </c>
    </row>
    <row r="459" spans="1:7" x14ac:dyDescent="0.25">
      <c r="A459">
        <v>457</v>
      </c>
      <c r="B459" t="str">
        <f>VLOOKUP(A459,Table1[[#This Row],[id]:[state]],6,0)</f>
        <v>failed</v>
      </c>
      <c r="C459">
        <f>IF(B459="successful",Data!L459,0)</f>
        <v>0</v>
      </c>
      <c r="F459" t="str">
        <f>VLOOKUP(A459,Table1[[#This Row],[id]:[state]],6,0)</f>
        <v>failed</v>
      </c>
      <c r="G459">
        <f>IF(F459="failed",Data!L459,0)</f>
        <v>0</v>
      </c>
    </row>
    <row r="460" spans="1:7" x14ac:dyDescent="0.25">
      <c r="A460">
        <v>458</v>
      </c>
      <c r="B460" t="str">
        <f>VLOOKUP(A460,Table1[[#This Row],[id]:[state]],6,0)</f>
        <v>failed</v>
      </c>
      <c r="C460">
        <f>IF(B460="successful",Data!L460,0)</f>
        <v>0</v>
      </c>
      <c r="F460" t="str">
        <f>VLOOKUP(A460,Table1[[#This Row],[id]:[state]],6,0)</f>
        <v>failed</v>
      </c>
      <c r="G460">
        <f>IF(F460="failed",Data!L460,0)</f>
        <v>49</v>
      </c>
    </row>
    <row r="461" spans="1:7" x14ac:dyDescent="0.25">
      <c r="A461">
        <v>459</v>
      </c>
      <c r="B461" t="str">
        <f>VLOOKUP(A461,Table1[[#This Row],[id]:[state]],6,0)</f>
        <v>failed</v>
      </c>
      <c r="C461">
        <f>IF(B461="successful",Data!L461,0)</f>
        <v>0</v>
      </c>
      <c r="F461" t="str">
        <f>VLOOKUP(A461,Table1[[#This Row],[id]:[state]],6,0)</f>
        <v>failed</v>
      </c>
      <c r="G461">
        <f>IF(F461="failed",Data!L461,0)</f>
        <v>1</v>
      </c>
    </row>
    <row r="462" spans="1:7" x14ac:dyDescent="0.25">
      <c r="A462">
        <v>460</v>
      </c>
      <c r="B462" t="str">
        <f>VLOOKUP(A462,Table1[[#This Row],[id]:[state]],6,0)</f>
        <v>failed</v>
      </c>
      <c r="C462">
        <f>IF(B462="successful",Data!L462,0)</f>
        <v>0</v>
      </c>
      <c r="F462" t="str">
        <f>VLOOKUP(A462,Table1[[#This Row],[id]:[state]],6,0)</f>
        <v>failed</v>
      </c>
      <c r="G462">
        <f>IF(F462="failed",Data!L462,0)</f>
        <v>2</v>
      </c>
    </row>
    <row r="463" spans="1:7" x14ac:dyDescent="0.25">
      <c r="A463">
        <v>461</v>
      </c>
      <c r="B463" t="str">
        <f>VLOOKUP(A463,Table1[[#This Row],[id]:[state]],6,0)</f>
        <v>failed</v>
      </c>
      <c r="C463">
        <f>IF(B463="successful",Data!L463,0)</f>
        <v>0</v>
      </c>
      <c r="F463" t="str">
        <f>VLOOKUP(A463,Table1[[#This Row],[id]:[state]],6,0)</f>
        <v>failed</v>
      </c>
      <c r="G463">
        <f>IF(F463="failed",Data!L463,0)</f>
        <v>0</v>
      </c>
    </row>
    <row r="464" spans="1:7" x14ac:dyDescent="0.25">
      <c r="A464">
        <v>462</v>
      </c>
      <c r="B464" t="str">
        <f>VLOOKUP(A464,Table1[[#This Row],[id]:[state]],6,0)</f>
        <v>failed</v>
      </c>
      <c r="C464">
        <f>IF(B464="successful",Data!L464,0)</f>
        <v>0</v>
      </c>
      <c r="F464" t="str">
        <f>VLOOKUP(A464,Table1[[#This Row],[id]:[state]],6,0)</f>
        <v>failed</v>
      </c>
      <c r="G464">
        <f>IF(F464="failed",Data!L464,0)</f>
        <v>0</v>
      </c>
    </row>
    <row r="465" spans="1:7" x14ac:dyDescent="0.25">
      <c r="A465">
        <v>463</v>
      </c>
      <c r="B465" t="str">
        <f>VLOOKUP(A465,Table1[[#This Row],[id]:[state]],6,0)</f>
        <v>failed</v>
      </c>
      <c r="C465">
        <f>IF(B465="successful",Data!L465,0)</f>
        <v>0</v>
      </c>
      <c r="F465" t="str">
        <f>VLOOKUP(A465,Table1[[#This Row],[id]:[state]],6,0)</f>
        <v>failed</v>
      </c>
      <c r="G465">
        <f>IF(F465="failed",Data!L465,0)</f>
        <v>11</v>
      </c>
    </row>
    <row r="466" spans="1:7" x14ac:dyDescent="0.25">
      <c r="A466">
        <v>464</v>
      </c>
      <c r="B466" t="str">
        <f>VLOOKUP(A466,Table1[[#This Row],[id]:[state]],6,0)</f>
        <v>failed</v>
      </c>
      <c r="C466">
        <f>IF(B466="successful",Data!L466,0)</f>
        <v>0</v>
      </c>
      <c r="F466" t="str">
        <f>VLOOKUP(A466,Table1[[#This Row],[id]:[state]],6,0)</f>
        <v>failed</v>
      </c>
      <c r="G466">
        <f>IF(F466="failed",Data!L466,0)</f>
        <v>1</v>
      </c>
    </row>
    <row r="467" spans="1:7" x14ac:dyDescent="0.25">
      <c r="A467">
        <v>465</v>
      </c>
      <c r="B467" t="str">
        <f>VLOOKUP(A467,Table1[[#This Row],[id]:[state]],6,0)</f>
        <v>failed</v>
      </c>
      <c r="C467">
        <f>IF(B467="successful",Data!L467,0)</f>
        <v>0</v>
      </c>
      <c r="F467" t="str">
        <f>VLOOKUP(A467,Table1[[#This Row],[id]:[state]],6,0)</f>
        <v>failed</v>
      </c>
      <c r="G467">
        <f>IF(F467="failed",Data!L467,0)</f>
        <v>8</v>
      </c>
    </row>
    <row r="468" spans="1:7" x14ac:dyDescent="0.25">
      <c r="A468">
        <v>466</v>
      </c>
      <c r="B468" t="str">
        <f>VLOOKUP(A468,Table1[[#This Row],[id]:[state]],6,0)</f>
        <v>failed</v>
      </c>
      <c r="C468">
        <f>IF(B468="successful",Data!L468,0)</f>
        <v>0</v>
      </c>
      <c r="F468" t="str">
        <f>VLOOKUP(A468,Table1[[#This Row],[id]:[state]],6,0)</f>
        <v>failed</v>
      </c>
      <c r="G468">
        <f>IF(F468="failed",Data!L468,0)</f>
        <v>5</v>
      </c>
    </row>
    <row r="469" spans="1:7" x14ac:dyDescent="0.25">
      <c r="A469">
        <v>467</v>
      </c>
      <c r="B469" t="str">
        <f>VLOOKUP(A469,Table1[[#This Row],[id]:[state]],6,0)</f>
        <v>failed</v>
      </c>
      <c r="C469">
        <f>IF(B469="successful",Data!L469,0)</f>
        <v>0</v>
      </c>
      <c r="F469" t="str">
        <f>VLOOKUP(A469,Table1[[#This Row],[id]:[state]],6,0)</f>
        <v>failed</v>
      </c>
      <c r="G469">
        <f>IF(F469="failed",Data!L469,0)</f>
        <v>39</v>
      </c>
    </row>
    <row r="470" spans="1:7" x14ac:dyDescent="0.25">
      <c r="A470">
        <v>468</v>
      </c>
      <c r="B470" t="str">
        <f>VLOOKUP(A470,Table1[[#This Row],[id]:[state]],6,0)</f>
        <v>failed</v>
      </c>
      <c r="C470">
        <f>IF(B470="successful",Data!L470,0)</f>
        <v>0</v>
      </c>
      <c r="F470" t="str">
        <f>VLOOKUP(A470,Table1[[#This Row],[id]:[state]],6,0)</f>
        <v>failed</v>
      </c>
      <c r="G470">
        <f>IF(F470="failed",Data!L470,0)</f>
        <v>0</v>
      </c>
    </row>
    <row r="471" spans="1:7" x14ac:dyDescent="0.25">
      <c r="A471">
        <v>469</v>
      </c>
      <c r="B471" t="str">
        <f>VLOOKUP(A471,Table1[[#This Row],[id]:[state]],6,0)</f>
        <v>failed</v>
      </c>
      <c r="C471">
        <f>IF(B471="successful",Data!L471,0)</f>
        <v>0</v>
      </c>
      <c r="F471" t="str">
        <f>VLOOKUP(A471,Table1[[#This Row],[id]:[state]],6,0)</f>
        <v>failed</v>
      </c>
      <c r="G471">
        <f>IF(F471="failed",Data!L471,0)</f>
        <v>0</v>
      </c>
    </row>
    <row r="472" spans="1:7" x14ac:dyDescent="0.25">
      <c r="A472">
        <v>470</v>
      </c>
      <c r="B472" t="str">
        <f>VLOOKUP(A472,Table1[[#This Row],[id]:[state]],6,0)</f>
        <v>failed</v>
      </c>
      <c r="C472">
        <f>IF(B472="successful",Data!L472,0)</f>
        <v>0</v>
      </c>
      <c r="F472" t="str">
        <f>VLOOKUP(A472,Table1[[#This Row],[id]:[state]],6,0)</f>
        <v>failed</v>
      </c>
      <c r="G472">
        <f>IF(F472="failed",Data!L472,0)</f>
        <v>2</v>
      </c>
    </row>
    <row r="473" spans="1:7" x14ac:dyDescent="0.25">
      <c r="A473">
        <v>471</v>
      </c>
      <c r="B473" t="str">
        <f>VLOOKUP(A473,Table1[[#This Row],[id]:[state]],6,0)</f>
        <v>failed</v>
      </c>
      <c r="C473">
        <f>IF(B473="successful",Data!L473,0)</f>
        <v>0</v>
      </c>
      <c r="F473" t="str">
        <f>VLOOKUP(A473,Table1[[#This Row],[id]:[state]],6,0)</f>
        <v>failed</v>
      </c>
      <c r="G473">
        <f>IF(F473="failed",Data!L473,0)</f>
        <v>170</v>
      </c>
    </row>
    <row r="474" spans="1:7" x14ac:dyDescent="0.25">
      <c r="A474">
        <v>472</v>
      </c>
      <c r="B474" t="str">
        <f>VLOOKUP(A474,Table1[[#This Row],[id]:[state]],6,0)</f>
        <v>failed</v>
      </c>
      <c r="C474">
        <f>IF(B474="successful",Data!L474,0)</f>
        <v>0</v>
      </c>
      <c r="F474" t="str">
        <f>VLOOKUP(A474,Table1[[#This Row],[id]:[state]],6,0)</f>
        <v>failed</v>
      </c>
      <c r="G474">
        <f>IF(F474="failed",Data!L474,0)</f>
        <v>5</v>
      </c>
    </row>
    <row r="475" spans="1:7" x14ac:dyDescent="0.25">
      <c r="A475">
        <v>473</v>
      </c>
      <c r="B475" t="str">
        <f>VLOOKUP(A475,Table1[[#This Row],[id]:[state]],6,0)</f>
        <v>failed</v>
      </c>
      <c r="C475">
        <f>IF(B475="successful",Data!L475,0)</f>
        <v>0</v>
      </c>
      <c r="F475" t="str">
        <f>VLOOKUP(A475,Table1[[#This Row],[id]:[state]],6,0)</f>
        <v>failed</v>
      </c>
      <c r="G475">
        <f>IF(F475="failed",Data!L475,0)</f>
        <v>14</v>
      </c>
    </row>
    <row r="476" spans="1:7" x14ac:dyDescent="0.25">
      <c r="A476">
        <v>474</v>
      </c>
      <c r="B476" t="str">
        <f>VLOOKUP(A476,Table1[[#This Row],[id]:[state]],6,0)</f>
        <v>failed</v>
      </c>
      <c r="C476">
        <f>IF(B476="successful",Data!L476,0)</f>
        <v>0</v>
      </c>
      <c r="F476" t="str">
        <f>VLOOKUP(A476,Table1[[#This Row],[id]:[state]],6,0)</f>
        <v>failed</v>
      </c>
      <c r="G476">
        <f>IF(F476="failed",Data!L476,0)</f>
        <v>1</v>
      </c>
    </row>
    <row r="477" spans="1:7" x14ac:dyDescent="0.25">
      <c r="A477">
        <v>475</v>
      </c>
      <c r="B477" t="str">
        <f>VLOOKUP(A477,Table1[[#This Row],[id]:[state]],6,0)</f>
        <v>failed</v>
      </c>
      <c r="C477">
        <f>IF(B477="successful",Data!L477,0)</f>
        <v>0</v>
      </c>
      <c r="F477" t="str">
        <f>VLOOKUP(A477,Table1[[#This Row],[id]:[state]],6,0)</f>
        <v>failed</v>
      </c>
      <c r="G477">
        <f>IF(F477="failed",Data!L477,0)</f>
        <v>0</v>
      </c>
    </row>
    <row r="478" spans="1:7" x14ac:dyDescent="0.25">
      <c r="A478">
        <v>476</v>
      </c>
      <c r="B478" t="str">
        <f>VLOOKUP(A478,Table1[[#This Row],[id]:[state]],6,0)</f>
        <v>failed</v>
      </c>
      <c r="C478">
        <f>IF(B478="successful",Data!L478,0)</f>
        <v>0</v>
      </c>
      <c r="F478" t="str">
        <f>VLOOKUP(A478,Table1[[#This Row],[id]:[state]],6,0)</f>
        <v>failed</v>
      </c>
      <c r="G478">
        <f>IF(F478="failed",Data!L478,0)</f>
        <v>124</v>
      </c>
    </row>
    <row r="479" spans="1:7" x14ac:dyDescent="0.25">
      <c r="A479">
        <v>477</v>
      </c>
      <c r="B479" t="str">
        <f>VLOOKUP(A479,Table1[[#This Row],[id]:[state]],6,0)</f>
        <v>failed</v>
      </c>
      <c r="C479">
        <f>IF(B479="successful",Data!L479,0)</f>
        <v>0</v>
      </c>
      <c r="F479" t="str">
        <f>VLOOKUP(A479,Table1[[#This Row],[id]:[state]],6,0)</f>
        <v>failed</v>
      </c>
      <c r="G479">
        <f>IF(F479="failed",Data!L479,0)</f>
        <v>0</v>
      </c>
    </row>
    <row r="480" spans="1:7" x14ac:dyDescent="0.25">
      <c r="A480">
        <v>478</v>
      </c>
      <c r="B480" t="str">
        <f>VLOOKUP(A480,Table1[[#This Row],[id]:[state]],6,0)</f>
        <v>failed</v>
      </c>
      <c r="C480">
        <f>IF(B480="successful",Data!L480,0)</f>
        <v>0</v>
      </c>
      <c r="F480" t="str">
        <f>VLOOKUP(A480,Table1[[#This Row],[id]:[state]],6,0)</f>
        <v>failed</v>
      </c>
      <c r="G480">
        <f>IF(F480="failed",Data!L480,0)</f>
        <v>0</v>
      </c>
    </row>
    <row r="481" spans="1:7" x14ac:dyDescent="0.25">
      <c r="A481">
        <v>479</v>
      </c>
      <c r="B481" t="str">
        <f>VLOOKUP(A481,Table1[[#This Row],[id]:[state]],6,0)</f>
        <v>failed</v>
      </c>
      <c r="C481">
        <f>IF(B481="successful",Data!L481,0)</f>
        <v>0</v>
      </c>
      <c r="F481" t="str">
        <f>VLOOKUP(A481,Table1[[#This Row],[id]:[state]],6,0)</f>
        <v>failed</v>
      </c>
      <c r="G481">
        <f>IF(F481="failed",Data!L481,0)</f>
        <v>55</v>
      </c>
    </row>
    <row r="482" spans="1:7" x14ac:dyDescent="0.25">
      <c r="A482">
        <v>480</v>
      </c>
      <c r="B482" t="str">
        <f>VLOOKUP(A482,Table1[[#This Row],[id]:[state]],6,0)</f>
        <v>failed</v>
      </c>
      <c r="C482">
        <f>IF(B482="successful",Data!L482,0)</f>
        <v>0</v>
      </c>
      <c r="F482" t="str">
        <f>VLOOKUP(A482,Table1[[#This Row],[id]:[state]],6,0)</f>
        <v>failed</v>
      </c>
      <c r="G482">
        <f>IF(F482="failed",Data!L482,0)</f>
        <v>140</v>
      </c>
    </row>
    <row r="483" spans="1:7" x14ac:dyDescent="0.25">
      <c r="A483">
        <v>481</v>
      </c>
      <c r="B483" t="str">
        <f>VLOOKUP(A483,Table1[[#This Row],[id]:[state]],6,0)</f>
        <v>failed</v>
      </c>
      <c r="C483">
        <f>IF(B483="successful",Data!L483,0)</f>
        <v>0</v>
      </c>
      <c r="F483" t="str">
        <f>VLOOKUP(A483,Table1[[#This Row],[id]:[state]],6,0)</f>
        <v>failed</v>
      </c>
      <c r="G483">
        <f>IF(F483="failed",Data!L483,0)</f>
        <v>21</v>
      </c>
    </row>
    <row r="484" spans="1:7" x14ac:dyDescent="0.25">
      <c r="A484">
        <v>482</v>
      </c>
      <c r="B484" t="str">
        <f>VLOOKUP(A484,Table1[[#This Row],[id]:[state]],6,0)</f>
        <v>failed</v>
      </c>
      <c r="C484">
        <f>IF(B484="successful",Data!L484,0)</f>
        <v>0</v>
      </c>
      <c r="F484" t="str">
        <f>VLOOKUP(A484,Table1[[#This Row],[id]:[state]],6,0)</f>
        <v>failed</v>
      </c>
      <c r="G484">
        <f>IF(F484="failed",Data!L484,0)</f>
        <v>1</v>
      </c>
    </row>
    <row r="485" spans="1:7" x14ac:dyDescent="0.25">
      <c r="A485">
        <v>483</v>
      </c>
      <c r="B485" t="str">
        <f>VLOOKUP(A485,Table1[[#This Row],[id]:[state]],6,0)</f>
        <v>failed</v>
      </c>
      <c r="C485">
        <f>IF(B485="successful",Data!L485,0)</f>
        <v>0</v>
      </c>
      <c r="F485" t="str">
        <f>VLOOKUP(A485,Table1[[#This Row],[id]:[state]],6,0)</f>
        <v>failed</v>
      </c>
      <c r="G485">
        <f>IF(F485="failed",Data!L485,0)</f>
        <v>147</v>
      </c>
    </row>
    <row r="486" spans="1:7" x14ac:dyDescent="0.25">
      <c r="A486">
        <v>484</v>
      </c>
      <c r="B486" t="str">
        <f>VLOOKUP(A486,Table1[[#This Row],[id]:[state]],6,0)</f>
        <v>failed</v>
      </c>
      <c r="C486">
        <f>IF(B486="successful",Data!L486,0)</f>
        <v>0</v>
      </c>
      <c r="F486" t="str">
        <f>VLOOKUP(A486,Table1[[#This Row],[id]:[state]],6,0)</f>
        <v>failed</v>
      </c>
      <c r="G486">
        <f>IF(F486="failed",Data!L486,0)</f>
        <v>11</v>
      </c>
    </row>
    <row r="487" spans="1:7" x14ac:dyDescent="0.25">
      <c r="A487">
        <v>485</v>
      </c>
      <c r="B487" t="str">
        <f>VLOOKUP(A487,Table1[[#This Row],[id]:[state]],6,0)</f>
        <v>failed</v>
      </c>
      <c r="C487">
        <f>IF(B487="successful",Data!L487,0)</f>
        <v>0</v>
      </c>
      <c r="F487" t="str">
        <f>VLOOKUP(A487,Table1[[#This Row],[id]:[state]],6,0)</f>
        <v>failed</v>
      </c>
      <c r="G487">
        <f>IF(F487="failed",Data!L487,0)</f>
        <v>125</v>
      </c>
    </row>
    <row r="488" spans="1:7" x14ac:dyDescent="0.25">
      <c r="A488">
        <v>486</v>
      </c>
      <c r="B488" t="str">
        <f>VLOOKUP(A488,Table1[[#This Row],[id]:[state]],6,0)</f>
        <v>failed</v>
      </c>
      <c r="C488">
        <f>IF(B488="successful",Data!L488,0)</f>
        <v>0</v>
      </c>
      <c r="F488" t="str">
        <f>VLOOKUP(A488,Table1[[#This Row],[id]:[state]],6,0)</f>
        <v>failed</v>
      </c>
      <c r="G488">
        <f>IF(F488="failed",Data!L488,0)</f>
        <v>1</v>
      </c>
    </row>
    <row r="489" spans="1:7" x14ac:dyDescent="0.25">
      <c r="A489">
        <v>487</v>
      </c>
      <c r="B489" t="str">
        <f>VLOOKUP(A489,Table1[[#This Row],[id]:[state]],6,0)</f>
        <v>failed</v>
      </c>
      <c r="C489">
        <f>IF(B489="successful",Data!L489,0)</f>
        <v>0</v>
      </c>
      <c r="F489" t="str">
        <f>VLOOKUP(A489,Table1[[#This Row],[id]:[state]],6,0)</f>
        <v>failed</v>
      </c>
      <c r="G489">
        <f>IF(F489="failed",Data!L489,0)</f>
        <v>0</v>
      </c>
    </row>
    <row r="490" spans="1:7" x14ac:dyDescent="0.25">
      <c r="A490">
        <v>488</v>
      </c>
      <c r="B490" t="str">
        <f>VLOOKUP(A490,Table1[[#This Row],[id]:[state]],6,0)</f>
        <v>failed</v>
      </c>
      <c r="C490">
        <f>IF(B490="successful",Data!L490,0)</f>
        <v>0</v>
      </c>
      <c r="F490" t="str">
        <f>VLOOKUP(A490,Table1[[#This Row],[id]:[state]],6,0)</f>
        <v>failed</v>
      </c>
      <c r="G490">
        <f>IF(F490="failed",Data!L490,0)</f>
        <v>0</v>
      </c>
    </row>
    <row r="491" spans="1:7" x14ac:dyDescent="0.25">
      <c r="A491">
        <v>489</v>
      </c>
      <c r="B491" t="str">
        <f>VLOOKUP(A491,Table1[[#This Row],[id]:[state]],6,0)</f>
        <v>failed</v>
      </c>
      <c r="C491">
        <f>IF(B491="successful",Data!L491,0)</f>
        <v>0</v>
      </c>
      <c r="F491" t="str">
        <f>VLOOKUP(A491,Table1[[#This Row],[id]:[state]],6,0)</f>
        <v>failed</v>
      </c>
      <c r="G491">
        <f>IF(F491="failed",Data!L491,0)</f>
        <v>3</v>
      </c>
    </row>
    <row r="492" spans="1:7" x14ac:dyDescent="0.25">
      <c r="A492">
        <v>490</v>
      </c>
      <c r="B492" t="str">
        <f>VLOOKUP(A492,Table1[[#This Row],[id]:[state]],6,0)</f>
        <v>failed</v>
      </c>
      <c r="C492">
        <f>IF(B492="successful",Data!L492,0)</f>
        <v>0</v>
      </c>
      <c r="F492" t="str">
        <f>VLOOKUP(A492,Table1[[#This Row],[id]:[state]],6,0)</f>
        <v>failed</v>
      </c>
      <c r="G492">
        <f>IF(F492="failed",Data!L492,0)</f>
        <v>0</v>
      </c>
    </row>
    <row r="493" spans="1:7" x14ac:dyDescent="0.25">
      <c r="A493">
        <v>491</v>
      </c>
      <c r="B493" t="str">
        <f>VLOOKUP(A493,Table1[[#This Row],[id]:[state]],6,0)</f>
        <v>failed</v>
      </c>
      <c r="C493">
        <f>IF(B493="successful",Data!L493,0)</f>
        <v>0</v>
      </c>
      <c r="F493" t="str">
        <f>VLOOKUP(A493,Table1[[#This Row],[id]:[state]],6,0)</f>
        <v>failed</v>
      </c>
      <c r="G493">
        <f>IF(F493="failed",Data!L493,0)</f>
        <v>0</v>
      </c>
    </row>
    <row r="494" spans="1:7" x14ac:dyDescent="0.25">
      <c r="A494">
        <v>492</v>
      </c>
      <c r="B494" t="str">
        <f>VLOOKUP(A494,Table1[[#This Row],[id]:[state]],6,0)</f>
        <v>failed</v>
      </c>
      <c r="C494">
        <f>IF(B494="successful",Data!L494,0)</f>
        <v>0</v>
      </c>
      <c r="F494" t="str">
        <f>VLOOKUP(A494,Table1[[#This Row],[id]:[state]],6,0)</f>
        <v>failed</v>
      </c>
      <c r="G494">
        <f>IF(F494="failed",Data!L494,0)</f>
        <v>0</v>
      </c>
    </row>
    <row r="495" spans="1:7" x14ac:dyDescent="0.25">
      <c r="A495">
        <v>493</v>
      </c>
      <c r="B495" t="str">
        <f>VLOOKUP(A495,Table1[[#This Row],[id]:[state]],6,0)</f>
        <v>failed</v>
      </c>
      <c r="C495">
        <f>IF(B495="successful",Data!L495,0)</f>
        <v>0</v>
      </c>
      <c r="F495" t="str">
        <f>VLOOKUP(A495,Table1[[#This Row],[id]:[state]],6,0)</f>
        <v>failed</v>
      </c>
      <c r="G495">
        <f>IF(F495="failed",Data!L495,0)</f>
        <v>0</v>
      </c>
    </row>
    <row r="496" spans="1:7" x14ac:dyDescent="0.25">
      <c r="A496">
        <v>494</v>
      </c>
      <c r="B496" t="str">
        <f>VLOOKUP(A496,Table1[[#This Row],[id]:[state]],6,0)</f>
        <v>failed</v>
      </c>
      <c r="C496">
        <f>IF(B496="successful",Data!L496,0)</f>
        <v>0</v>
      </c>
      <c r="F496" t="str">
        <f>VLOOKUP(A496,Table1[[#This Row],[id]:[state]],6,0)</f>
        <v>failed</v>
      </c>
      <c r="G496">
        <f>IF(F496="failed",Data!L496,0)</f>
        <v>3</v>
      </c>
    </row>
    <row r="497" spans="1:7" x14ac:dyDescent="0.25">
      <c r="A497">
        <v>495</v>
      </c>
      <c r="B497" t="str">
        <f>VLOOKUP(A497,Table1[[#This Row],[id]:[state]],6,0)</f>
        <v>failed</v>
      </c>
      <c r="C497">
        <f>IF(B497="successful",Data!L497,0)</f>
        <v>0</v>
      </c>
      <c r="F497" t="str">
        <f>VLOOKUP(A497,Table1[[#This Row],[id]:[state]],6,0)</f>
        <v>failed</v>
      </c>
      <c r="G497">
        <f>IF(F497="failed",Data!L497,0)</f>
        <v>0</v>
      </c>
    </row>
    <row r="498" spans="1:7" x14ac:dyDescent="0.25">
      <c r="A498">
        <v>496</v>
      </c>
      <c r="B498" t="str">
        <f>VLOOKUP(A498,Table1[[#This Row],[id]:[state]],6,0)</f>
        <v>failed</v>
      </c>
      <c r="C498">
        <f>IF(B498="successful",Data!L498,0)</f>
        <v>0</v>
      </c>
      <c r="F498" t="str">
        <f>VLOOKUP(A498,Table1[[#This Row],[id]:[state]],6,0)</f>
        <v>failed</v>
      </c>
      <c r="G498">
        <f>IF(F498="failed",Data!L498,0)</f>
        <v>1</v>
      </c>
    </row>
    <row r="499" spans="1:7" x14ac:dyDescent="0.25">
      <c r="A499">
        <v>497</v>
      </c>
      <c r="B499" t="str">
        <f>VLOOKUP(A499,Table1[[#This Row],[id]:[state]],6,0)</f>
        <v>failed</v>
      </c>
      <c r="C499">
        <f>IF(B499="successful",Data!L499,0)</f>
        <v>0</v>
      </c>
      <c r="F499" t="str">
        <f>VLOOKUP(A499,Table1[[#This Row],[id]:[state]],6,0)</f>
        <v>failed</v>
      </c>
      <c r="G499">
        <f>IF(F499="failed",Data!L499,0)</f>
        <v>3</v>
      </c>
    </row>
    <row r="500" spans="1:7" x14ac:dyDescent="0.25">
      <c r="A500">
        <v>498</v>
      </c>
      <c r="B500" t="str">
        <f>VLOOKUP(A500,Table1[[#This Row],[id]:[state]],6,0)</f>
        <v>failed</v>
      </c>
      <c r="C500">
        <f>IF(B500="successful",Data!L500,0)</f>
        <v>0</v>
      </c>
      <c r="F500" t="str">
        <f>VLOOKUP(A500,Table1[[#This Row],[id]:[state]],6,0)</f>
        <v>failed</v>
      </c>
      <c r="G500">
        <f>IF(F500="failed",Data!L500,0)</f>
        <v>22</v>
      </c>
    </row>
    <row r="501" spans="1:7" x14ac:dyDescent="0.25">
      <c r="A501">
        <v>499</v>
      </c>
      <c r="B501" t="str">
        <f>VLOOKUP(A501,Table1[[#This Row],[id]:[state]],6,0)</f>
        <v>failed</v>
      </c>
      <c r="C501">
        <f>IF(B501="successful",Data!L501,0)</f>
        <v>0</v>
      </c>
      <c r="F501" t="str">
        <f>VLOOKUP(A501,Table1[[#This Row],[id]:[state]],6,0)</f>
        <v>failed</v>
      </c>
      <c r="G501">
        <f>IF(F501="failed",Data!L501,0)</f>
        <v>26</v>
      </c>
    </row>
    <row r="502" spans="1:7" x14ac:dyDescent="0.25">
      <c r="A502">
        <v>500</v>
      </c>
      <c r="B502" t="str">
        <f>VLOOKUP(A502,Table1[[#This Row],[id]:[state]],6,0)</f>
        <v>failed</v>
      </c>
      <c r="C502">
        <f>IF(B502="successful",Data!L502,0)</f>
        <v>0</v>
      </c>
      <c r="F502" t="str">
        <f>VLOOKUP(A502,Table1[[#This Row],[id]:[state]],6,0)</f>
        <v>failed</v>
      </c>
      <c r="G502">
        <f>IF(F502="failed",Data!L502,0)</f>
        <v>4</v>
      </c>
    </row>
    <row r="503" spans="1:7" x14ac:dyDescent="0.25">
      <c r="A503">
        <v>501</v>
      </c>
      <c r="B503" t="str">
        <f>VLOOKUP(A503,Table1[[#This Row],[id]:[state]],6,0)</f>
        <v>failed</v>
      </c>
      <c r="C503">
        <f>IF(B503="successful",Data!L503,0)</f>
        <v>0</v>
      </c>
      <c r="F503" t="str">
        <f>VLOOKUP(A503,Table1[[#This Row],[id]:[state]],6,0)</f>
        <v>failed</v>
      </c>
      <c r="G503">
        <f>IF(F503="failed",Data!L503,0)</f>
        <v>0</v>
      </c>
    </row>
    <row r="504" spans="1:7" x14ac:dyDescent="0.25">
      <c r="A504">
        <v>502</v>
      </c>
      <c r="B504" t="str">
        <f>VLOOKUP(A504,Table1[[#This Row],[id]:[state]],6,0)</f>
        <v>failed</v>
      </c>
      <c r="C504">
        <f>IF(B504="successful",Data!L504,0)</f>
        <v>0</v>
      </c>
      <c r="F504" t="str">
        <f>VLOOKUP(A504,Table1[[#This Row],[id]:[state]],6,0)</f>
        <v>failed</v>
      </c>
      <c r="G504">
        <f>IF(F504="failed",Data!L504,0)</f>
        <v>4</v>
      </c>
    </row>
    <row r="505" spans="1:7" x14ac:dyDescent="0.25">
      <c r="A505">
        <v>503</v>
      </c>
      <c r="B505" t="str">
        <f>VLOOKUP(A505,Table1[[#This Row],[id]:[state]],6,0)</f>
        <v>failed</v>
      </c>
      <c r="C505">
        <f>IF(B505="successful",Data!L505,0)</f>
        <v>0</v>
      </c>
      <c r="F505" t="str">
        <f>VLOOKUP(A505,Table1[[#This Row],[id]:[state]],6,0)</f>
        <v>failed</v>
      </c>
      <c r="G505">
        <f>IF(F505="failed",Data!L505,0)</f>
        <v>9</v>
      </c>
    </row>
    <row r="506" spans="1:7" x14ac:dyDescent="0.25">
      <c r="A506">
        <v>504</v>
      </c>
      <c r="B506" t="str">
        <f>VLOOKUP(A506,Table1[[#This Row],[id]:[state]],6,0)</f>
        <v>failed</v>
      </c>
      <c r="C506">
        <f>IF(B506="successful",Data!L506,0)</f>
        <v>0</v>
      </c>
      <c r="F506" t="str">
        <f>VLOOKUP(A506,Table1[[#This Row],[id]:[state]],6,0)</f>
        <v>failed</v>
      </c>
      <c r="G506">
        <f>IF(F506="failed",Data!L506,0)</f>
        <v>5</v>
      </c>
    </row>
    <row r="507" spans="1:7" x14ac:dyDescent="0.25">
      <c r="A507">
        <v>505</v>
      </c>
      <c r="B507" t="str">
        <f>VLOOKUP(A507,Table1[[#This Row],[id]:[state]],6,0)</f>
        <v>failed</v>
      </c>
      <c r="C507">
        <f>IF(B507="successful",Data!L507,0)</f>
        <v>0</v>
      </c>
      <c r="F507" t="str">
        <f>VLOOKUP(A507,Table1[[#This Row],[id]:[state]],6,0)</f>
        <v>failed</v>
      </c>
      <c r="G507">
        <f>IF(F507="failed",Data!L507,0)</f>
        <v>14</v>
      </c>
    </row>
    <row r="508" spans="1:7" x14ac:dyDescent="0.25">
      <c r="A508">
        <v>506</v>
      </c>
      <c r="B508" t="str">
        <f>VLOOKUP(A508,Table1[[#This Row],[id]:[state]],6,0)</f>
        <v>failed</v>
      </c>
      <c r="C508">
        <f>IF(B508="successful",Data!L508,0)</f>
        <v>0</v>
      </c>
      <c r="F508" t="str">
        <f>VLOOKUP(A508,Table1[[#This Row],[id]:[state]],6,0)</f>
        <v>failed</v>
      </c>
      <c r="G508">
        <f>IF(F508="failed",Data!L508,0)</f>
        <v>1</v>
      </c>
    </row>
    <row r="509" spans="1:7" x14ac:dyDescent="0.25">
      <c r="A509">
        <v>507</v>
      </c>
      <c r="B509" t="str">
        <f>VLOOKUP(A509,Table1[[#This Row],[id]:[state]],6,0)</f>
        <v>failed</v>
      </c>
      <c r="C509">
        <f>IF(B509="successful",Data!L509,0)</f>
        <v>0</v>
      </c>
      <c r="F509" t="str">
        <f>VLOOKUP(A509,Table1[[#This Row],[id]:[state]],6,0)</f>
        <v>failed</v>
      </c>
      <c r="G509">
        <f>IF(F509="failed",Data!L509,0)</f>
        <v>10</v>
      </c>
    </row>
    <row r="510" spans="1:7" x14ac:dyDescent="0.25">
      <c r="A510">
        <v>508</v>
      </c>
      <c r="B510" t="str">
        <f>VLOOKUP(A510,Table1[[#This Row],[id]:[state]],6,0)</f>
        <v>failed</v>
      </c>
      <c r="C510">
        <f>IF(B510="successful",Data!L510,0)</f>
        <v>0</v>
      </c>
      <c r="F510" t="str">
        <f>VLOOKUP(A510,Table1[[#This Row],[id]:[state]],6,0)</f>
        <v>failed</v>
      </c>
      <c r="G510">
        <f>IF(F510="failed",Data!L510,0)</f>
        <v>3</v>
      </c>
    </row>
    <row r="511" spans="1:7" x14ac:dyDescent="0.25">
      <c r="A511">
        <v>509</v>
      </c>
      <c r="B511" t="str">
        <f>VLOOKUP(A511,Table1[[#This Row],[id]:[state]],6,0)</f>
        <v>failed</v>
      </c>
      <c r="C511">
        <f>IF(B511="successful",Data!L511,0)</f>
        <v>0</v>
      </c>
      <c r="F511" t="str">
        <f>VLOOKUP(A511,Table1[[#This Row],[id]:[state]],6,0)</f>
        <v>failed</v>
      </c>
      <c r="G511">
        <f>IF(F511="failed",Data!L511,0)</f>
        <v>1</v>
      </c>
    </row>
    <row r="512" spans="1:7" x14ac:dyDescent="0.25">
      <c r="A512">
        <v>510</v>
      </c>
      <c r="B512" t="str">
        <f>VLOOKUP(A512,Table1[[#This Row],[id]:[state]],6,0)</f>
        <v>failed</v>
      </c>
      <c r="C512">
        <f>IF(B512="successful",Data!L512,0)</f>
        <v>0</v>
      </c>
      <c r="F512" t="str">
        <f>VLOOKUP(A512,Table1[[#This Row],[id]:[state]],6,0)</f>
        <v>failed</v>
      </c>
      <c r="G512">
        <f>IF(F512="failed",Data!L512,0)</f>
        <v>0</v>
      </c>
    </row>
    <row r="513" spans="1:7" x14ac:dyDescent="0.25">
      <c r="A513">
        <v>511</v>
      </c>
      <c r="B513" t="str">
        <f>VLOOKUP(A513,Table1[[#This Row],[id]:[state]],6,0)</f>
        <v>failed</v>
      </c>
      <c r="C513">
        <f>IF(B513="successful",Data!L513,0)</f>
        <v>0</v>
      </c>
      <c r="F513" t="str">
        <f>VLOOKUP(A513,Table1[[#This Row],[id]:[state]],6,0)</f>
        <v>failed</v>
      </c>
      <c r="G513">
        <f>IF(F513="failed",Data!L513,0)</f>
        <v>5</v>
      </c>
    </row>
    <row r="514" spans="1:7" x14ac:dyDescent="0.25">
      <c r="A514">
        <v>512</v>
      </c>
      <c r="B514" t="str">
        <f>VLOOKUP(A514,Table1[[#This Row],[id]:[state]],6,0)</f>
        <v>failed</v>
      </c>
      <c r="C514">
        <f>IF(B514="successful",Data!L514,0)</f>
        <v>0</v>
      </c>
      <c r="F514" t="str">
        <f>VLOOKUP(A514,Table1[[#This Row],[id]:[state]],6,0)</f>
        <v>failed</v>
      </c>
      <c r="G514">
        <f>IF(F514="failed",Data!L514,0)</f>
        <v>2</v>
      </c>
    </row>
    <row r="515" spans="1:7" x14ac:dyDescent="0.25">
      <c r="A515">
        <v>513</v>
      </c>
      <c r="B515" t="str">
        <f>VLOOKUP(A515,Table1[[#This Row],[id]:[state]],6,0)</f>
        <v>failed</v>
      </c>
      <c r="C515">
        <f>IF(B515="successful",Data!L515,0)</f>
        <v>0</v>
      </c>
      <c r="F515" t="str">
        <f>VLOOKUP(A515,Table1[[#This Row],[id]:[state]],6,0)</f>
        <v>failed</v>
      </c>
      <c r="G515">
        <f>IF(F515="failed",Data!L515,0)</f>
        <v>68</v>
      </c>
    </row>
    <row r="516" spans="1:7" x14ac:dyDescent="0.25">
      <c r="A516">
        <v>514</v>
      </c>
      <c r="B516" t="str">
        <f>VLOOKUP(A516,Table1[[#This Row],[id]:[state]],6,0)</f>
        <v>failed</v>
      </c>
      <c r="C516">
        <f>IF(B516="successful",Data!L516,0)</f>
        <v>0</v>
      </c>
      <c r="F516" t="str">
        <f>VLOOKUP(A516,Table1[[#This Row],[id]:[state]],6,0)</f>
        <v>failed</v>
      </c>
      <c r="G516">
        <f>IF(F516="failed",Data!L516,0)</f>
        <v>3</v>
      </c>
    </row>
    <row r="517" spans="1:7" x14ac:dyDescent="0.25">
      <c r="A517">
        <v>515</v>
      </c>
      <c r="B517" t="str">
        <f>VLOOKUP(A517,Table1[[#This Row],[id]:[state]],6,0)</f>
        <v>failed</v>
      </c>
      <c r="C517">
        <f>IF(B517="successful",Data!L517,0)</f>
        <v>0</v>
      </c>
      <c r="F517" t="str">
        <f>VLOOKUP(A517,Table1[[#This Row],[id]:[state]],6,0)</f>
        <v>failed</v>
      </c>
      <c r="G517">
        <f>IF(F517="failed",Data!L517,0)</f>
        <v>34</v>
      </c>
    </row>
    <row r="518" spans="1:7" x14ac:dyDescent="0.25">
      <c r="A518">
        <v>516</v>
      </c>
      <c r="B518" t="str">
        <f>VLOOKUP(A518,Table1[[#This Row],[id]:[state]],6,0)</f>
        <v>failed</v>
      </c>
      <c r="C518">
        <f>IF(B518="successful",Data!L518,0)</f>
        <v>0</v>
      </c>
      <c r="F518" t="str">
        <f>VLOOKUP(A518,Table1[[#This Row],[id]:[state]],6,0)</f>
        <v>failed</v>
      </c>
      <c r="G518">
        <f>IF(F518="failed",Data!L518,0)</f>
        <v>0</v>
      </c>
    </row>
    <row r="519" spans="1:7" x14ac:dyDescent="0.25">
      <c r="A519">
        <v>517</v>
      </c>
      <c r="B519" t="str">
        <f>VLOOKUP(A519,Table1[[#This Row],[id]:[state]],6,0)</f>
        <v>failed</v>
      </c>
      <c r="C519">
        <f>IF(B519="successful",Data!L519,0)</f>
        <v>0</v>
      </c>
      <c r="F519" t="str">
        <f>VLOOKUP(A519,Table1[[#This Row],[id]:[state]],6,0)</f>
        <v>failed</v>
      </c>
      <c r="G519">
        <f>IF(F519="failed",Data!L519,0)</f>
        <v>3</v>
      </c>
    </row>
    <row r="520" spans="1:7" x14ac:dyDescent="0.25">
      <c r="A520">
        <v>518</v>
      </c>
      <c r="B520" t="str">
        <f>VLOOKUP(A520,Table1[[#This Row],[id]:[state]],6,0)</f>
        <v>failed</v>
      </c>
      <c r="C520">
        <f>IF(B520="successful",Data!L520,0)</f>
        <v>0</v>
      </c>
      <c r="F520" t="str">
        <f>VLOOKUP(A520,Table1[[#This Row],[id]:[state]],6,0)</f>
        <v>failed</v>
      </c>
      <c r="G520">
        <f>IF(F520="failed",Data!L520,0)</f>
        <v>0</v>
      </c>
    </row>
    <row r="521" spans="1:7" x14ac:dyDescent="0.25">
      <c r="A521">
        <v>519</v>
      </c>
      <c r="B521" t="str">
        <f>VLOOKUP(A521,Table1[[#This Row],[id]:[state]],6,0)</f>
        <v>failed</v>
      </c>
      <c r="C521">
        <f>IF(B521="successful",Data!L521,0)</f>
        <v>0</v>
      </c>
      <c r="F521" t="str">
        <f>VLOOKUP(A521,Table1[[#This Row],[id]:[state]],6,0)</f>
        <v>failed</v>
      </c>
      <c r="G521">
        <f>IF(F521="failed",Data!L521,0)</f>
        <v>70</v>
      </c>
    </row>
    <row r="522" spans="1:7" hidden="1" x14ac:dyDescent="0.25">
      <c r="A522">
        <v>520</v>
      </c>
      <c r="B522" t="str">
        <f>VLOOKUP(A522,Table1[[#This Row],[id]:[state]],6,0)</f>
        <v>successful</v>
      </c>
      <c r="C522">
        <f>IF(B522="successful",Data!L522,0)</f>
        <v>34</v>
      </c>
      <c r="F522" t="str">
        <f>VLOOKUP(A522,Table1[[#This Row],[id]:[state]],6,0)</f>
        <v>successful</v>
      </c>
      <c r="G522">
        <f>IF(F522="failed",Data!L522,0)</f>
        <v>0</v>
      </c>
    </row>
    <row r="523" spans="1:7" hidden="1" x14ac:dyDescent="0.25">
      <c r="A523">
        <v>521</v>
      </c>
      <c r="B523" t="str">
        <f>VLOOKUP(A523,Table1[[#This Row],[id]:[state]],6,0)</f>
        <v>successful</v>
      </c>
      <c r="C523">
        <f>IF(B523="successful",Data!L523,0)</f>
        <v>56</v>
      </c>
      <c r="F523" t="str">
        <f>VLOOKUP(A523,Table1[[#This Row],[id]:[state]],6,0)</f>
        <v>successful</v>
      </c>
      <c r="G523">
        <f>IF(F523="failed",Data!L523,0)</f>
        <v>0</v>
      </c>
    </row>
    <row r="524" spans="1:7" hidden="1" x14ac:dyDescent="0.25">
      <c r="A524">
        <v>522</v>
      </c>
      <c r="B524" t="str">
        <f>VLOOKUP(A524,Table1[[#This Row],[id]:[state]],6,0)</f>
        <v>successful</v>
      </c>
      <c r="C524">
        <f>IF(B524="successful",Data!L524,0)</f>
        <v>31</v>
      </c>
      <c r="F524" t="str">
        <f>VLOOKUP(A524,Table1[[#This Row],[id]:[state]],6,0)</f>
        <v>successful</v>
      </c>
      <c r="G524">
        <f>IF(F524="failed",Data!L524,0)</f>
        <v>0</v>
      </c>
    </row>
    <row r="525" spans="1:7" hidden="1" x14ac:dyDescent="0.25">
      <c r="A525">
        <v>523</v>
      </c>
      <c r="B525" t="str">
        <f>VLOOKUP(A525,Table1[[#This Row],[id]:[state]],6,0)</f>
        <v>successful</v>
      </c>
      <c r="C525">
        <f>IF(B525="successful",Data!L525,0)</f>
        <v>84</v>
      </c>
      <c r="F525" t="str">
        <f>VLOOKUP(A525,Table1[[#This Row],[id]:[state]],6,0)</f>
        <v>successful</v>
      </c>
      <c r="G525">
        <f>IF(F525="failed",Data!L525,0)</f>
        <v>0</v>
      </c>
    </row>
    <row r="526" spans="1:7" hidden="1" x14ac:dyDescent="0.25">
      <c r="A526">
        <v>524</v>
      </c>
      <c r="B526" t="str">
        <f>VLOOKUP(A526,Table1[[#This Row],[id]:[state]],6,0)</f>
        <v>successful</v>
      </c>
      <c r="C526">
        <f>IF(B526="successful",Data!L526,0)</f>
        <v>130</v>
      </c>
      <c r="F526" t="str">
        <f>VLOOKUP(A526,Table1[[#This Row],[id]:[state]],6,0)</f>
        <v>successful</v>
      </c>
      <c r="G526">
        <f>IF(F526="failed",Data!L526,0)</f>
        <v>0</v>
      </c>
    </row>
    <row r="527" spans="1:7" hidden="1" x14ac:dyDescent="0.25">
      <c r="A527">
        <v>525</v>
      </c>
      <c r="B527" t="str">
        <f>VLOOKUP(A527,Table1[[#This Row],[id]:[state]],6,0)</f>
        <v>successful</v>
      </c>
      <c r="C527">
        <f>IF(B527="successful",Data!L527,0)</f>
        <v>12</v>
      </c>
      <c r="F527" t="str">
        <f>VLOOKUP(A527,Table1[[#This Row],[id]:[state]],6,0)</f>
        <v>successful</v>
      </c>
      <c r="G527">
        <f>IF(F527="failed",Data!L527,0)</f>
        <v>0</v>
      </c>
    </row>
    <row r="528" spans="1:7" hidden="1" x14ac:dyDescent="0.25">
      <c r="A528">
        <v>526</v>
      </c>
      <c r="B528" t="str">
        <f>VLOOKUP(A528,Table1[[#This Row],[id]:[state]],6,0)</f>
        <v>successful</v>
      </c>
      <c r="C528">
        <f>IF(B528="successful",Data!L528,0)</f>
        <v>23</v>
      </c>
      <c r="F528" t="str">
        <f>VLOOKUP(A528,Table1[[#This Row],[id]:[state]],6,0)</f>
        <v>successful</v>
      </c>
      <c r="G528">
        <f>IF(F528="failed",Data!L528,0)</f>
        <v>0</v>
      </c>
    </row>
    <row r="529" spans="1:7" hidden="1" x14ac:dyDescent="0.25">
      <c r="A529">
        <v>527</v>
      </c>
      <c r="B529" t="str">
        <f>VLOOKUP(A529,Table1[[#This Row],[id]:[state]],6,0)</f>
        <v>successful</v>
      </c>
      <c r="C529">
        <f>IF(B529="successful",Data!L529,0)</f>
        <v>158</v>
      </c>
      <c r="F529" t="str">
        <f>VLOOKUP(A529,Table1[[#This Row],[id]:[state]],6,0)</f>
        <v>successful</v>
      </c>
      <c r="G529">
        <f>IF(F529="failed",Data!L529,0)</f>
        <v>0</v>
      </c>
    </row>
    <row r="530" spans="1:7" hidden="1" x14ac:dyDescent="0.25">
      <c r="A530">
        <v>528</v>
      </c>
      <c r="B530" t="str">
        <f>VLOOKUP(A530,Table1[[#This Row],[id]:[state]],6,0)</f>
        <v>successful</v>
      </c>
      <c r="C530">
        <f>IF(B530="successful",Data!L530,0)</f>
        <v>30</v>
      </c>
      <c r="F530" t="str">
        <f>VLOOKUP(A530,Table1[[#This Row],[id]:[state]],6,0)</f>
        <v>successful</v>
      </c>
      <c r="G530">
        <f>IF(F530="failed",Data!L530,0)</f>
        <v>0</v>
      </c>
    </row>
    <row r="531" spans="1:7" hidden="1" x14ac:dyDescent="0.25">
      <c r="A531">
        <v>529</v>
      </c>
      <c r="B531" t="str">
        <f>VLOOKUP(A531,Table1[[#This Row],[id]:[state]],6,0)</f>
        <v>successful</v>
      </c>
      <c r="C531">
        <f>IF(B531="successful",Data!L531,0)</f>
        <v>18</v>
      </c>
      <c r="F531" t="str">
        <f>VLOOKUP(A531,Table1[[#This Row],[id]:[state]],6,0)</f>
        <v>successful</v>
      </c>
      <c r="G531">
        <f>IF(F531="failed",Data!L531,0)</f>
        <v>0</v>
      </c>
    </row>
    <row r="532" spans="1:7" hidden="1" x14ac:dyDescent="0.25">
      <c r="A532">
        <v>530</v>
      </c>
      <c r="B532" t="str">
        <f>VLOOKUP(A532,Table1[[#This Row],[id]:[state]],6,0)</f>
        <v>successful</v>
      </c>
      <c r="C532">
        <f>IF(B532="successful",Data!L532,0)</f>
        <v>29</v>
      </c>
      <c r="F532" t="str">
        <f>VLOOKUP(A532,Table1[[#This Row],[id]:[state]],6,0)</f>
        <v>successful</v>
      </c>
      <c r="G532">
        <f>IF(F532="failed",Data!L532,0)</f>
        <v>0</v>
      </c>
    </row>
    <row r="533" spans="1:7" hidden="1" x14ac:dyDescent="0.25">
      <c r="A533">
        <v>531</v>
      </c>
      <c r="B533" t="str">
        <f>VLOOKUP(A533,Table1[[#This Row],[id]:[state]],6,0)</f>
        <v>successful</v>
      </c>
      <c r="C533">
        <f>IF(B533="successful",Data!L533,0)</f>
        <v>31</v>
      </c>
      <c r="F533" t="str">
        <f>VLOOKUP(A533,Table1[[#This Row],[id]:[state]],6,0)</f>
        <v>successful</v>
      </c>
      <c r="G533">
        <f>IF(F533="failed",Data!L533,0)</f>
        <v>0</v>
      </c>
    </row>
    <row r="534" spans="1:7" hidden="1" x14ac:dyDescent="0.25">
      <c r="A534">
        <v>532</v>
      </c>
      <c r="B534" t="str">
        <f>VLOOKUP(A534,Table1[[#This Row],[id]:[state]],6,0)</f>
        <v>successful</v>
      </c>
      <c r="C534">
        <f>IF(B534="successful",Data!L534,0)</f>
        <v>173</v>
      </c>
      <c r="F534" t="str">
        <f>VLOOKUP(A534,Table1[[#This Row],[id]:[state]],6,0)</f>
        <v>successful</v>
      </c>
      <c r="G534">
        <f>IF(F534="failed",Data!L534,0)</f>
        <v>0</v>
      </c>
    </row>
    <row r="535" spans="1:7" hidden="1" x14ac:dyDescent="0.25">
      <c r="A535">
        <v>533</v>
      </c>
      <c r="B535" t="str">
        <f>VLOOKUP(A535,Table1[[#This Row],[id]:[state]],6,0)</f>
        <v>successful</v>
      </c>
      <c r="C535">
        <f>IF(B535="successful",Data!L535,0)</f>
        <v>17</v>
      </c>
      <c r="F535" t="str">
        <f>VLOOKUP(A535,Table1[[#This Row],[id]:[state]],6,0)</f>
        <v>successful</v>
      </c>
      <c r="G535">
        <f>IF(F535="failed",Data!L535,0)</f>
        <v>0</v>
      </c>
    </row>
    <row r="536" spans="1:7" hidden="1" x14ac:dyDescent="0.25">
      <c r="A536">
        <v>534</v>
      </c>
      <c r="B536" t="str">
        <f>VLOOKUP(A536,Table1[[#This Row],[id]:[state]],6,0)</f>
        <v>successful</v>
      </c>
      <c r="C536">
        <f>IF(B536="successful",Data!L536,0)</f>
        <v>48</v>
      </c>
      <c r="F536" t="str">
        <f>VLOOKUP(A536,Table1[[#This Row],[id]:[state]],6,0)</f>
        <v>successful</v>
      </c>
      <c r="G536">
        <f>IF(F536="failed",Data!L536,0)</f>
        <v>0</v>
      </c>
    </row>
    <row r="537" spans="1:7" hidden="1" x14ac:dyDescent="0.25">
      <c r="A537">
        <v>535</v>
      </c>
      <c r="B537" t="str">
        <f>VLOOKUP(A537,Table1[[#This Row],[id]:[state]],6,0)</f>
        <v>successful</v>
      </c>
      <c r="C537">
        <f>IF(B537="successful",Data!L537,0)</f>
        <v>59</v>
      </c>
      <c r="F537" t="str">
        <f>VLOOKUP(A537,Table1[[#This Row],[id]:[state]],6,0)</f>
        <v>successful</v>
      </c>
      <c r="G537">
        <f>IF(F537="failed",Data!L537,0)</f>
        <v>0</v>
      </c>
    </row>
    <row r="538" spans="1:7" hidden="1" x14ac:dyDescent="0.25">
      <c r="A538">
        <v>536</v>
      </c>
      <c r="B538" t="str">
        <f>VLOOKUP(A538,Table1[[#This Row],[id]:[state]],6,0)</f>
        <v>successful</v>
      </c>
      <c r="C538">
        <f>IF(B538="successful",Data!L538,0)</f>
        <v>39</v>
      </c>
      <c r="F538" t="str">
        <f>VLOOKUP(A538,Table1[[#This Row],[id]:[state]],6,0)</f>
        <v>successful</v>
      </c>
      <c r="G538">
        <f>IF(F538="failed",Data!L538,0)</f>
        <v>0</v>
      </c>
    </row>
    <row r="539" spans="1:7" hidden="1" x14ac:dyDescent="0.25">
      <c r="A539">
        <v>537</v>
      </c>
      <c r="B539" t="str">
        <f>VLOOKUP(A539,Table1[[#This Row],[id]:[state]],6,0)</f>
        <v>successful</v>
      </c>
      <c r="C539">
        <f>IF(B539="successful",Data!L539,0)</f>
        <v>59</v>
      </c>
      <c r="F539" t="str">
        <f>VLOOKUP(A539,Table1[[#This Row],[id]:[state]],6,0)</f>
        <v>successful</v>
      </c>
      <c r="G539">
        <f>IF(F539="failed",Data!L539,0)</f>
        <v>0</v>
      </c>
    </row>
    <row r="540" spans="1:7" hidden="1" x14ac:dyDescent="0.25">
      <c r="A540">
        <v>538</v>
      </c>
      <c r="B540" t="str">
        <f>VLOOKUP(A540,Table1[[#This Row],[id]:[state]],6,0)</f>
        <v>successful</v>
      </c>
      <c r="C540">
        <f>IF(B540="successful",Data!L540,0)</f>
        <v>60</v>
      </c>
      <c r="F540" t="str">
        <f>VLOOKUP(A540,Table1[[#This Row],[id]:[state]],6,0)</f>
        <v>successful</v>
      </c>
      <c r="G540">
        <f>IF(F540="failed",Data!L540,0)</f>
        <v>0</v>
      </c>
    </row>
    <row r="541" spans="1:7" hidden="1" x14ac:dyDescent="0.25">
      <c r="A541">
        <v>539</v>
      </c>
      <c r="B541" t="str">
        <f>VLOOKUP(A541,Table1[[#This Row],[id]:[state]],6,0)</f>
        <v>successful</v>
      </c>
      <c r="C541">
        <f>IF(B541="successful",Data!L541,0)</f>
        <v>20</v>
      </c>
      <c r="F541" t="str">
        <f>VLOOKUP(A541,Table1[[#This Row],[id]:[state]],6,0)</f>
        <v>successful</v>
      </c>
      <c r="G541">
        <f>IF(F541="failed",Data!L541,0)</f>
        <v>0</v>
      </c>
    </row>
    <row r="542" spans="1:7" x14ac:dyDescent="0.25">
      <c r="A542">
        <v>540</v>
      </c>
      <c r="B542" t="str">
        <f>VLOOKUP(A542,Table1[[#This Row],[id]:[state]],6,0)</f>
        <v>failed</v>
      </c>
      <c r="C542">
        <f>IF(B542="successful",Data!L542,0)</f>
        <v>0</v>
      </c>
      <c r="F542" t="str">
        <f>VLOOKUP(A542,Table1[[#This Row],[id]:[state]],6,0)</f>
        <v>failed</v>
      </c>
      <c r="G542">
        <f>IF(F542="failed",Data!L542,0)</f>
        <v>1</v>
      </c>
    </row>
    <row r="543" spans="1:7" x14ac:dyDescent="0.25">
      <c r="A543">
        <v>541</v>
      </c>
      <c r="B543" t="str">
        <f>VLOOKUP(A543,Table1[[#This Row],[id]:[state]],6,0)</f>
        <v>failed</v>
      </c>
      <c r="C543">
        <f>IF(B543="successful",Data!L543,0)</f>
        <v>0</v>
      </c>
      <c r="F543" t="str">
        <f>VLOOKUP(A543,Table1[[#This Row],[id]:[state]],6,0)</f>
        <v>failed</v>
      </c>
      <c r="G543">
        <f>IF(F543="failed",Data!L543,0)</f>
        <v>1</v>
      </c>
    </row>
    <row r="544" spans="1:7" x14ac:dyDescent="0.25">
      <c r="A544">
        <v>542</v>
      </c>
      <c r="B544" t="str">
        <f>VLOOKUP(A544,Table1[[#This Row],[id]:[state]],6,0)</f>
        <v>failed</v>
      </c>
      <c r="C544">
        <f>IF(B544="successful",Data!L544,0)</f>
        <v>0</v>
      </c>
      <c r="F544" t="str">
        <f>VLOOKUP(A544,Table1[[#This Row],[id]:[state]],6,0)</f>
        <v>failed</v>
      </c>
      <c r="G544">
        <f>IF(F544="failed",Data!L544,0)</f>
        <v>1</v>
      </c>
    </row>
    <row r="545" spans="1:7" x14ac:dyDescent="0.25">
      <c r="A545">
        <v>543</v>
      </c>
      <c r="B545" t="str">
        <f>VLOOKUP(A545,Table1[[#This Row],[id]:[state]],6,0)</f>
        <v>failed</v>
      </c>
      <c r="C545">
        <f>IF(B545="successful",Data!L545,0)</f>
        <v>0</v>
      </c>
      <c r="F545" t="str">
        <f>VLOOKUP(A545,Table1[[#This Row],[id]:[state]],6,0)</f>
        <v>failed</v>
      </c>
      <c r="G545">
        <f>IF(F545="failed",Data!L545,0)</f>
        <v>2</v>
      </c>
    </row>
    <row r="546" spans="1:7" x14ac:dyDescent="0.25">
      <c r="A546">
        <v>544</v>
      </c>
      <c r="B546" t="str">
        <f>VLOOKUP(A546,Table1[[#This Row],[id]:[state]],6,0)</f>
        <v>failed</v>
      </c>
      <c r="C546">
        <f>IF(B546="successful",Data!L546,0)</f>
        <v>0</v>
      </c>
      <c r="F546" t="str">
        <f>VLOOKUP(A546,Table1[[#This Row],[id]:[state]],6,0)</f>
        <v>failed</v>
      </c>
      <c r="G546">
        <f>IF(F546="failed",Data!L546,0)</f>
        <v>2</v>
      </c>
    </row>
    <row r="547" spans="1:7" x14ac:dyDescent="0.25">
      <c r="A547">
        <v>545</v>
      </c>
      <c r="B547" t="str">
        <f>VLOOKUP(A547,Table1[[#This Row],[id]:[state]],6,0)</f>
        <v>failed</v>
      </c>
      <c r="C547">
        <f>IF(B547="successful",Data!L547,0)</f>
        <v>0</v>
      </c>
      <c r="F547" t="str">
        <f>VLOOKUP(A547,Table1[[#This Row],[id]:[state]],6,0)</f>
        <v>failed</v>
      </c>
      <c r="G547">
        <f>IF(F547="failed",Data!L547,0)</f>
        <v>34</v>
      </c>
    </row>
    <row r="548" spans="1:7" x14ac:dyDescent="0.25">
      <c r="A548">
        <v>546</v>
      </c>
      <c r="B548" t="str">
        <f>VLOOKUP(A548,Table1[[#This Row],[id]:[state]],6,0)</f>
        <v>failed</v>
      </c>
      <c r="C548">
        <f>IF(B548="successful",Data!L548,0)</f>
        <v>0</v>
      </c>
      <c r="F548" t="str">
        <f>VLOOKUP(A548,Table1[[#This Row],[id]:[state]],6,0)</f>
        <v>failed</v>
      </c>
      <c r="G548">
        <f>IF(F548="failed",Data!L548,0)</f>
        <v>2</v>
      </c>
    </row>
    <row r="549" spans="1:7" x14ac:dyDescent="0.25">
      <c r="A549">
        <v>547</v>
      </c>
      <c r="B549" t="str">
        <f>VLOOKUP(A549,Table1[[#This Row],[id]:[state]],6,0)</f>
        <v>failed</v>
      </c>
      <c r="C549">
        <f>IF(B549="successful",Data!L549,0)</f>
        <v>0</v>
      </c>
      <c r="F549" t="str">
        <f>VLOOKUP(A549,Table1[[#This Row],[id]:[state]],6,0)</f>
        <v>failed</v>
      </c>
      <c r="G549">
        <f>IF(F549="failed",Data!L549,0)</f>
        <v>0</v>
      </c>
    </row>
    <row r="550" spans="1:7" x14ac:dyDescent="0.25">
      <c r="A550">
        <v>548</v>
      </c>
      <c r="B550" t="str">
        <f>VLOOKUP(A550,Table1[[#This Row],[id]:[state]],6,0)</f>
        <v>failed</v>
      </c>
      <c r="C550">
        <f>IF(B550="successful",Data!L550,0)</f>
        <v>0</v>
      </c>
      <c r="F550" t="str">
        <f>VLOOKUP(A550,Table1[[#This Row],[id]:[state]],6,0)</f>
        <v>failed</v>
      </c>
      <c r="G550">
        <f>IF(F550="failed",Data!L550,0)</f>
        <v>1</v>
      </c>
    </row>
    <row r="551" spans="1:7" x14ac:dyDescent="0.25">
      <c r="A551">
        <v>549</v>
      </c>
      <c r="B551" t="str">
        <f>VLOOKUP(A551,Table1[[#This Row],[id]:[state]],6,0)</f>
        <v>failed</v>
      </c>
      <c r="C551">
        <f>IF(B551="successful",Data!L551,0)</f>
        <v>0</v>
      </c>
      <c r="F551" t="str">
        <f>VLOOKUP(A551,Table1[[#This Row],[id]:[state]],6,0)</f>
        <v>failed</v>
      </c>
      <c r="G551">
        <f>IF(F551="failed",Data!L551,0)</f>
        <v>8</v>
      </c>
    </row>
    <row r="552" spans="1:7" x14ac:dyDescent="0.25">
      <c r="A552">
        <v>550</v>
      </c>
      <c r="B552" t="str">
        <f>VLOOKUP(A552,Table1[[#This Row],[id]:[state]],6,0)</f>
        <v>failed</v>
      </c>
      <c r="C552">
        <f>IF(B552="successful",Data!L552,0)</f>
        <v>0</v>
      </c>
      <c r="F552" t="str">
        <f>VLOOKUP(A552,Table1[[#This Row],[id]:[state]],6,0)</f>
        <v>failed</v>
      </c>
      <c r="G552">
        <f>IF(F552="failed",Data!L552,0)</f>
        <v>4</v>
      </c>
    </row>
    <row r="553" spans="1:7" x14ac:dyDescent="0.25">
      <c r="A553">
        <v>551</v>
      </c>
      <c r="B553" t="str">
        <f>VLOOKUP(A553,Table1[[#This Row],[id]:[state]],6,0)</f>
        <v>failed</v>
      </c>
      <c r="C553">
        <f>IF(B553="successful",Data!L553,0)</f>
        <v>0</v>
      </c>
      <c r="F553" t="str">
        <f>VLOOKUP(A553,Table1[[#This Row],[id]:[state]],6,0)</f>
        <v>failed</v>
      </c>
      <c r="G553">
        <f>IF(F553="failed",Data!L553,0)</f>
        <v>28</v>
      </c>
    </row>
    <row r="554" spans="1:7" x14ac:dyDescent="0.25">
      <c r="A554">
        <v>552</v>
      </c>
      <c r="B554" t="str">
        <f>VLOOKUP(A554,Table1[[#This Row],[id]:[state]],6,0)</f>
        <v>failed</v>
      </c>
      <c r="C554">
        <f>IF(B554="successful",Data!L554,0)</f>
        <v>0</v>
      </c>
      <c r="F554" t="str">
        <f>VLOOKUP(A554,Table1[[#This Row],[id]:[state]],6,0)</f>
        <v>failed</v>
      </c>
      <c r="G554">
        <f>IF(F554="failed",Data!L554,0)</f>
        <v>0</v>
      </c>
    </row>
    <row r="555" spans="1:7" x14ac:dyDescent="0.25">
      <c r="A555">
        <v>553</v>
      </c>
      <c r="B555" t="str">
        <f>VLOOKUP(A555,Table1[[#This Row],[id]:[state]],6,0)</f>
        <v>failed</v>
      </c>
      <c r="C555">
        <f>IF(B555="successful",Data!L555,0)</f>
        <v>0</v>
      </c>
      <c r="F555" t="str">
        <f>VLOOKUP(A555,Table1[[#This Row],[id]:[state]],6,0)</f>
        <v>failed</v>
      </c>
      <c r="G555">
        <f>IF(F555="failed",Data!L555,0)</f>
        <v>6</v>
      </c>
    </row>
    <row r="556" spans="1:7" x14ac:dyDescent="0.25">
      <c r="A556">
        <v>554</v>
      </c>
      <c r="B556" t="str">
        <f>VLOOKUP(A556,Table1[[#This Row],[id]:[state]],6,0)</f>
        <v>failed</v>
      </c>
      <c r="C556">
        <f>IF(B556="successful",Data!L556,0)</f>
        <v>0</v>
      </c>
      <c r="F556" t="str">
        <f>VLOOKUP(A556,Table1[[#This Row],[id]:[state]],6,0)</f>
        <v>failed</v>
      </c>
      <c r="G556">
        <f>IF(F556="failed",Data!L556,0)</f>
        <v>22</v>
      </c>
    </row>
    <row r="557" spans="1:7" x14ac:dyDescent="0.25">
      <c r="A557">
        <v>555</v>
      </c>
      <c r="B557" t="str">
        <f>VLOOKUP(A557,Table1[[#This Row],[id]:[state]],6,0)</f>
        <v>failed</v>
      </c>
      <c r="C557">
        <f>IF(B557="successful",Data!L557,0)</f>
        <v>0</v>
      </c>
      <c r="F557" t="str">
        <f>VLOOKUP(A557,Table1[[#This Row],[id]:[state]],6,0)</f>
        <v>failed</v>
      </c>
      <c r="G557">
        <f>IF(F557="failed",Data!L557,0)</f>
        <v>0</v>
      </c>
    </row>
    <row r="558" spans="1:7" x14ac:dyDescent="0.25">
      <c r="A558">
        <v>556</v>
      </c>
      <c r="B558" t="str">
        <f>VLOOKUP(A558,Table1[[#This Row],[id]:[state]],6,0)</f>
        <v>failed</v>
      </c>
      <c r="C558">
        <f>IF(B558="successful",Data!L558,0)</f>
        <v>0</v>
      </c>
      <c r="F558" t="str">
        <f>VLOOKUP(A558,Table1[[#This Row],[id]:[state]],6,0)</f>
        <v>failed</v>
      </c>
      <c r="G558">
        <f>IF(F558="failed",Data!L558,0)</f>
        <v>1</v>
      </c>
    </row>
    <row r="559" spans="1:7" x14ac:dyDescent="0.25">
      <c r="A559">
        <v>557</v>
      </c>
      <c r="B559" t="str">
        <f>VLOOKUP(A559,Table1[[#This Row],[id]:[state]],6,0)</f>
        <v>failed</v>
      </c>
      <c r="C559">
        <f>IF(B559="successful",Data!L559,0)</f>
        <v>0</v>
      </c>
      <c r="F559" t="str">
        <f>VLOOKUP(A559,Table1[[#This Row],[id]:[state]],6,0)</f>
        <v>failed</v>
      </c>
      <c r="G559">
        <f>IF(F559="failed",Data!L559,0)</f>
        <v>20</v>
      </c>
    </row>
    <row r="560" spans="1:7" x14ac:dyDescent="0.25">
      <c r="A560">
        <v>558</v>
      </c>
      <c r="B560" t="str">
        <f>VLOOKUP(A560,Table1[[#This Row],[id]:[state]],6,0)</f>
        <v>failed</v>
      </c>
      <c r="C560">
        <f>IF(B560="successful",Data!L560,0)</f>
        <v>0</v>
      </c>
      <c r="F560" t="str">
        <f>VLOOKUP(A560,Table1[[#This Row],[id]:[state]],6,0)</f>
        <v>failed</v>
      </c>
      <c r="G560">
        <f>IF(F560="failed",Data!L560,0)</f>
        <v>0</v>
      </c>
    </row>
    <row r="561" spans="1:7" x14ac:dyDescent="0.25">
      <c r="A561">
        <v>559</v>
      </c>
      <c r="B561" t="str">
        <f>VLOOKUP(A561,Table1[[#This Row],[id]:[state]],6,0)</f>
        <v>failed</v>
      </c>
      <c r="C561">
        <f>IF(B561="successful",Data!L561,0)</f>
        <v>0</v>
      </c>
      <c r="F561" t="str">
        <f>VLOOKUP(A561,Table1[[#This Row],[id]:[state]],6,0)</f>
        <v>failed</v>
      </c>
      <c r="G561">
        <f>IF(F561="failed",Data!L561,0)</f>
        <v>1</v>
      </c>
    </row>
    <row r="562" spans="1:7" x14ac:dyDescent="0.25">
      <c r="A562">
        <v>560</v>
      </c>
      <c r="B562" t="str">
        <f>VLOOKUP(A562,Table1[[#This Row],[id]:[state]],6,0)</f>
        <v>failed</v>
      </c>
      <c r="C562">
        <f>IF(B562="successful",Data!L562,0)</f>
        <v>0</v>
      </c>
      <c r="F562" t="str">
        <f>VLOOKUP(A562,Table1[[#This Row],[id]:[state]],6,0)</f>
        <v>failed</v>
      </c>
      <c r="G562">
        <f>IF(F562="failed",Data!L562,0)</f>
        <v>3</v>
      </c>
    </row>
    <row r="563" spans="1:7" x14ac:dyDescent="0.25">
      <c r="A563">
        <v>561</v>
      </c>
      <c r="B563" t="str">
        <f>VLOOKUP(A563,Table1[[#This Row],[id]:[state]],6,0)</f>
        <v>failed</v>
      </c>
      <c r="C563">
        <f>IF(B563="successful",Data!L563,0)</f>
        <v>0</v>
      </c>
      <c r="F563" t="str">
        <f>VLOOKUP(A563,Table1[[#This Row],[id]:[state]],6,0)</f>
        <v>failed</v>
      </c>
      <c r="G563">
        <f>IF(F563="failed",Data!L563,0)</f>
        <v>2</v>
      </c>
    </row>
    <row r="564" spans="1:7" x14ac:dyDescent="0.25">
      <c r="A564">
        <v>562</v>
      </c>
      <c r="B564" t="str">
        <f>VLOOKUP(A564,Table1[[#This Row],[id]:[state]],6,0)</f>
        <v>failed</v>
      </c>
      <c r="C564">
        <f>IF(B564="successful",Data!L564,0)</f>
        <v>0</v>
      </c>
      <c r="F564" t="str">
        <f>VLOOKUP(A564,Table1[[#This Row],[id]:[state]],6,0)</f>
        <v>failed</v>
      </c>
      <c r="G564">
        <f>IF(F564="failed",Data!L564,0)</f>
        <v>0</v>
      </c>
    </row>
    <row r="565" spans="1:7" x14ac:dyDescent="0.25">
      <c r="A565">
        <v>563</v>
      </c>
      <c r="B565" t="str">
        <f>VLOOKUP(A565,Table1[[#This Row],[id]:[state]],6,0)</f>
        <v>failed</v>
      </c>
      <c r="C565">
        <f>IF(B565="successful",Data!L565,0)</f>
        <v>0</v>
      </c>
      <c r="F565" t="str">
        <f>VLOOKUP(A565,Table1[[#This Row],[id]:[state]],6,0)</f>
        <v>failed</v>
      </c>
      <c r="G565">
        <f>IF(F565="failed",Data!L565,0)</f>
        <v>2</v>
      </c>
    </row>
    <row r="566" spans="1:7" x14ac:dyDescent="0.25">
      <c r="A566">
        <v>564</v>
      </c>
      <c r="B566" t="str">
        <f>VLOOKUP(A566,Table1[[#This Row],[id]:[state]],6,0)</f>
        <v>failed</v>
      </c>
      <c r="C566">
        <f>IF(B566="successful",Data!L566,0)</f>
        <v>0</v>
      </c>
      <c r="F566" t="str">
        <f>VLOOKUP(A566,Table1[[#This Row],[id]:[state]],6,0)</f>
        <v>failed</v>
      </c>
      <c r="G566">
        <f>IF(F566="failed",Data!L566,0)</f>
        <v>1</v>
      </c>
    </row>
    <row r="567" spans="1:7" x14ac:dyDescent="0.25">
      <c r="A567">
        <v>565</v>
      </c>
      <c r="B567" t="str">
        <f>VLOOKUP(A567,Table1[[#This Row],[id]:[state]],6,0)</f>
        <v>failed</v>
      </c>
      <c r="C567">
        <f>IF(B567="successful",Data!L567,0)</f>
        <v>0</v>
      </c>
      <c r="F567" t="str">
        <f>VLOOKUP(A567,Table1[[#This Row],[id]:[state]],6,0)</f>
        <v>failed</v>
      </c>
      <c r="G567">
        <f>IF(F567="failed",Data!L567,0)</f>
        <v>0</v>
      </c>
    </row>
    <row r="568" spans="1:7" x14ac:dyDescent="0.25">
      <c r="A568">
        <v>566</v>
      </c>
      <c r="B568" t="str">
        <f>VLOOKUP(A568,Table1[[#This Row],[id]:[state]],6,0)</f>
        <v>failed</v>
      </c>
      <c r="C568">
        <f>IF(B568="successful",Data!L568,0)</f>
        <v>0</v>
      </c>
      <c r="F568" t="str">
        <f>VLOOKUP(A568,Table1[[#This Row],[id]:[state]],6,0)</f>
        <v>failed</v>
      </c>
      <c r="G568">
        <f>IF(F568="failed",Data!L568,0)</f>
        <v>1</v>
      </c>
    </row>
    <row r="569" spans="1:7" x14ac:dyDescent="0.25">
      <c r="A569">
        <v>567</v>
      </c>
      <c r="B569" t="str">
        <f>VLOOKUP(A569,Table1[[#This Row],[id]:[state]],6,0)</f>
        <v>failed</v>
      </c>
      <c r="C569">
        <f>IF(B569="successful",Data!L569,0)</f>
        <v>0</v>
      </c>
      <c r="F569" t="str">
        <f>VLOOKUP(A569,Table1[[#This Row],[id]:[state]],6,0)</f>
        <v>failed</v>
      </c>
      <c r="G569">
        <f>IF(F569="failed",Data!L569,0)</f>
        <v>0</v>
      </c>
    </row>
    <row r="570" spans="1:7" x14ac:dyDescent="0.25">
      <c r="A570">
        <v>568</v>
      </c>
      <c r="B570" t="str">
        <f>VLOOKUP(A570,Table1[[#This Row],[id]:[state]],6,0)</f>
        <v>failed</v>
      </c>
      <c r="C570">
        <f>IF(B570="successful",Data!L570,0)</f>
        <v>0</v>
      </c>
      <c r="F570" t="str">
        <f>VLOOKUP(A570,Table1[[#This Row],[id]:[state]],6,0)</f>
        <v>failed</v>
      </c>
      <c r="G570">
        <f>IF(F570="failed",Data!L570,0)</f>
        <v>5</v>
      </c>
    </row>
    <row r="571" spans="1:7" x14ac:dyDescent="0.25">
      <c r="A571">
        <v>569</v>
      </c>
      <c r="B571" t="str">
        <f>VLOOKUP(A571,Table1[[#This Row],[id]:[state]],6,0)</f>
        <v>failed</v>
      </c>
      <c r="C571">
        <f>IF(B571="successful",Data!L571,0)</f>
        <v>0</v>
      </c>
      <c r="F571" t="str">
        <f>VLOOKUP(A571,Table1[[#This Row],[id]:[state]],6,0)</f>
        <v>failed</v>
      </c>
      <c r="G571">
        <f>IF(F571="failed",Data!L571,0)</f>
        <v>1</v>
      </c>
    </row>
    <row r="572" spans="1:7" x14ac:dyDescent="0.25">
      <c r="A572">
        <v>570</v>
      </c>
      <c r="B572" t="str">
        <f>VLOOKUP(A572,Table1[[#This Row],[id]:[state]],6,0)</f>
        <v>failed</v>
      </c>
      <c r="C572">
        <f>IF(B572="successful",Data!L572,0)</f>
        <v>0</v>
      </c>
      <c r="F572" t="str">
        <f>VLOOKUP(A572,Table1[[#This Row],[id]:[state]],6,0)</f>
        <v>failed</v>
      </c>
      <c r="G572">
        <f>IF(F572="failed",Data!L572,0)</f>
        <v>1</v>
      </c>
    </row>
    <row r="573" spans="1:7" x14ac:dyDescent="0.25">
      <c r="A573">
        <v>571</v>
      </c>
      <c r="B573" t="str">
        <f>VLOOKUP(A573,Table1[[#This Row],[id]:[state]],6,0)</f>
        <v>failed</v>
      </c>
      <c r="C573">
        <f>IF(B573="successful",Data!L573,0)</f>
        <v>0</v>
      </c>
      <c r="F573" t="str">
        <f>VLOOKUP(A573,Table1[[#This Row],[id]:[state]],6,0)</f>
        <v>failed</v>
      </c>
      <c r="G573">
        <f>IF(F573="failed",Data!L573,0)</f>
        <v>2</v>
      </c>
    </row>
    <row r="574" spans="1:7" x14ac:dyDescent="0.25">
      <c r="A574">
        <v>572</v>
      </c>
      <c r="B574" t="str">
        <f>VLOOKUP(A574,Table1[[#This Row],[id]:[state]],6,0)</f>
        <v>failed</v>
      </c>
      <c r="C574">
        <f>IF(B574="successful",Data!L574,0)</f>
        <v>0</v>
      </c>
      <c r="F574" t="str">
        <f>VLOOKUP(A574,Table1[[#This Row],[id]:[state]],6,0)</f>
        <v>failed</v>
      </c>
      <c r="G574">
        <f>IF(F574="failed",Data!L574,0)</f>
        <v>0</v>
      </c>
    </row>
    <row r="575" spans="1:7" x14ac:dyDescent="0.25">
      <c r="A575">
        <v>573</v>
      </c>
      <c r="B575" t="str">
        <f>VLOOKUP(A575,Table1[[#This Row],[id]:[state]],6,0)</f>
        <v>failed</v>
      </c>
      <c r="C575">
        <f>IF(B575="successful",Data!L575,0)</f>
        <v>0</v>
      </c>
      <c r="F575" t="str">
        <f>VLOOKUP(A575,Table1[[#This Row],[id]:[state]],6,0)</f>
        <v>failed</v>
      </c>
      <c r="G575">
        <f>IF(F575="failed",Data!L575,0)</f>
        <v>9</v>
      </c>
    </row>
    <row r="576" spans="1:7" x14ac:dyDescent="0.25">
      <c r="A576">
        <v>574</v>
      </c>
      <c r="B576" t="str">
        <f>VLOOKUP(A576,Table1[[#This Row],[id]:[state]],6,0)</f>
        <v>failed</v>
      </c>
      <c r="C576">
        <f>IF(B576="successful",Data!L576,0)</f>
        <v>0</v>
      </c>
      <c r="F576" t="str">
        <f>VLOOKUP(A576,Table1[[#This Row],[id]:[state]],6,0)</f>
        <v>failed</v>
      </c>
      <c r="G576">
        <f>IF(F576="failed",Data!L576,0)</f>
        <v>4</v>
      </c>
    </row>
    <row r="577" spans="1:7" x14ac:dyDescent="0.25">
      <c r="A577">
        <v>575</v>
      </c>
      <c r="B577" t="str">
        <f>VLOOKUP(A577,Table1[[#This Row],[id]:[state]],6,0)</f>
        <v>failed</v>
      </c>
      <c r="C577">
        <f>IF(B577="successful",Data!L577,0)</f>
        <v>0</v>
      </c>
      <c r="F577" t="str">
        <f>VLOOKUP(A577,Table1[[#This Row],[id]:[state]],6,0)</f>
        <v>failed</v>
      </c>
      <c r="G577">
        <f>IF(F577="failed",Data!L577,0)</f>
        <v>4</v>
      </c>
    </row>
    <row r="578" spans="1:7" x14ac:dyDescent="0.25">
      <c r="A578">
        <v>576</v>
      </c>
      <c r="B578" t="str">
        <f>VLOOKUP(A578,Table1[[#This Row],[id]:[state]],6,0)</f>
        <v>failed</v>
      </c>
      <c r="C578">
        <f>IF(B578="successful",Data!L578,0)</f>
        <v>0</v>
      </c>
      <c r="F578" t="str">
        <f>VLOOKUP(A578,Table1[[#This Row],[id]:[state]],6,0)</f>
        <v>failed</v>
      </c>
      <c r="G578">
        <f>IF(F578="failed",Data!L578,0)</f>
        <v>1</v>
      </c>
    </row>
    <row r="579" spans="1:7" x14ac:dyDescent="0.25">
      <c r="A579">
        <v>577</v>
      </c>
      <c r="B579" t="str">
        <f>VLOOKUP(A579,Table1[[#This Row],[id]:[state]],6,0)</f>
        <v>failed</v>
      </c>
      <c r="C579">
        <f>IF(B579="successful",Data!L579,0)</f>
        <v>0</v>
      </c>
      <c r="F579" t="str">
        <f>VLOOKUP(A579,Table1[[#This Row],[id]:[state]],6,0)</f>
        <v>failed</v>
      </c>
      <c r="G579">
        <f>IF(F579="failed",Data!L579,0)</f>
        <v>1</v>
      </c>
    </row>
    <row r="580" spans="1:7" x14ac:dyDescent="0.25">
      <c r="A580">
        <v>578</v>
      </c>
      <c r="B580" t="str">
        <f>VLOOKUP(A580,Table1[[#This Row],[id]:[state]],6,0)</f>
        <v>failed</v>
      </c>
      <c r="C580">
        <f>IF(B580="successful",Data!L580,0)</f>
        <v>0</v>
      </c>
      <c r="F580" t="str">
        <f>VLOOKUP(A580,Table1[[#This Row],[id]:[state]],6,0)</f>
        <v>failed</v>
      </c>
      <c r="G580">
        <f>IF(F580="failed",Data!L580,0)</f>
        <v>7</v>
      </c>
    </row>
    <row r="581" spans="1:7" x14ac:dyDescent="0.25">
      <c r="A581">
        <v>579</v>
      </c>
      <c r="B581" t="str">
        <f>VLOOKUP(A581,Table1[[#This Row],[id]:[state]],6,0)</f>
        <v>failed</v>
      </c>
      <c r="C581">
        <f>IF(B581="successful",Data!L581,0)</f>
        <v>0</v>
      </c>
      <c r="F581" t="str">
        <f>VLOOKUP(A581,Table1[[#This Row],[id]:[state]],6,0)</f>
        <v>failed</v>
      </c>
      <c r="G581">
        <f>IF(F581="failed",Data!L581,0)</f>
        <v>5</v>
      </c>
    </row>
    <row r="582" spans="1:7" x14ac:dyDescent="0.25">
      <c r="A582">
        <v>580</v>
      </c>
      <c r="B582" t="str">
        <f>VLOOKUP(A582,Table1[[#This Row],[id]:[state]],6,0)</f>
        <v>failed</v>
      </c>
      <c r="C582">
        <f>IF(B582="successful",Data!L582,0)</f>
        <v>0</v>
      </c>
      <c r="F582" t="str">
        <f>VLOOKUP(A582,Table1[[#This Row],[id]:[state]],6,0)</f>
        <v>failed</v>
      </c>
      <c r="G582">
        <f>IF(F582="failed",Data!L582,0)</f>
        <v>1</v>
      </c>
    </row>
    <row r="583" spans="1:7" x14ac:dyDescent="0.25">
      <c r="A583">
        <v>581</v>
      </c>
      <c r="B583" t="str">
        <f>VLOOKUP(A583,Table1[[#This Row],[id]:[state]],6,0)</f>
        <v>failed</v>
      </c>
      <c r="C583">
        <f>IF(B583="successful",Data!L583,0)</f>
        <v>0</v>
      </c>
      <c r="F583" t="str">
        <f>VLOOKUP(A583,Table1[[#This Row],[id]:[state]],6,0)</f>
        <v>failed</v>
      </c>
      <c r="G583">
        <f>IF(F583="failed",Data!L583,0)</f>
        <v>0</v>
      </c>
    </row>
    <row r="584" spans="1:7" x14ac:dyDescent="0.25">
      <c r="A584">
        <v>582</v>
      </c>
      <c r="B584" t="str">
        <f>VLOOKUP(A584,Table1[[#This Row],[id]:[state]],6,0)</f>
        <v>failed</v>
      </c>
      <c r="C584">
        <f>IF(B584="successful",Data!L584,0)</f>
        <v>0</v>
      </c>
      <c r="F584" t="str">
        <f>VLOOKUP(A584,Table1[[#This Row],[id]:[state]],6,0)</f>
        <v>failed</v>
      </c>
      <c r="G584">
        <f>IF(F584="failed",Data!L584,0)</f>
        <v>0</v>
      </c>
    </row>
    <row r="585" spans="1:7" x14ac:dyDescent="0.25">
      <c r="A585">
        <v>583</v>
      </c>
      <c r="B585" t="str">
        <f>VLOOKUP(A585,Table1[[#This Row],[id]:[state]],6,0)</f>
        <v>failed</v>
      </c>
      <c r="C585">
        <f>IF(B585="successful",Data!L585,0)</f>
        <v>0</v>
      </c>
      <c r="F585" t="str">
        <f>VLOOKUP(A585,Table1[[#This Row],[id]:[state]],6,0)</f>
        <v>failed</v>
      </c>
      <c r="G585">
        <f>IF(F585="failed",Data!L585,0)</f>
        <v>1</v>
      </c>
    </row>
    <row r="586" spans="1:7" x14ac:dyDescent="0.25">
      <c r="A586">
        <v>584</v>
      </c>
      <c r="B586" t="str">
        <f>VLOOKUP(A586,Table1[[#This Row],[id]:[state]],6,0)</f>
        <v>failed</v>
      </c>
      <c r="C586">
        <f>IF(B586="successful",Data!L586,0)</f>
        <v>0</v>
      </c>
      <c r="F586" t="str">
        <f>VLOOKUP(A586,Table1[[#This Row],[id]:[state]],6,0)</f>
        <v>failed</v>
      </c>
      <c r="G586">
        <f>IF(F586="failed",Data!L586,0)</f>
        <v>2</v>
      </c>
    </row>
    <row r="587" spans="1:7" x14ac:dyDescent="0.25">
      <c r="A587">
        <v>585</v>
      </c>
      <c r="B587" t="str">
        <f>VLOOKUP(A587,Table1[[#This Row],[id]:[state]],6,0)</f>
        <v>failed</v>
      </c>
      <c r="C587">
        <f>IF(B587="successful",Data!L587,0)</f>
        <v>0</v>
      </c>
      <c r="F587" t="str">
        <f>VLOOKUP(A587,Table1[[#This Row],[id]:[state]],6,0)</f>
        <v>failed</v>
      </c>
      <c r="G587">
        <f>IF(F587="failed",Data!L587,0)</f>
        <v>0</v>
      </c>
    </row>
    <row r="588" spans="1:7" x14ac:dyDescent="0.25">
      <c r="A588">
        <v>586</v>
      </c>
      <c r="B588" t="str">
        <f>VLOOKUP(A588,Table1[[#This Row],[id]:[state]],6,0)</f>
        <v>failed</v>
      </c>
      <c r="C588">
        <f>IF(B588="successful",Data!L588,0)</f>
        <v>0</v>
      </c>
      <c r="F588" t="str">
        <f>VLOOKUP(A588,Table1[[#This Row],[id]:[state]],6,0)</f>
        <v>failed</v>
      </c>
      <c r="G588">
        <f>IF(F588="failed",Data!L588,0)</f>
        <v>4</v>
      </c>
    </row>
    <row r="589" spans="1:7" x14ac:dyDescent="0.25">
      <c r="A589">
        <v>587</v>
      </c>
      <c r="B589" t="str">
        <f>VLOOKUP(A589,Table1[[#This Row],[id]:[state]],6,0)</f>
        <v>failed</v>
      </c>
      <c r="C589">
        <f>IF(B589="successful",Data!L589,0)</f>
        <v>0</v>
      </c>
      <c r="F589" t="str">
        <f>VLOOKUP(A589,Table1[[#This Row],[id]:[state]],6,0)</f>
        <v>failed</v>
      </c>
      <c r="G589">
        <f>IF(F589="failed",Data!L589,0)</f>
        <v>7</v>
      </c>
    </row>
    <row r="590" spans="1:7" x14ac:dyDescent="0.25">
      <c r="A590">
        <v>588</v>
      </c>
      <c r="B590" t="str">
        <f>VLOOKUP(A590,Table1[[#This Row],[id]:[state]],6,0)</f>
        <v>failed</v>
      </c>
      <c r="C590">
        <f>IF(B590="successful",Data!L590,0)</f>
        <v>0</v>
      </c>
      <c r="F590" t="str">
        <f>VLOOKUP(A590,Table1[[#This Row],[id]:[state]],6,0)</f>
        <v>failed</v>
      </c>
      <c r="G590">
        <f>IF(F590="failed",Data!L590,0)</f>
        <v>2</v>
      </c>
    </row>
    <row r="591" spans="1:7" x14ac:dyDescent="0.25">
      <c r="A591">
        <v>589</v>
      </c>
      <c r="B591" t="str">
        <f>VLOOKUP(A591,Table1[[#This Row],[id]:[state]],6,0)</f>
        <v>failed</v>
      </c>
      <c r="C591">
        <f>IF(B591="successful",Data!L591,0)</f>
        <v>0</v>
      </c>
      <c r="F591" t="str">
        <f>VLOOKUP(A591,Table1[[#This Row],[id]:[state]],6,0)</f>
        <v>failed</v>
      </c>
      <c r="G591">
        <f>IF(F591="failed",Data!L591,0)</f>
        <v>1</v>
      </c>
    </row>
    <row r="592" spans="1:7" x14ac:dyDescent="0.25">
      <c r="A592">
        <v>590</v>
      </c>
      <c r="B592" t="str">
        <f>VLOOKUP(A592,Table1[[#This Row],[id]:[state]],6,0)</f>
        <v>failed</v>
      </c>
      <c r="C592">
        <f>IF(B592="successful",Data!L592,0)</f>
        <v>0</v>
      </c>
      <c r="F592" t="str">
        <f>VLOOKUP(A592,Table1[[#This Row],[id]:[state]],6,0)</f>
        <v>failed</v>
      </c>
      <c r="G592">
        <f>IF(F592="failed",Data!L592,0)</f>
        <v>9</v>
      </c>
    </row>
    <row r="593" spans="1:7" x14ac:dyDescent="0.25">
      <c r="A593">
        <v>591</v>
      </c>
      <c r="B593" t="str">
        <f>VLOOKUP(A593,Table1[[#This Row],[id]:[state]],6,0)</f>
        <v>failed</v>
      </c>
      <c r="C593">
        <f>IF(B593="successful",Data!L593,0)</f>
        <v>0</v>
      </c>
      <c r="F593" t="str">
        <f>VLOOKUP(A593,Table1[[#This Row],[id]:[state]],6,0)</f>
        <v>failed</v>
      </c>
      <c r="G593">
        <f>IF(F593="failed",Data!L593,0)</f>
        <v>2</v>
      </c>
    </row>
    <row r="594" spans="1:7" x14ac:dyDescent="0.25">
      <c r="A594">
        <v>592</v>
      </c>
      <c r="B594" t="str">
        <f>VLOOKUP(A594,Table1[[#This Row],[id]:[state]],6,0)</f>
        <v>failed</v>
      </c>
      <c r="C594">
        <f>IF(B594="successful",Data!L594,0)</f>
        <v>0</v>
      </c>
      <c r="F594" t="str">
        <f>VLOOKUP(A594,Table1[[#This Row],[id]:[state]],6,0)</f>
        <v>failed</v>
      </c>
      <c r="G594">
        <f>IF(F594="failed",Data!L594,0)</f>
        <v>1</v>
      </c>
    </row>
    <row r="595" spans="1:7" x14ac:dyDescent="0.25">
      <c r="A595">
        <v>593</v>
      </c>
      <c r="B595" t="str">
        <f>VLOOKUP(A595,Table1[[#This Row],[id]:[state]],6,0)</f>
        <v>failed</v>
      </c>
      <c r="C595">
        <f>IF(B595="successful",Data!L595,0)</f>
        <v>0</v>
      </c>
      <c r="F595" t="str">
        <f>VLOOKUP(A595,Table1[[#This Row],[id]:[state]],6,0)</f>
        <v>failed</v>
      </c>
      <c r="G595">
        <f>IF(F595="failed",Data!L595,0)</f>
        <v>7</v>
      </c>
    </row>
    <row r="596" spans="1:7" x14ac:dyDescent="0.25">
      <c r="A596">
        <v>594</v>
      </c>
      <c r="B596" t="str">
        <f>VLOOKUP(A596,Table1[[#This Row],[id]:[state]],6,0)</f>
        <v>failed</v>
      </c>
      <c r="C596">
        <f>IF(B596="successful",Data!L596,0)</f>
        <v>0</v>
      </c>
      <c r="F596" t="str">
        <f>VLOOKUP(A596,Table1[[#This Row],[id]:[state]],6,0)</f>
        <v>failed</v>
      </c>
      <c r="G596">
        <f>IF(F596="failed",Data!L596,0)</f>
        <v>2</v>
      </c>
    </row>
    <row r="597" spans="1:7" x14ac:dyDescent="0.25">
      <c r="A597">
        <v>595</v>
      </c>
      <c r="B597" t="str">
        <f>VLOOKUP(A597,Table1[[#This Row],[id]:[state]],6,0)</f>
        <v>failed</v>
      </c>
      <c r="C597">
        <f>IF(B597="successful",Data!L597,0)</f>
        <v>0</v>
      </c>
      <c r="F597" t="str">
        <f>VLOOKUP(A597,Table1[[#This Row],[id]:[state]],6,0)</f>
        <v>failed</v>
      </c>
      <c r="G597">
        <f>IF(F597="failed",Data!L597,0)</f>
        <v>8</v>
      </c>
    </row>
    <row r="598" spans="1:7" x14ac:dyDescent="0.25">
      <c r="A598">
        <v>596</v>
      </c>
      <c r="B598" t="str">
        <f>VLOOKUP(A598,Table1[[#This Row],[id]:[state]],6,0)</f>
        <v>failed</v>
      </c>
      <c r="C598">
        <f>IF(B598="successful",Data!L598,0)</f>
        <v>0</v>
      </c>
      <c r="F598" t="str">
        <f>VLOOKUP(A598,Table1[[#This Row],[id]:[state]],6,0)</f>
        <v>failed</v>
      </c>
      <c r="G598">
        <f>IF(F598="failed",Data!L598,0)</f>
        <v>2</v>
      </c>
    </row>
    <row r="599" spans="1:7" x14ac:dyDescent="0.25">
      <c r="A599">
        <v>597</v>
      </c>
      <c r="B599" t="str">
        <f>VLOOKUP(A599,Table1[[#This Row],[id]:[state]],6,0)</f>
        <v>failed</v>
      </c>
      <c r="C599">
        <f>IF(B599="successful",Data!L599,0)</f>
        <v>0</v>
      </c>
      <c r="F599" t="str">
        <f>VLOOKUP(A599,Table1[[#This Row],[id]:[state]],6,0)</f>
        <v>failed</v>
      </c>
      <c r="G599">
        <f>IF(F599="failed",Data!L599,0)</f>
        <v>2</v>
      </c>
    </row>
    <row r="600" spans="1:7" x14ac:dyDescent="0.25">
      <c r="A600">
        <v>598</v>
      </c>
      <c r="B600" t="str">
        <f>VLOOKUP(A600,Table1[[#This Row],[id]:[state]],6,0)</f>
        <v>failed</v>
      </c>
      <c r="C600">
        <f>IF(B600="successful",Data!L600,0)</f>
        <v>0</v>
      </c>
      <c r="F600" t="str">
        <f>VLOOKUP(A600,Table1[[#This Row],[id]:[state]],6,0)</f>
        <v>failed</v>
      </c>
      <c r="G600">
        <f>IF(F600="failed",Data!L600,0)</f>
        <v>7</v>
      </c>
    </row>
    <row r="601" spans="1:7" x14ac:dyDescent="0.25">
      <c r="A601">
        <v>599</v>
      </c>
      <c r="B601" t="str">
        <f>VLOOKUP(A601,Table1[[#This Row],[id]:[state]],6,0)</f>
        <v>failed</v>
      </c>
      <c r="C601">
        <f>IF(B601="successful",Data!L601,0)</f>
        <v>0</v>
      </c>
      <c r="F601" t="str">
        <f>VLOOKUP(A601,Table1[[#This Row],[id]:[state]],6,0)</f>
        <v>failed</v>
      </c>
      <c r="G601">
        <f>IF(F601="failed",Data!L601,0)</f>
        <v>2</v>
      </c>
    </row>
    <row r="602" spans="1:7" hidden="1" x14ac:dyDescent="0.25">
      <c r="A602">
        <v>600</v>
      </c>
      <c r="B602" t="str">
        <f>VLOOKUP(A602,Table1[[#This Row],[id]:[state]],6,0)</f>
        <v>canceled</v>
      </c>
      <c r="C602">
        <f>IF(B602="successful",Data!L602,0)</f>
        <v>0</v>
      </c>
      <c r="F602" t="str">
        <f>VLOOKUP(A602,Table1[[#This Row],[id]:[state]],6,0)</f>
        <v>canceled</v>
      </c>
      <c r="G602">
        <f>IF(F602="failed",Data!L602,0)</f>
        <v>0</v>
      </c>
    </row>
    <row r="603" spans="1:7" hidden="1" x14ac:dyDescent="0.25">
      <c r="A603">
        <v>601</v>
      </c>
      <c r="B603" t="str">
        <f>VLOOKUP(A603,Table1[[#This Row],[id]:[state]],6,0)</f>
        <v>canceled</v>
      </c>
      <c r="C603">
        <f>IF(B603="successful",Data!L603,0)</f>
        <v>0</v>
      </c>
      <c r="F603" t="str">
        <f>VLOOKUP(A603,Table1[[#This Row],[id]:[state]],6,0)</f>
        <v>canceled</v>
      </c>
      <c r="G603">
        <f>IF(F603="failed",Data!L603,0)</f>
        <v>0</v>
      </c>
    </row>
    <row r="604" spans="1:7" hidden="1" x14ac:dyDescent="0.25">
      <c r="A604">
        <v>602</v>
      </c>
      <c r="B604" t="str">
        <f>VLOOKUP(A604,Table1[[#This Row],[id]:[state]],6,0)</f>
        <v>canceled</v>
      </c>
      <c r="C604">
        <f>IF(B604="successful",Data!L604,0)</f>
        <v>0</v>
      </c>
      <c r="F604" t="str">
        <f>VLOOKUP(A604,Table1[[#This Row],[id]:[state]],6,0)</f>
        <v>canceled</v>
      </c>
      <c r="G604">
        <f>IF(F604="failed",Data!L604,0)</f>
        <v>0</v>
      </c>
    </row>
    <row r="605" spans="1:7" hidden="1" x14ac:dyDescent="0.25">
      <c r="A605">
        <v>603</v>
      </c>
      <c r="B605" t="str">
        <f>VLOOKUP(A605,Table1[[#This Row],[id]:[state]],6,0)</f>
        <v>canceled</v>
      </c>
      <c r="C605">
        <f>IF(B605="successful",Data!L605,0)</f>
        <v>0</v>
      </c>
      <c r="F605" t="str">
        <f>VLOOKUP(A605,Table1[[#This Row],[id]:[state]],6,0)</f>
        <v>canceled</v>
      </c>
      <c r="G605">
        <f>IF(F605="failed",Data!L605,0)</f>
        <v>0</v>
      </c>
    </row>
    <row r="606" spans="1:7" hidden="1" x14ac:dyDescent="0.25">
      <c r="A606">
        <v>604</v>
      </c>
      <c r="B606" t="str">
        <f>VLOOKUP(A606,Table1[[#This Row],[id]:[state]],6,0)</f>
        <v>canceled</v>
      </c>
      <c r="C606">
        <f>IF(B606="successful",Data!L606,0)</f>
        <v>0</v>
      </c>
      <c r="F606" t="str">
        <f>VLOOKUP(A606,Table1[[#This Row],[id]:[state]],6,0)</f>
        <v>canceled</v>
      </c>
      <c r="G606">
        <f>IF(F606="failed",Data!L606,0)</f>
        <v>0</v>
      </c>
    </row>
    <row r="607" spans="1:7" hidden="1" x14ac:dyDescent="0.25">
      <c r="A607">
        <v>605</v>
      </c>
      <c r="B607" t="str">
        <f>VLOOKUP(A607,Table1[[#This Row],[id]:[state]],6,0)</f>
        <v>canceled</v>
      </c>
      <c r="C607">
        <f>IF(B607="successful",Data!L607,0)</f>
        <v>0</v>
      </c>
      <c r="F607" t="str">
        <f>VLOOKUP(A607,Table1[[#This Row],[id]:[state]],6,0)</f>
        <v>canceled</v>
      </c>
      <c r="G607">
        <f>IF(F607="failed",Data!L607,0)</f>
        <v>0</v>
      </c>
    </row>
    <row r="608" spans="1:7" hidden="1" x14ac:dyDescent="0.25">
      <c r="A608">
        <v>606</v>
      </c>
      <c r="B608" t="str">
        <f>VLOOKUP(A608,Table1[[#This Row],[id]:[state]],6,0)</f>
        <v>canceled</v>
      </c>
      <c r="C608">
        <f>IF(B608="successful",Data!L608,0)</f>
        <v>0</v>
      </c>
      <c r="F608" t="str">
        <f>VLOOKUP(A608,Table1[[#This Row],[id]:[state]],6,0)</f>
        <v>canceled</v>
      </c>
      <c r="G608">
        <f>IF(F608="failed",Data!L608,0)</f>
        <v>0</v>
      </c>
    </row>
    <row r="609" spans="1:7" hidden="1" x14ac:dyDescent="0.25">
      <c r="A609">
        <v>607</v>
      </c>
      <c r="B609" t="str">
        <f>VLOOKUP(A609,Table1[[#This Row],[id]:[state]],6,0)</f>
        <v>canceled</v>
      </c>
      <c r="C609">
        <f>IF(B609="successful",Data!L609,0)</f>
        <v>0</v>
      </c>
      <c r="F609" t="str">
        <f>VLOOKUP(A609,Table1[[#This Row],[id]:[state]],6,0)</f>
        <v>canceled</v>
      </c>
      <c r="G609">
        <f>IF(F609="failed",Data!L609,0)</f>
        <v>0</v>
      </c>
    </row>
    <row r="610" spans="1:7" hidden="1" x14ac:dyDescent="0.25">
      <c r="A610">
        <v>608</v>
      </c>
      <c r="B610" t="str">
        <f>VLOOKUP(A610,Table1[[#This Row],[id]:[state]],6,0)</f>
        <v>canceled</v>
      </c>
      <c r="C610">
        <f>IF(B610="successful",Data!L610,0)</f>
        <v>0</v>
      </c>
      <c r="F610" t="str">
        <f>VLOOKUP(A610,Table1[[#This Row],[id]:[state]],6,0)</f>
        <v>canceled</v>
      </c>
      <c r="G610">
        <f>IF(F610="failed",Data!L610,0)</f>
        <v>0</v>
      </c>
    </row>
    <row r="611" spans="1:7" hidden="1" x14ac:dyDescent="0.25">
      <c r="A611">
        <v>609</v>
      </c>
      <c r="B611" t="str">
        <f>VLOOKUP(A611,Table1[[#This Row],[id]:[state]],6,0)</f>
        <v>canceled</v>
      </c>
      <c r="C611">
        <f>IF(B611="successful",Data!L611,0)</f>
        <v>0</v>
      </c>
      <c r="F611" t="str">
        <f>VLOOKUP(A611,Table1[[#This Row],[id]:[state]],6,0)</f>
        <v>canceled</v>
      </c>
      <c r="G611">
        <f>IF(F611="failed",Data!L611,0)</f>
        <v>0</v>
      </c>
    </row>
    <row r="612" spans="1:7" hidden="1" x14ac:dyDescent="0.25">
      <c r="A612">
        <v>610</v>
      </c>
      <c r="B612" t="str">
        <f>VLOOKUP(A612,Table1[[#This Row],[id]:[state]],6,0)</f>
        <v>canceled</v>
      </c>
      <c r="C612">
        <f>IF(B612="successful",Data!L612,0)</f>
        <v>0</v>
      </c>
      <c r="F612" t="str">
        <f>VLOOKUP(A612,Table1[[#This Row],[id]:[state]],6,0)</f>
        <v>canceled</v>
      </c>
      <c r="G612">
        <f>IF(F612="failed",Data!L612,0)</f>
        <v>0</v>
      </c>
    </row>
    <row r="613" spans="1:7" hidden="1" x14ac:dyDescent="0.25">
      <c r="A613">
        <v>611</v>
      </c>
      <c r="B613" t="str">
        <f>VLOOKUP(A613,Table1[[#This Row],[id]:[state]],6,0)</f>
        <v>canceled</v>
      </c>
      <c r="C613">
        <f>IF(B613="successful",Data!L613,0)</f>
        <v>0</v>
      </c>
      <c r="F613" t="str">
        <f>VLOOKUP(A613,Table1[[#This Row],[id]:[state]],6,0)</f>
        <v>canceled</v>
      </c>
      <c r="G613">
        <f>IF(F613="failed",Data!L613,0)</f>
        <v>0</v>
      </c>
    </row>
    <row r="614" spans="1:7" hidden="1" x14ac:dyDescent="0.25">
      <c r="A614">
        <v>612</v>
      </c>
      <c r="B614" t="str">
        <f>VLOOKUP(A614,Table1[[#This Row],[id]:[state]],6,0)</f>
        <v>canceled</v>
      </c>
      <c r="C614">
        <f>IF(B614="successful",Data!L614,0)</f>
        <v>0</v>
      </c>
      <c r="F614" t="str">
        <f>VLOOKUP(A614,Table1[[#This Row],[id]:[state]],6,0)</f>
        <v>canceled</v>
      </c>
      <c r="G614">
        <f>IF(F614="failed",Data!L614,0)</f>
        <v>0</v>
      </c>
    </row>
    <row r="615" spans="1:7" hidden="1" x14ac:dyDescent="0.25">
      <c r="A615">
        <v>613</v>
      </c>
      <c r="B615" t="str">
        <f>VLOOKUP(A615,Table1[[#This Row],[id]:[state]],6,0)</f>
        <v>canceled</v>
      </c>
      <c r="C615">
        <f>IF(B615="successful",Data!L615,0)</f>
        <v>0</v>
      </c>
      <c r="F615" t="str">
        <f>VLOOKUP(A615,Table1[[#This Row],[id]:[state]],6,0)</f>
        <v>canceled</v>
      </c>
      <c r="G615">
        <f>IF(F615="failed",Data!L615,0)</f>
        <v>0</v>
      </c>
    </row>
    <row r="616" spans="1:7" hidden="1" x14ac:dyDescent="0.25">
      <c r="A616">
        <v>614</v>
      </c>
      <c r="B616" t="str">
        <f>VLOOKUP(A616,Table1[[#This Row],[id]:[state]],6,0)</f>
        <v>canceled</v>
      </c>
      <c r="C616">
        <f>IF(B616="successful",Data!L616,0)</f>
        <v>0</v>
      </c>
      <c r="F616" t="str">
        <f>VLOOKUP(A616,Table1[[#This Row],[id]:[state]],6,0)</f>
        <v>canceled</v>
      </c>
      <c r="G616">
        <f>IF(F616="failed",Data!L616,0)</f>
        <v>0</v>
      </c>
    </row>
    <row r="617" spans="1:7" hidden="1" x14ac:dyDescent="0.25">
      <c r="A617">
        <v>615</v>
      </c>
      <c r="B617" t="str">
        <f>VLOOKUP(A617,Table1[[#This Row],[id]:[state]],6,0)</f>
        <v>canceled</v>
      </c>
      <c r="C617">
        <f>IF(B617="successful",Data!L617,0)</f>
        <v>0</v>
      </c>
      <c r="F617" t="str">
        <f>VLOOKUP(A617,Table1[[#This Row],[id]:[state]],6,0)</f>
        <v>canceled</v>
      </c>
      <c r="G617">
        <f>IF(F617="failed",Data!L617,0)</f>
        <v>0</v>
      </c>
    </row>
    <row r="618" spans="1:7" hidden="1" x14ac:dyDescent="0.25">
      <c r="A618">
        <v>616</v>
      </c>
      <c r="B618" t="str">
        <f>VLOOKUP(A618,Table1[[#This Row],[id]:[state]],6,0)</f>
        <v>canceled</v>
      </c>
      <c r="C618">
        <f>IF(B618="successful",Data!L618,0)</f>
        <v>0</v>
      </c>
      <c r="F618" t="str">
        <f>VLOOKUP(A618,Table1[[#This Row],[id]:[state]],6,0)</f>
        <v>canceled</v>
      </c>
      <c r="G618">
        <f>IF(F618="failed",Data!L618,0)</f>
        <v>0</v>
      </c>
    </row>
    <row r="619" spans="1:7" hidden="1" x14ac:dyDescent="0.25">
      <c r="A619">
        <v>617</v>
      </c>
      <c r="B619" t="str">
        <f>VLOOKUP(A619,Table1[[#This Row],[id]:[state]],6,0)</f>
        <v>canceled</v>
      </c>
      <c r="C619">
        <f>IF(B619="successful",Data!L619,0)</f>
        <v>0</v>
      </c>
      <c r="F619" t="str">
        <f>VLOOKUP(A619,Table1[[#This Row],[id]:[state]],6,0)</f>
        <v>canceled</v>
      </c>
      <c r="G619">
        <f>IF(F619="failed",Data!L619,0)</f>
        <v>0</v>
      </c>
    </row>
    <row r="620" spans="1:7" hidden="1" x14ac:dyDescent="0.25">
      <c r="A620">
        <v>618</v>
      </c>
      <c r="B620" t="str">
        <f>VLOOKUP(A620,Table1[[#This Row],[id]:[state]],6,0)</f>
        <v>canceled</v>
      </c>
      <c r="C620">
        <f>IF(B620="successful",Data!L620,0)</f>
        <v>0</v>
      </c>
      <c r="F620" t="str">
        <f>VLOOKUP(A620,Table1[[#This Row],[id]:[state]],6,0)</f>
        <v>canceled</v>
      </c>
      <c r="G620">
        <f>IF(F620="failed",Data!L620,0)</f>
        <v>0</v>
      </c>
    </row>
    <row r="621" spans="1:7" hidden="1" x14ac:dyDescent="0.25">
      <c r="A621">
        <v>619</v>
      </c>
      <c r="B621" t="str">
        <f>VLOOKUP(A621,Table1[[#This Row],[id]:[state]],6,0)</f>
        <v>canceled</v>
      </c>
      <c r="C621">
        <f>IF(B621="successful",Data!L621,0)</f>
        <v>0</v>
      </c>
      <c r="F621" t="str">
        <f>VLOOKUP(A621,Table1[[#This Row],[id]:[state]],6,0)</f>
        <v>canceled</v>
      </c>
      <c r="G621">
        <f>IF(F621="failed",Data!L621,0)</f>
        <v>0</v>
      </c>
    </row>
    <row r="622" spans="1:7" hidden="1" x14ac:dyDescent="0.25">
      <c r="A622">
        <v>620</v>
      </c>
      <c r="B622" t="str">
        <f>VLOOKUP(A622,Table1[[#This Row],[id]:[state]],6,0)</f>
        <v>canceled</v>
      </c>
      <c r="C622">
        <f>IF(B622="successful",Data!L622,0)</f>
        <v>0</v>
      </c>
      <c r="F622" t="str">
        <f>VLOOKUP(A622,Table1[[#This Row],[id]:[state]],6,0)</f>
        <v>canceled</v>
      </c>
      <c r="G622">
        <f>IF(F622="failed",Data!L622,0)</f>
        <v>0</v>
      </c>
    </row>
    <row r="623" spans="1:7" hidden="1" x14ac:dyDescent="0.25">
      <c r="A623">
        <v>621</v>
      </c>
      <c r="B623" t="str">
        <f>VLOOKUP(A623,Table1[[#This Row],[id]:[state]],6,0)</f>
        <v>canceled</v>
      </c>
      <c r="C623">
        <f>IF(B623="successful",Data!L623,0)</f>
        <v>0</v>
      </c>
      <c r="F623" t="str">
        <f>VLOOKUP(A623,Table1[[#This Row],[id]:[state]],6,0)</f>
        <v>canceled</v>
      </c>
      <c r="G623">
        <f>IF(F623="failed",Data!L623,0)</f>
        <v>0</v>
      </c>
    </row>
    <row r="624" spans="1:7" hidden="1" x14ac:dyDescent="0.25">
      <c r="A624">
        <v>622</v>
      </c>
      <c r="B624" t="str">
        <f>VLOOKUP(A624,Table1[[#This Row],[id]:[state]],6,0)</f>
        <v>canceled</v>
      </c>
      <c r="C624">
        <f>IF(B624="successful",Data!L624,0)</f>
        <v>0</v>
      </c>
      <c r="F624" t="str">
        <f>VLOOKUP(A624,Table1[[#This Row],[id]:[state]],6,0)</f>
        <v>canceled</v>
      </c>
      <c r="G624">
        <f>IF(F624="failed",Data!L624,0)</f>
        <v>0</v>
      </c>
    </row>
    <row r="625" spans="1:7" hidden="1" x14ac:dyDescent="0.25">
      <c r="A625">
        <v>623</v>
      </c>
      <c r="B625" t="str">
        <f>VLOOKUP(A625,Table1[[#This Row],[id]:[state]],6,0)</f>
        <v>canceled</v>
      </c>
      <c r="C625">
        <f>IF(B625="successful",Data!L625,0)</f>
        <v>0</v>
      </c>
      <c r="F625" t="str">
        <f>VLOOKUP(A625,Table1[[#This Row],[id]:[state]],6,0)</f>
        <v>canceled</v>
      </c>
      <c r="G625">
        <f>IF(F625="failed",Data!L625,0)</f>
        <v>0</v>
      </c>
    </row>
    <row r="626" spans="1:7" hidden="1" x14ac:dyDescent="0.25">
      <c r="A626">
        <v>624</v>
      </c>
      <c r="B626" t="str">
        <f>VLOOKUP(A626,Table1[[#This Row],[id]:[state]],6,0)</f>
        <v>canceled</v>
      </c>
      <c r="C626">
        <f>IF(B626="successful",Data!L626,0)</f>
        <v>0</v>
      </c>
      <c r="F626" t="str">
        <f>VLOOKUP(A626,Table1[[#This Row],[id]:[state]],6,0)</f>
        <v>canceled</v>
      </c>
      <c r="G626">
        <f>IF(F626="failed",Data!L626,0)</f>
        <v>0</v>
      </c>
    </row>
    <row r="627" spans="1:7" hidden="1" x14ac:dyDescent="0.25">
      <c r="A627">
        <v>625</v>
      </c>
      <c r="B627" t="str">
        <f>VLOOKUP(A627,Table1[[#This Row],[id]:[state]],6,0)</f>
        <v>canceled</v>
      </c>
      <c r="C627">
        <f>IF(B627="successful",Data!L627,0)</f>
        <v>0</v>
      </c>
      <c r="F627" t="str">
        <f>VLOOKUP(A627,Table1[[#This Row],[id]:[state]],6,0)</f>
        <v>canceled</v>
      </c>
      <c r="G627">
        <f>IF(F627="failed",Data!L627,0)</f>
        <v>0</v>
      </c>
    </row>
    <row r="628" spans="1:7" hidden="1" x14ac:dyDescent="0.25">
      <c r="A628">
        <v>626</v>
      </c>
      <c r="B628" t="str">
        <f>VLOOKUP(A628,Table1[[#This Row],[id]:[state]],6,0)</f>
        <v>canceled</v>
      </c>
      <c r="C628">
        <f>IF(B628="successful",Data!L628,0)</f>
        <v>0</v>
      </c>
      <c r="F628" t="str">
        <f>VLOOKUP(A628,Table1[[#This Row],[id]:[state]],6,0)</f>
        <v>canceled</v>
      </c>
      <c r="G628">
        <f>IF(F628="failed",Data!L628,0)</f>
        <v>0</v>
      </c>
    </row>
    <row r="629" spans="1:7" hidden="1" x14ac:dyDescent="0.25">
      <c r="A629">
        <v>627</v>
      </c>
      <c r="B629" t="str">
        <f>VLOOKUP(A629,Table1[[#This Row],[id]:[state]],6,0)</f>
        <v>canceled</v>
      </c>
      <c r="C629">
        <f>IF(B629="successful",Data!L629,0)</f>
        <v>0</v>
      </c>
      <c r="F629" t="str">
        <f>VLOOKUP(A629,Table1[[#This Row],[id]:[state]],6,0)</f>
        <v>canceled</v>
      </c>
      <c r="G629">
        <f>IF(F629="failed",Data!L629,0)</f>
        <v>0</v>
      </c>
    </row>
    <row r="630" spans="1:7" hidden="1" x14ac:dyDescent="0.25">
      <c r="A630">
        <v>628</v>
      </c>
      <c r="B630" t="str">
        <f>VLOOKUP(A630,Table1[[#This Row],[id]:[state]],6,0)</f>
        <v>canceled</v>
      </c>
      <c r="C630">
        <f>IF(B630="successful",Data!L630,0)</f>
        <v>0</v>
      </c>
      <c r="F630" t="str">
        <f>VLOOKUP(A630,Table1[[#This Row],[id]:[state]],6,0)</f>
        <v>canceled</v>
      </c>
      <c r="G630">
        <f>IF(F630="failed",Data!L630,0)</f>
        <v>0</v>
      </c>
    </row>
    <row r="631" spans="1:7" hidden="1" x14ac:dyDescent="0.25">
      <c r="A631">
        <v>629</v>
      </c>
      <c r="B631" t="str">
        <f>VLOOKUP(A631,Table1[[#This Row],[id]:[state]],6,0)</f>
        <v>canceled</v>
      </c>
      <c r="C631">
        <f>IF(B631="successful",Data!L631,0)</f>
        <v>0</v>
      </c>
      <c r="F631" t="str">
        <f>VLOOKUP(A631,Table1[[#This Row],[id]:[state]],6,0)</f>
        <v>canceled</v>
      </c>
      <c r="G631">
        <f>IF(F631="failed",Data!L631,0)</f>
        <v>0</v>
      </c>
    </row>
    <row r="632" spans="1:7" hidden="1" x14ac:dyDescent="0.25">
      <c r="A632">
        <v>630</v>
      </c>
      <c r="B632" t="str">
        <f>VLOOKUP(A632,Table1[[#This Row],[id]:[state]],6,0)</f>
        <v>canceled</v>
      </c>
      <c r="C632">
        <f>IF(B632="successful",Data!L632,0)</f>
        <v>0</v>
      </c>
      <c r="F632" t="str">
        <f>VLOOKUP(A632,Table1[[#This Row],[id]:[state]],6,0)</f>
        <v>canceled</v>
      </c>
      <c r="G632">
        <f>IF(F632="failed",Data!L632,0)</f>
        <v>0</v>
      </c>
    </row>
    <row r="633" spans="1:7" hidden="1" x14ac:dyDescent="0.25">
      <c r="A633">
        <v>631</v>
      </c>
      <c r="B633" t="str">
        <f>VLOOKUP(A633,Table1[[#This Row],[id]:[state]],6,0)</f>
        <v>canceled</v>
      </c>
      <c r="C633">
        <f>IF(B633="successful",Data!L633,0)</f>
        <v>0</v>
      </c>
      <c r="F633" t="str">
        <f>VLOOKUP(A633,Table1[[#This Row],[id]:[state]],6,0)</f>
        <v>canceled</v>
      </c>
      <c r="G633">
        <f>IF(F633="failed",Data!L633,0)</f>
        <v>0</v>
      </c>
    </row>
    <row r="634" spans="1:7" hidden="1" x14ac:dyDescent="0.25">
      <c r="A634">
        <v>632</v>
      </c>
      <c r="B634" t="str">
        <f>VLOOKUP(A634,Table1[[#This Row],[id]:[state]],6,0)</f>
        <v>canceled</v>
      </c>
      <c r="C634">
        <f>IF(B634="successful",Data!L634,0)</f>
        <v>0</v>
      </c>
      <c r="F634" t="str">
        <f>VLOOKUP(A634,Table1[[#This Row],[id]:[state]],6,0)</f>
        <v>canceled</v>
      </c>
      <c r="G634">
        <f>IF(F634="failed",Data!L634,0)</f>
        <v>0</v>
      </c>
    </row>
    <row r="635" spans="1:7" hidden="1" x14ac:dyDescent="0.25">
      <c r="A635">
        <v>633</v>
      </c>
      <c r="B635" t="str">
        <f>VLOOKUP(A635,Table1[[#This Row],[id]:[state]],6,0)</f>
        <v>canceled</v>
      </c>
      <c r="C635">
        <f>IF(B635="successful",Data!L635,0)</f>
        <v>0</v>
      </c>
      <c r="F635" t="str">
        <f>VLOOKUP(A635,Table1[[#This Row],[id]:[state]],6,0)</f>
        <v>canceled</v>
      </c>
      <c r="G635">
        <f>IF(F635="failed",Data!L635,0)</f>
        <v>0</v>
      </c>
    </row>
    <row r="636" spans="1:7" hidden="1" x14ac:dyDescent="0.25">
      <c r="A636">
        <v>634</v>
      </c>
      <c r="B636" t="str">
        <f>VLOOKUP(A636,Table1[[#This Row],[id]:[state]],6,0)</f>
        <v>canceled</v>
      </c>
      <c r="C636">
        <f>IF(B636="successful",Data!L636,0)</f>
        <v>0</v>
      </c>
      <c r="F636" t="str">
        <f>VLOOKUP(A636,Table1[[#This Row],[id]:[state]],6,0)</f>
        <v>canceled</v>
      </c>
      <c r="G636">
        <f>IF(F636="failed",Data!L636,0)</f>
        <v>0</v>
      </c>
    </row>
    <row r="637" spans="1:7" hidden="1" x14ac:dyDescent="0.25">
      <c r="A637">
        <v>635</v>
      </c>
      <c r="B637" t="str">
        <f>VLOOKUP(A637,Table1[[#This Row],[id]:[state]],6,0)</f>
        <v>canceled</v>
      </c>
      <c r="C637">
        <f>IF(B637="successful",Data!L637,0)</f>
        <v>0</v>
      </c>
      <c r="F637" t="str">
        <f>VLOOKUP(A637,Table1[[#This Row],[id]:[state]],6,0)</f>
        <v>canceled</v>
      </c>
      <c r="G637">
        <f>IF(F637="failed",Data!L637,0)</f>
        <v>0</v>
      </c>
    </row>
    <row r="638" spans="1:7" hidden="1" x14ac:dyDescent="0.25">
      <c r="A638">
        <v>636</v>
      </c>
      <c r="B638" t="str">
        <f>VLOOKUP(A638,Table1[[#This Row],[id]:[state]],6,0)</f>
        <v>canceled</v>
      </c>
      <c r="C638">
        <f>IF(B638="successful",Data!L638,0)</f>
        <v>0</v>
      </c>
      <c r="F638" t="str">
        <f>VLOOKUP(A638,Table1[[#This Row],[id]:[state]],6,0)</f>
        <v>canceled</v>
      </c>
      <c r="G638">
        <f>IF(F638="failed",Data!L638,0)</f>
        <v>0</v>
      </c>
    </row>
    <row r="639" spans="1:7" hidden="1" x14ac:dyDescent="0.25">
      <c r="A639">
        <v>637</v>
      </c>
      <c r="B639" t="str">
        <f>VLOOKUP(A639,Table1[[#This Row],[id]:[state]],6,0)</f>
        <v>canceled</v>
      </c>
      <c r="C639">
        <f>IF(B639="successful",Data!L639,0)</f>
        <v>0</v>
      </c>
      <c r="F639" t="str">
        <f>VLOOKUP(A639,Table1[[#This Row],[id]:[state]],6,0)</f>
        <v>canceled</v>
      </c>
      <c r="G639">
        <f>IF(F639="failed",Data!L639,0)</f>
        <v>0</v>
      </c>
    </row>
    <row r="640" spans="1:7" hidden="1" x14ac:dyDescent="0.25">
      <c r="A640">
        <v>638</v>
      </c>
      <c r="B640" t="str">
        <f>VLOOKUP(A640,Table1[[#This Row],[id]:[state]],6,0)</f>
        <v>canceled</v>
      </c>
      <c r="C640">
        <f>IF(B640="successful",Data!L640,0)</f>
        <v>0</v>
      </c>
      <c r="F640" t="str">
        <f>VLOOKUP(A640,Table1[[#This Row],[id]:[state]],6,0)</f>
        <v>canceled</v>
      </c>
      <c r="G640">
        <f>IF(F640="failed",Data!L640,0)</f>
        <v>0</v>
      </c>
    </row>
    <row r="641" spans="1:7" hidden="1" x14ac:dyDescent="0.25">
      <c r="A641">
        <v>639</v>
      </c>
      <c r="B641" t="str">
        <f>VLOOKUP(A641,Table1[[#This Row],[id]:[state]],6,0)</f>
        <v>canceled</v>
      </c>
      <c r="C641">
        <f>IF(B641="successful",Data!L641,0)</f>
        <v>0</v>
      </c>
      <c r="F641" t="str">
        <f>VLOOKUP(A641,Table1[[#This Row],[id]:[state]],6,0)</f>
        <v>canceled</v>
      </c>
      <c r="G641">
        <f>IF(F641="failed",Data!L641,0)</f>
        <v>0</v>
      </c>
    </row>
    <row r="642" spans="1:7" hidden="1" x14ac:dyDescent="0.25">
      <c r="A642">
        <v>640</v>
      </c>
      <c r="B642" t="str">
        <f>VLOOKUP(A642,Table1[[#This Row],[id]:[state]],6,0)</f>
        <v>successful</v>
      </c>
      <c r="C642">
        <f>IF(B642="successful",Data!L642,0)</f>
        <v>2</v>
      </c>
      <c r="F642" t="str">
        <f>VLOOKUP(A642,Table1[[#This Row],[id]:[state]],6,0)</f>
        <v>successful</v>
      </c>
      <c r="G642">
        <f>IF(F642="failed",Data!L642,0)</f>
        <v>0</v>
      </c>
    </row>
    <row r="643" spans="1:7" hidden="1" x14ac:dyDescent="0.25">
      <c r="A643">
        <v>641</v>
      </c>
      <c r="B643" t="str">
        <f>VLOOKUP(A643,Table1[[#This Row],[id]:[state]],6,0)</f>
        <v>successful</v>
      </c>
      <c r="C643">
        <f>IF(B643="successful",Data!L643,0)</f>
        <v>315</v>
      </c>
      <c r="F643" t="str">
        <f>VLOOKUP(A643,Table1[[#This Row],[id]:[state]],6,0)</f>
        <v>successful</v>
      </c>
      <c r="G643">
        <f>IF(F643="failed",Data!L643,0)</f>
        <v>0</v>
      </c>
    </row>
    <row r="644" spans="1:7" hidden="1" x14ac:dyDescent="0.25">
      <c r="A644">
        <v>642</v>
      </c>
      <c r="B644" t="str">
        <f>VLOOKUP(A644,Table1[[#This Row],[id]:[state]],6,0)</f>
        <v>successful</v>
      </c>
      <c r="C644">
        <f>IF(B644="successful",Data!L644,0)</f>
        <v>2174</v>
      </c>
      <c r="F644" t="str">
        <f>VLOOKUP(A644,Table1[[#This Row],[id]:[state]],6,0)</f>
        <v>successful</v>
      </c>
      <c r="G644">
        <f>IF(F644="failed",Data!L644,0)</f>
        <v>0</v>
      </c>
    </row>
    <row r="645" spans="1:7" hidden="1" x14ac:dyDescent="0.25">
      <c r="A645">
        <v>643</v>
      </c>
      <c r="B645" t="str">
        <f>VLOOKUP(A645,Table1[[#This Row],[id]:[state]],6,0)</f>
        <v>successful</v>
      </c>
      <c r="C645">
        <f>IF(B645="successful",Data!L645,0)</f>
        <v>152</v>
      </c>
      <c r="F645" t="str">
        <f>VLOOKUP(A645,Table1[[#This Row],[id]:[state]],6,0)</f>
        <v>successful</v>
      </c>
      <c r="G645">
        <f>IF(F645="failed",Data!L645,0)</f>
        <v>0</v>
      </c>
    </row>
    <row r="646" spans="1:7" hidden="1" x14ac:dyDescent="0.25">
      <c r="A646">
        <v>644</v>
      </c>
      <c r="B646" t="str">
        <f>VLOOKUP(A646,Table1[[#This Row],[id]:[state]],6,0)</f>
        <v>successful</v>
      </c>
      <c r="C646">
        <f>IF(B646="successful",Data!L646,0)</f>
        <v>1021</v>
      </c>
      <c r="F646" t="str">
        <f>VLOOKUP(A646,Table1[[#This Row],[id]:[state]],6,0)</f>
        <v>successful</v>
      </c>
      <c r="G646">
        <f>IF(F646="failed",Data!L646,0)</f>
        <v>0</v>
      </c>
    </row>
    <row r="647" spans="1:7" hidden="1" x14ac:dyDescent="0.25">
      <c r="A647">
        <v>645</v>
      </c>
      <c r="B647" t="str">
        <f>VLOOKUP(A647,Table1[[#This Row],[id]:[state]],6,0)</f>
        <v>successful</v>
      </c>
      <c r="C647">
        <f>IF(B647="successful",Data!L647,0)</f>
        <v>237</v>
      </c>
      <c r="F647" t="str">
        <f>VLOOKUP(A647,Table1[[#This Row],[id]:[state]],6,0)</f>
        <v>successful</v>
      </c>
      <c r="G647">
        <f>IF(F647="failed",Data!L647,0)</f>
        <v>0</v>
      </c>
    </row>
    <row r="648" spans="1:7" hidden="1" x14ac:dyDescent="0.25">
      <c r="A648">
        <v>646</v>
      </c>
      <c r="B648" t="str">
        <f>VLOOKUP(A648,Table1[[#This Row],[id]:[state]],6,0)</f>
        <v>successful</v>
      </c>
      <c r="C648">
        <f>IF(B648="successful",Data!L648,0)</f>
        <v>27</v>
      </c>
      <c r="F648" t="str">
        <f>VLOOKUP(A648,Table1[[#This Row],[id]:[state]],6,0)</f>
        <v>successful</v>
      </c>
      <c r="G648">
        <f>IF(F648="failed",Data!L648,0)</f>
        <v>0</v>
      </c>
    </row>
    <row r="649" spans="1:7" hidden="1" x14ac:dyDescent="0.25">
      <c r="A649">
        <v>647</v>
      </c>
      <c r="B649" t="str">
        <f>VLOOKUP(A649,Table1[[#This Row],[id]:[state]],6,0)</f>
        <v>successful</v>
      </c>
      <c r="C649">
        <f>IF(B649="successful",Data!L649,0)</f>
        <v>17</v>
      </c>
      <c r="F649" t="str">
        <f>VLOOKUP(A649,Table1[[#This Row],[id]:[state]],6,0)</f>
        <v>successful</v>
      </c>
      <c r="G649">
        <f>IF(F649="failed",Data!L649,0)</f>
        <v>0</v>
      </c>
    </row>
    <row r="650" spans="1:7" hidden="1" x14ac:dyDescent="0.25">
      <c r="A650">
        <v>648</v>
      </c>
      <c r="B650" t="str">
        <f>VLOOKUP(A650,Table1[[#This Row],[id]:[state]],6,0)</f>
        <v>successful</v>
      </c>
      <c r="C650">
        <f>IF(B650="successful",Data!L650,0)</f>
        <v>27</v>
      </c>
      <c r="F650" t="str">
        <f>VLOOKUP(A650,Table1[[#This Row],[id]:[state]],6,0)</f>
        <v>successful</v>
      </c>
      <c r="G650">
        <f>IF(F650="failed",Data!L650,0)</f>
        <v>0</v>
      </c>
    </row>
    <row r="651" spans="1:7" hidden="1" x14ac:dyDescent="0.25">
      <c r="A651">
        <v>649</v>
      </c>
      <c r="B651" t="str">
        <f>VLOOKUP(A651,Table1[[#This Row],[id]:[state]],6,0)</f>
        <v>successful</v>
      </c>
      <c r="C651">
        <f>IF(B651="successful",Data!L651,0)</f>
        <v>82</v>
      </c>
      <c r="F651" t="str">
        <f>VLOOKUP(A651,Table1[[#This Row],[id]:[state]],6,0)</f>
        <v>successful</v>
      </c>
      <c r="G651">
        <f>IF(F651="failed",Data!L651,0)</f>
        <v>0</v>
      </c>
    </row>
    <row r="652" spans="1:7" hidden="1" x14ac:dyDescent="0.25">
      <c r="A652">
        <v>650</v>
      </c>
      <c r="B652" t="str">
        <f>VLOOKUP(A652,Table1[[#This Row],[id]:[state]],6,0)</f>
        <v>successful</v>
      </c>
      <c r="C652">
        <f>IF(B652="successful",Data!L652,0)</f>
        <v>48</v>
      </c>
      <c r="F652" t="str">
        <f>VLOOKUP(A652,Table1[[#This Row],[id]:[state]],6,0)</f>
        <v>successful</v>
      </c>
      <c r="G652">
        <f>IF(F652="failed",Data!L652,0)</f>
        <v>0</v>
      </c>
    </row>
    <row r="653" spans="1:7" hidden="1" x14ac:dyDescent="0.25">
      <c r="A653">
        <v>651</v>
      </c>
      <c r="B653" t="str">
        <f>VLOOKUP(A653,Table1[[#This Row],[id]:[state]],6,0)</f>
        <v>successful</v>
      </c>
      <c r="C653">
        <f>IF(B653="successful",Data!L653,0)</f>
        <v>105</v>
      </c>
      <c r="F653" t="str">
        <f>VLOOKUP(A653,Table1[[#This Row],[id]:[state]],6,0)</f>
        <v>successful</v>
      </c>
      <c r="G653">
        <f>IF(F653="failed",Data!L653,0)</f>
        <v>0</v>
      </c>
    </row>
    <row r="654" spans="1:7" hidden="1" x14ac:dyDescent="0.25">
      <c r="A654">
        <v>652</v>
      </c>
      <c r="B654" t="str">
        <f>VLOOKUP(A654,Table1[[#This Row],[id]:[state]],6,0)</f>
        <v>successful</v>
      </c>
      <c r="C654">
        <f>IF(B654="successful",Data!L654,0)</f>
        <v>28</v>
      </c>
      <c r="F654" t="str">
        <f>VLOOKUP(A654,Table1[[#This Row],[id]:[state]],6,0)</f>
        <v>successful</v>
      </c>
      <c r="G654">
        <f>IF(F654="failed",Data!L654,0)</f>
        <v>0</v>
      </c>
    </row>
    <row r="655" spans="1:7" hidden="1" x14ac:dyDescent="0.25">
      <c r="A655">
        <v>653</v>
      </c>
      <c r="B655" t="str">
        <f>VLOOKUP(A655,Table1[[#This Row],[id]:[state]],6,0)</f>
        <v>successful</v>
      </c>
      <c r="C655">
        <f>IF(B655="successful",Data!L655,0)</f>
        <v>1107</v>
      </c>
      <c r="F655" t="str">
        <f>VLOOKUP(A655,Table1[[#This Row],[id]:[state]],6,0)</f>
        <v>successful</v>
      </c>
      <c r="G655">
        <f>IF(F655="failed",Data!L655,0)</f>
        <v>0</v>
      </c>
    </row>
    <row r="656" spans="1:7" hidden="1" x14ac:dyDescent="0.25">
      <c r="A656">
        <v>654</v>
      </c>
      <c r="B656" t="str">
        <f>VLOOKUP(A656,Table1[[#This Row],[id]:[state]],6,0)</f>
        <v>successful</v>
      </c>
      <c r="C656">
        <f>IF(B656="successful",Data!L656,0)</f>
        <v>1013</v>
      </c>
      <c r="F656" t="str">
        <f>VLOOKUP(A656,Table1[[#This Row],[id]:[state]],6,0)</f>
        <v>successful</v>
      </c>
      <c r="G656">
        <f>IF(F656="failed",Data!L656,0)</f>
        <v>0</v>
      </c>
    </row>
    <row r="657" spans="1:7" hidden="1" x14ac:dyDescent="0.25">
      <c r="A657">
        <v>655</v>
      </c>
      <c r="B657" t="str">
        <f>VLOOKUP(A657,Table1[[#This Row],[id]:[state]],6,0)</f>
        <v>successful</v>
      </c>
      <c r="C657">
        <f>IF(B657="successful",Data!L657,0)</f>
        <v>274</v>
      </c>
      <c r="F657" t="str">
        <f>VLOOKUP(A657,Table1[[#This Row],[id]:[state]],6,0)</f>
        <v>successful</v>
      </c>
      <c r="G657">
        <f>IF(F657="failed",Data!L657,0)</f>
        <v>0</v>
      </c>
    </row>
    <row r="658" spans="1:7" hidden="1" x14ac:dyDescent="0.25">
      <c r="A658">
        <v>656</v>
      </c>
      <c r="B658" t="str">
        <f>VLOOKUP(A658,Table1[[#This Row],[id]:[state]],6,0)</f>
        <v>successful</v>
      </c>
      <c r="C658">
        <f>IF(B658="successful",Data!L658,0)</f>
        <v>87</v>
      </c>
      <c r="F658" t="str">
        <f>VLOOKUP(A658,Table1[[#This Row],[id]:[state]],6,0)</f>
        <v>successful</v>
      </c>
      <c r="G658">
        <f>IF(F658="failed",Data!L658,0)</f>
        <v>0</v>
      </c>
    </row>
    <row r="659" spans="1:7" hidden="1" x14ac:dyDescent="0.25">
      <c r="A659">
        <v>657</v>
      </c>
      <c r="B659" t="str">
        <f>VLOOKUP(A659,Table1[[#This Row],[id]:[state]],6,0)</f>
        <v>successful</v>
      </c>
      <c r="C659">
        <f>IF(B659="successful",Data!L659,0)</f>
        <v>99</v>
      </c>
      <c r="F659" t="str">
        <f>VLOOKUP(A659,Table1[[#This Row],[id]:[state]],6,0)</f>
        <v>successful</v>
      </c>
      <c r="G659">
        <f>IF(F659="failed",Data!L659,0)</f>
        <v>0</v>
      </c>
    </row>
    <row r="660" spans="1:7" hidden="1" x14ac:dyDescent="0.25">
      <c r="A660">
        <v>658</v>
      </c>
      <c r="B660" t="str">
        <f>VLOOKUP(A660,Table1[[#This Row],[id]:[state]],6,0)</f>
        <v>successful</v>
      </c>
      <c r="C660">
        <f>IF(B660="successful",Data!L660,0)</f>
        <v>276</v>
      </c>
      <c r="F660" t="str">
        <f>VLOOKUP(A660,Table1[[#This Row],[id]:[state]],6,0)</f>
        <v>successful</v>
      </c>
      <c r="G660">
        <f>IF(F660="failed",Data!L660,0)</f>
        <v>0</v>
      </c>
    </row>
    <row r="661" spans="1:7" hidden="1" x14ac:dyDescent="0.25">
      <c r="A661">
        <v>659</v>
      </c>
      <c r="B661" t="str">
        <f>VLOOKUP(A661,Table1[[#This Row],[id]:[state]],6,0)</f>
        <v>successful</v>
      </c>
      <c r="C661">
        <f>IF(B661="successful",Data!L661,0)</f>
        <v>21</v>
      </c>
      <c r="F661" t="str">
        <f>VLOOKUP(A661,Table1[[#This Row],[id]:[state]],6,0)</f>
        <v>successful</v>
      </c>
      <c r="G661">
        <f>IF(F661="failed",Data!L661,0)</f>
        <v>0</v>
      </c>
    </row>
    <row r="662" spans="1:7" x14ac:dyDescent="0.25">
      <c r="A662">
        <v>660</v>
      </c>
      <c r="B662" t="str">
        <f>VLOOKUP(A662,Table1[[#This Row],[id]:[state]],6,0)</f>
        <v>failed</v>
      </c>
      <c r="C662">
        <f>IF(B662="successful",Data!L662,0)</f>
        <v>0</v>
      </c>
      <c r="F662" t="str">
        <f>VLOOKUP(A662,Table1[[#This Row],[id]:[state]],6,0)</f>
        <v>failed</v>
      </c>
      <c r="G662">
        <f>IF(F662="failed",Data!L662,0)</f>
        <v>18</v>
      </c>
    </row>
    <row r="663" spans="1:7" x14ac:dyDescent="0.25">
      <c r="A663">
        <v>661</v>
      </c>
      <c r="B663" t="str">
        <f>VLOOKUP(A663,Table1[[#This Row],[id]:[state]],6,0)</f>
        <v>failed</v>
      </c>
      <c r="C663">
        <f>IF(B663="successful",Data!L663,0)</f>
        <v>0</v>
      </c>
      <c r="F663" t="str">
        <f>VLOOKUP(A663,Table1[[#This Row],[id]:[state]],6,0)</f>
        <v>failed</v>
      </c>
      <c r="G663">
        <f>IF(F663="failed",Data!L663,0)</f>
        <v>9</v>
      </c>
    </row>
    <row r="664" spans="1:7" x14ac:dyDescent="0.25">
      <c r="A664">
        <v>662</v>
      </c>
      <c r="B664" t="str">
        <f>VLOOKUP(A664,Table1[[#This Row],[id]:[state]],6,0)</f>
        <v>failed</v>
      </c>
      <c r="C664">
        <f>IF(B664="successful",Data!L664,0)</f>
        <v>0</v>
      </c>
      <c r="F664" t="str">
        <f>VLOOKUP(A664,Table1[[#This Row],[id]:[state]],6,0)</f>
        <v>failed</v>
      </c>
      <c r="G664">
        <f>IF(F664="failed",Data!L664,0)</f>
        <v>4</v>
      </c>
    </row>
    <row r="665" spans="1:7" x14ac:dyDescent="0.25">
      <c r="A665">
        <v>663</v>
      </c>
      <c r="B665" t="str">
        <f>VLOOKUP(A665,Table1[[#This Row],[id]:[state]],6,0)</f>
        <v>failed</v>
      </c>
      <c r="C665">
        <f>IF(B665="successful",Data!L665,0)</f>
        <v>0</v>
      </c>
      <c r="F665" t="str">
        <f>VLOOKUP(A665,Table1[[#This Row],[id]:[state]],6,0)</f>
        <v>failed</v>
      </c>
      <c r="G665">
        <f>IF(F665="failed",Data!L665,0)</f>
        <v>7</v>
      </c>
    </row>
    <row r="666" spans="1:7" x14ac:dyDescent="0.25">
      <c r="A666">
        <v>664</v>
      </c>
      <c r="B666" t="str">
        <f>VLOOKUP(A666,Table1[[#This Row],[id]:[state]],6,0)</f>
        <v>failed</v>
      </c>
      <c r="C666">
        <f>IF(B666="successful",Data!L666,0)</f>
        <v>0</v>
      </c>
      <c r="F666" t="str">
        <f>VLOOKUP(A666,Table1[[#This Row],[id]:[state]],6,0)</f>
        <v>failed</v>
      </c>
      <c r="G666">
        <f>IF(F666="failed",Data!L666,0)</f>
        <v>29</v>
      </c>
    </row>
    <row r="667" spans="1:7" x14ac:dyDescent="0.25">
      <c r="A667">
        <v>665</v>
      </c>
      <c r="B667" t="str">
        <f>VLOOKUP(A667,Table1[[#This Row],[id]:[state]],6,0)</f>
        <v>failed</v>
      </c>
      <c r="C667">
        <f>IF(B667="successful",Data!L667,0)</f>
        <v>0</v>
      </c>
      <c r="F667" t="str">
        <f>VLOOKUP(A667,Table1[[#This Row],[id]:[state]],6,0)</f>
        <v>failed</v>
      </c>
      <c r="G667">
        <f>IF(F667="failed",Data!L667,0)</f>
        <v>12</v>
      </c>
    </row>
    <row r="668" spans="1:7" x14ac:dyDescent="0.25">
      <c r="A668">
        <v>666</v>
      </c>
      <c r="B668" t="str">
        <f>VLOOKUP(A668,Table1[[#This Row],[id]:[state]],6,0)</f>
        <v>failed</v>
      </c>
      <c r="C668">
        <f>IF(B668="successful",Data!L668,0)</f>
        <v>0</v>
      </c>
      <c r="F668" t="str">
        <f>VLOOKUP(A668,Table1[[#This Row],[id]:[state]],6,0)</f>
        <v>failed</v>
      </c>
      <c r="G668">
        <f>IF(F668="failed",Data!L668,0)</f>
        <v>4</v>
      </c>
    </row>
    <row r="669" spans="1:7" x14ac:dyDescent="0.25">
      <c r="A669">
        <v>667</v>
      </c>
      <c r="B669" t="str">
        <f>VLOOKUP(A669,Table1[[#This Row],[id]:[state]],6,0)</f>
        <v>failed</v>
      </c>
      <c r="C669">
        <f>IF(B669="successful",Data!L669,0)</f>
        <v>0</v>
      </c>
      <c r="F669" t="str">
        <f>VLOOKUP(A669,Table1[[#This Row],[id]:[state]],6,0)</f>
        <v>failed</v>
      </c>
      <c r="G669">
        <f>IF(F669="failed",Data!L669,0)</f>
        <v>28</v>
      </c>
    </row>
    <row r="670" spans="1:7" x14ac:dyDescent="0.25">
      <c r="A670">
        <v>668</v>
      </c>
      <c r="B670" t="str">
        <f>VLOOKUP(A670,Table1[[#This Row],[id]:[state]],6,0)</f>
        <v>failed</v>
      </c>
      <c r="C670">
        <f>IF(B670="successful",Data!L670,0)</f>
        <v>0</v>
      </c>
      <c r="F670" t="str">
        <f>VLOOKUP(A670,Table1[[#This Row],[id]:[state]],6,0)</f>
        <v>failed</v>
      </c>
      <c r="G670">
        <f>IF(F670="failed",Data!L670,0)</f>
        <v>25</v>
      </c>
    </row>
    <row r="671" spans="1:7" x14ac:dyDescent="0.25">
      <c r="A671">
        <v>669</v>
      </c>
      <c r="B671" t="str">
        <f>VLOOKUP(A671,Table1[[#This Row],[id]:[state]],6,0)</f>
        <v>failed</v>
      </c>
      <c r="C671">
        <f>IF(B671="successful",Data!L671,0)</f>
        <v>0</v>
      </c>
      <c r="F671" t="str">
        <f>VLOOKUP(A671,Table1[[#This Row],[id]:[state]],6,0)</f>
        <v>failed</v>
      </c>
      <c r="G671">
        <f>IF(F671="failed",Data!L671,0)</f>
        <v>28</v>
      </c>
    </row>
    <row r="672" spans="1:7" x14ac:dyDescent="0.25">
      <c r="A672">
        <v>670</v>
      </c>
      <c r="B672" t="str">
        <f>VLOOKUP(A672,Table1[[#This Row],[id]:[state]],6,0)</f>
        <v>failed</v>
      </c>
      <c r="C672">
        <f>IF(B672="successful",Data!L672,0)</f>
        <v>0</v>
      </c>
      <c r="F672" t="str">
        <f>VLOOKUP(A672,Table1[[#This Row],[id]:[state]],6,0)</f>
        <v>failed</v>
      </c>
      <c r="G672">
        <f>IF(F672="failed",Data!L672,0)</f>
        <v>310</v>
      </c>
    </row>
    <row r="673" spans="1:7" x14ac:dyDescent="0.25">
      <c r="A673">
        <v>671</v>
      </c>
      <c r="B673" t="str">
        <f>VLOOKUP(A673,Table1[[#This Row],[id]:[state]],6,0)</f>
        <v>failed</v>
      </c>
      <c r="C673">
        <f>IF(B673="successful",Data!L673,0)</f>
        <v>0</v>
      </c>
      <c r="F673" t="str">
        <f>VLOOKUP(A673,Table1[[#This Row],[id]:[state]],6,0)</f>
        <v>failed</v>
      </c>
      <c r="G673">
        <f>IF(F673="failed",Data!L673,0)</f>
        <v>15</v>
      </c>
    </row>
    <row r="674" spans="1:7" x14ac:dyDescent="0.25">
      <c r="A674">
        <v>672</v>
      </c>
      <c r="B674" t="str">
        <f>VLOOKUP(A674,Table1[[#This Row],[id]:[state]],6,0)</f>
        <v>failed</v>
      </c>
      <c r="C674">
        <f>IF(B674="successful",Data!L674,0)</f>
        <v>0</v>
      </c>
      <c r="F674" t="str">
        <f>VLOOKUP(A674,Table1[[#This Row],[id]:[state]],6,0)</f>
        <v>failed</v>
      </c>
      <c r="G674">
        <f>IF(F674="failed",Data!L674,0)</f>
        <v>215</v>
      </c>
    </row>
    <row r="675" spans="1:7" x14ac:dyDescent="0.25">
      <c r="A675">
        <v>673</v>
      </c>
      <c r="B675" t="str">
        <f>VLOOKUP(A675,Table1[[#This Row],[id]:[state]],6,0)</f>
        <v>failed</v>
      </c>
      <c r="C675">
        <f>IF(B675="successful",Data!L675,0)</f>
        <v>0</v>
      </c>
      <c r="F675" t="str">
        <f>VLOOKUP(A675,Table1[[#This Row],[id]:[state]],6,0)</f>
        <v>failed</v>
      </c>
      <c r="G675">
        <f>IF(F675="failed",Data!L675,0)</f>
        <v>3</v>
      </c>
    </row>
    <row r="676" spans="1:7" x14ac:dyDescent="0.25">
      <c r="A676">
        <v>674</v>
      </c>
      <c r="B676" t="str">
        <f>VLOOKUP(A676,Table1[[#This Row],[id]:[state]],6,0)</f>
        <v>failed</v>
      </c>
      <c r="C676">
        <f>IF(B676="successful",Data!L676,0)</f>
        <v>0</v>
      </c>
      <c r="F676" t="str">
        <f>VLOOKUP(A676,Table1[[#This Row],[id]:[state]],6,0)</f>
        <v>failed</v>
      </c>
      <c r="G676">
        <f>IF(F676="failed",Data!L676,0)</f>
        <v>2</v>
      </c>
    </row>
    <row r="677" spans="1:7" x14ac:dyDescent="0.25">
      <c r="A677">
        <v>675</v>
      </c>
      <c r="B677" t="str">
        <f>VLOOKUP(A677,Table1[[#This Row],[id]:[state]],6,0)</f>
        <v>failed</v>
      </c>
      <c r="C677">
        <f>IF(B677="successful",Data!L677,0)</f>
        <v>0</v>
      </c>
      <c r="F677" t="str">
        <f>VLOOKUP(A677,Table1[[#This Row],[id]:[state]],6,0)</f>
        <v>failed</v>
      </c>
      <c r="G677">
        <f>IF(F677="failed",Data!L677,0)</f>
        <v>26</v>
      </c>
    </row>
    <row r="678" spans="1:7" x14ac:dyDescent="0.25">
      <c r="A678">
        <v>676</v>
      </c>
      <c r="B678" t="str">
        <f>VLOOKUP(A678,Table1[[#This Row],[id]:[state]],6,0)</f>
        <v>failed</v>
      </c>
      <c r="C678">
        <f>IF(B678="successful",Data!L678,0)</f>
        <v>0</v>
      </c>
      <c r="F678" t="str">
        <f>VLOOKUP(A678,Table1[[#This Row],[id]:[state]],6,0)</f>
        <v>failed</v>
      </c>
      <c r="G678">
        <f>IF(F678="failed",Data!L678,0)</f>
        <v>24</v>
      </c>
    </row>
    <row r="679" spans="1:7" x14ac:dyDescent="0.25">
      <c r="A679">
        <v>677</v>
      </c>
      <c r="B679" t="str">
        <f>VLOOKUP(A679,Table1[[#This Row],[id]:[state]],6,0)</f>
        <v>failed</v>
      </c>
      <c r="C679">
        <f>IF(B679="successful",Data!L679,0)</f>
        <v>0</v>
      </c>
      <c r="F679" t="str">
        <f>VLOOKUP(A679,Table1[[#This Row],[id]:[state]],6,0)</f>
        <v>failed</v>
      </c>
      <c r="G679">
        <f>IF(F679="failed",Data!L679,0)</f>
        <v>96</v>
      </c>
    </row>
    <row r="680" spans="1:7" x14ac:dyDescent="0.25">
      <c r="A680">
        <v>678</v>
      </c>
      <c r="B680" t="str">
        <f>VLOOKUP(A680,Table1[[#This Row],[id]:[state]],6,0)</f>
        <v>failed</v>
      </c>
      <c r="C680">
        <f>IF(B680="successful",Data!L680,0)</f>
        <v>0</v>
      </c>
      <c r="F680" t="str">
        <f>VLOOKUP(A680,Table1[[#This Row],[id]:[state]],6,0)</f>
        <v>failed</v>
      </c>
      <c r="G680">
        <f>IF(F680="failed",Data!L680,0)</f>
        <v>17</v>
      </c>
    </row>
    <row r="681" spans="1:7" x14ac:dyDescent="0.25">
      <c r="A681">
        <v>679</v>
      </c>
      <c r="B681" t="str">
        <f>VLOOKUP(A681,Table1[[#This Row],[id]:[state]],6,0)</f>
        <v>failed</v>
      </c>
      <c r="C681">
        <f>IF(B681="successful",Data!L681,0)</f>
        <v>0</v>
      </c>
      <c r="F681" t="str">
        <f>VLOOKUP(A681,Table1[[#This Row],[id]:[state]],6,0)</f>
        <v>failed</v>
      </c>
      <c r="G681">
        <f>IF(F681="failed",Data!L681,0)</f>
        <v>94</v>
      </c>
    </row>
    <row r="682" spans="1:7" x14ac:dyDescent="0.25">
      <c r="A682">
        <v>680</v>
      </c>
      <c r="B682" t="str">
        <f>VLOOKUP(A682,Table1[[#This Row],[id]:[state]],6,0)</f>
        <v>failed</v>
      </c>
      <c r="C682">
        <f>IF(B682="successful",Data!L682,0)</f>
        <v>0</v>
      </c>
      <c r="F682" t="str">
        <f>VLOOKUP(A682,Table1[[#This Row],[id]:[state]],6,0)</f>
        <v>failed</v>
      </c>
      <c r="G682">
        <f>IF(F682="failed",Data!L682,0)</f>
        <v>129</v>
      </c>
    </row>
    <row r="683" spans="1:7" x14ac:dyDescent="0.25">
      <c r="A683">
        <v>681</v>
      </c>
      <c r="B683" t="str">
        <f>VLOOKUP(A683,Table1[[#This Row],[id]:[state]],6,0)</f>
        <v>failed</v>
      </c>
      <c r="C683">
        <f>IF(B683="successful",Data!L683,0)</f>
        <v>0</v>
      </c>
      <c r="F683" t="str">
        <f>VLOOKUP(A683,Table1[[#This Row],[id]:[state]],6,0)</f>
        <v>failed</v>
      </c>
      <c r="G683">
        <f>IF(F683="failed",Data!L683,0)</f>
        <v>1</v>
      </c>
    </row>
    <row r="684" spans="1:7" x14ac:dyDescent="0.25">
      <c r="A684">
        <v>682</v>
      </c>
      <c r="B684" t="str">
        <f>VLOOKUP(A684,Table1[[#This Row],[id]:[state]],6,0)</f>
        <v>failed</v>
      </c>
      <c r="C684">
        <f>IF(B684="successful",Data!L684,0)</f>
        <v>0</v>
      </c>
      <c r="F684" t="str">
        <f>VLOOKUP(A684,Table1[[#This Row],[id]:[state]],6,0)</f>
        <v>failed</v>
      </c>
      <c r="G684">
        <f>IF(F684="failed",Data!L684,0)</f>
        <v>4</v>
      </c>
    </row>
    <row r="685" spans="1:7" x14ac:dyDescent="0.25">
      <c r="A685">
        <v>683</v>
      </c>
      <c r="B685" t="str">
        <f>VLOOKUP(A685,Table1[[#This Row],[id]:[state]],6,0)</f>
        <v>failed</v>
      </c>
      <c r="C685">
        <f>IF(B685="successful",Data!L685,0)</f>
        <v>0</v>
      </c>
      <c r="F685" t="str">
        <f>VLOOKUP(A685,Table1[[#This Row],[id]:[state]],6,0)</f>
        <v>failed</v>
      </c>
      <c r="G685">
        <f>IF(F685="failed",Data!L685,0)</f>
        <v>3</v>
      </c>
    </row>
    <row r="686" spans="1:7" x14ac:dyDescent="0.25">
      <c r="A686">
        <v>684</v>
      </c>
      <c r="B686" t="str">
        <f>VLOOKUP(A686,Table1[[#This Row],[id]:[state]],6,0)</f>
        <v>failed</v>
      </c>
      <c r="C686">
        <f>IF(B686="successful",Data!L686,0)</f>
        <v>0</v>
      </c>
      <c r="F686" t="str">
        <f>VLOOKUP(A686,Table1[[#This Row],[id]:[state]],6,0)</f>
        <v>failed</v>
      </c>
      <c r="G686">
        <f>IF(F686="failed",Data!L686,0)</f>
        <v>135</v>
      </c>
    </row>
    <row r="687" spans="1:7" x14ac:dyDescent="0.25">
      <c r="A687">
        <v>685</v>
      </c>
      <c r="B687" t="str">
        <f>VLOOKUP(A687,Table1[[#This Row],[id]:[state]],6,0)</f>
        <v>failed</v>
      </c>
      <c r="C687">
        <f>IF(B687="successful",Data!L687,0)</f>
        <v>0</v>
      </c>
      <c r="F687" t="str">
        <f>VLOOKUP(A687,Table1[[#This Row],[id]:[state]],6,0)</f>
        <v>failed</v>
      </c>
      <c r="G687">
        <f>IF(F687="failed",Data!L687,0)</f>
        <v>10</v>
      </c>
    </row>
    <row r="688" spans="1:7" x14ac:dyDescent="0.25">
      <c r="A688">
        <v>686</v>
      </c>
      <c r="B688" t="str">
        <f>VLOOKUP(A688,Table1[[#This Row],[id]:[state]],6,0)</f>
        <v>failed</v>
      </c>
      <c r="C688">
        <f>IF(B688="successful",Data!L688,0)</f>
        <v>0</v>
      </c>
      <c r="F688" t="str">
        <f>VLOOKUP(A688,Table1[[#This Row],[id]:[state]],6,0)</f>
        <v>failed</v>
      </c>
      <c r="G688">
        <f>IF(F688="failed",Data!L688,0)</f>
        <v>0</v>
      </c>
    </row>
    <row r="689" spans="1:7" x14ac:dyDescent="0.25">
      <c r="A689">
        <v>687</v>
      </c>
      <c r="B689" t="str">
        <f>VLOOKUP(A689,Table1[[#This Row],[id]:[state]],6,0)</f>
        <v>failed</v>
      </c>
      <c r="C689">
        <f>IF(B689="successful",Data!L689,0)</f>
        <v>0</v>
      </c>
      <c r="F689" t="str">
        <f>VLOOKUP(A689,Table1[[#This Row],[id]:[state]],6,0)</f>
        <v>failed</v>
      </c>
      <c r="G689">
        <f>IF(F689="failed",Data!L689,0)</f>
        <v>6</v>
      </c>
    </row>
    <row r="690" spans="1:7" x14ac:dyDescent="0.25">
      <c r="A690">
        <v>688</v>
      </c>
      <c r="B690" t="str">
        <f>VLOOKUP(A690,Table1[[#This Row],[id]:[state]],6,0)</f>
        <v>failed</v>
      </c>
      <c r="C690">
        <f>IF(B690="successful",Data!L690,0)</f>
        <v>0</v>
      </c>
      <c r="F690" t="str">
        <f>VLOOKUP(A690,Table1[[#This Row],[id]:[state]],6,0)</f>
        <v>failed</v>
      </c>
      <c r="G690">
        <f>IF(F690="failed",Data!L690,0)</f>
        <v>36</v>
      </c>
    </row>
    <row r="691" spans="1:7" x14ac:dyDescent="0.25">
      <c r="A691">
        <v>689</v>
      </c>
      <c r="B691" t="str">
        <f>VLOOKUP(A691,Table1[[#This Row],[id]:[state]],6,0)</f>
        <v>failed</v>
      </c>
      <c r="C691">
        <f>IF(B691="successful",Data!L691,0)</f>
        <v>0</v>
      </c>
      <c r="F691" t="str">
        <f>VLOOKUP(A691,Table1[[#This Row],[id]:[state]],6,0)</f>
        <v>failed</v>
      </c>
      <c r="G691">
        <f>IF(F691="failed",Data!L691,0)</f>
        <v>336</v>
      </c>
    </row>
    <row r="692" spans="1:7" x14ac:dyDescent="0.25">
      <c r="A692">
        <v>690</v>
      </c>
      <c r="B692" t="str">
        <f>VLOOKUP(A692,Table1[[#This Row],[id]:[state]],6,0)</f>
        <v>failed</v>
      </c>
      <c r="C692">
        <f>IF(B692="successful",Data!L692,0)</f>
        <v>0</v>
      </c>
      <c r="F692" t="str">
        <f>VLOOKUP(A692,Table1[[#This Row],[id]:[state]],6,0)</f>
        <v>failed</v>
      </c>
      <c r="G692">
        <f>IF(F692="failed",Data!L692,0)</f>
        <v>34</v>
      </c>
    </row>
    <row r="693" spans="1:7" x14ac:dyDescent="0.25">
      <c r="A693">
        <v>691</v>
      </c>
      <c r="B693" t="str">
        <f>VLOOKUP(A693,Table1[[#This Row],[id]:[state]],6,0)</f>
        <v>failed</v>
      </c>
      <c r="C693">
        <f>IF(B693="successful",Data!L693,0)</f>
        <v>0</v>
      </c>
      <c r="F693" t="str">
        <f>VLOOKUP(A693,Table1[[#This Row],[id]:[state]],6,0)</f>
        <v>failed</v>
      </c>
      <c r="G693">
        <f>IF(F693="failed",Data!L693,0)</f>
        <v>10</v>
      </c>
    </row>
    <row r="694" spans="1:7" x14ac:dyDescent="0.25">
      <c r="A694">
        <v>692</v>
      </c>
      <c r="B694" t="str">
        <f>VLOOKUP(A694,Table1[[#This Row],[id]:[state]],6,0)</f>
        <v>failed</v>
      </c>
      <c r="C694">
        <f>IF(B694="successful",Data!L694,0)</f>
        <v>0</v>
      </c>
      <c r="F694" t="str">
        <f>VLOOKUP(A694,Table1[[#This Row],[id]:[state]],6,0)</f>
        <v>failed</v>
      </c>
      <c r="G694">
        <f>IF(F694="failed",Data!L694,0)</f>
        <v>201</v>
      </c>
    </row>
    <row r="695" spans="1:7" x14ac:dyDescent="0.25">
      <c r="A695">
        <v>693</v>
      </c>
      <c r="B695" t="str">
        <f>VLOOKUP(A695,Table1[[#This Row],[id]:[state]],6,0)</f>
        <v>failed</v>
      </c>
      <c r="C695">
        <f>IF(B695="successful",Data!L695,0)</f>
        <v>0</v>
      </c>
      <c r="F695" t="str">
        <f>VLOOKUP(A695,Table1[[#This Row],[id]:[state]],6,0)</f>
        <v>failed</v>
      </c>
      <c r="G695">
        <f>IF(F695="failed",Data!L695,0)</f>
        <v>296</v>
      </c>
    </row>
    <row r="696" spans="1:7" x14ac:dyDescent="0.25">
      <c r="A696">
        <v>694</v>
      </c>
      <c r="B696" t="str">
        <f>VLOOKUP(A696,Table1[[#This Row],[id]:[state]],6,0)</f>
        <v>failed</v>
      </c>
      <c r="C696">
        <f>IF(B696="successful",Data!L696,0)</f>
        <v>0</v>
      </c>
      <c r="F696" t="str">
        <f>VLOOKUP(A696,Table1[[#This Row],[id]:[state]],6,0)</f>
        <v>failed</v>
      </c>
      <c r="G696">
        <f>IF(F696="failed",Data!L696,0)</f>
        <v>7</v>
      </c>
    </row>
    <row r="697" spans="1:7" x14ac:dyDescent="0.25">
      <c r="A697">
        <v>695</v>
      </c>
      <c r="B697" t="str">
        <f>VLOOKUP(A697,Table1[[#This Row],[id]:[state]],6,0)</f>
        <v>failed</v>
      </c>
      <c r="C697">
        <f>IF(B697="successful",Data!L697,0)</f>
        <v>0</v>
      </c>
      <c r="F697" t="str">
        <f>VLOOKUP(A697,Table1[[#This Row],[id]:[state]],6,0)</f>
        <v>failed</v>
      </c>
      <c r="G697">
        <f>IF(F697="failed",Data!L697,0)</f>
        <v>7</v>
      </c>
    </row>
    <row r="698" spans="1:7" x14ac:dyDescent="0.25">
      <c r="A698">
        <v>696</v>
      </c>
      <c r="B698" t="str">
        <f>VLOOKUP(A698,Table1[[#This Row],[id]:[state]],6,0)</f>
        <v>failed</v>
      </c>
      <c r="C698">
        <f>IF(B698="successful",Data!L698,0)</f>
        <v>0</v>
      </c>
      <c r="F698" t="str">
        <f>VLOOKUP(A698,Table1[[#This Row],[id]:[state]],6,0)</f>
        <v>failed</v>
      </c>
      <c r="G698">
        <f>IF(F698="failed",Data!L698,0)</f>
        <v>1</v>
      </c>
    </row>
    <row r="699" spans="1:7" x14ac:dyDescent="0.25">
      <c r="A699">
        <v>697</v>
      </c>
      <c r="B699" t="str">
        <f>VLOOKUP(A699,Table1[[#This Row],[id]:[state]],6,0)</f>
        <v>failed</v>
      </c>
      <c r="C699">
        <f>IF(B699="successful",Data!L699,0)</f>
        <v>0</v>
      </c>
      <c r="F699" t="str">
        <f>VLOOKUP(A699,Table1[[#This Row],[id]:[state]],6,0)</f>
        <v>failed</v>
      </c>
      <c r="G699">
        <f>IF(F699="failed",Data!L699,0)</f>
        <v>114</v>
      </c>
    </row>
    <row r="700" spans="1:7" x14ac:dyDescent="0.25">
      <c r="A700">
        <v>698</v>
      </c>
      <c r="B700" t="str">
        <f>VLOOKUP(A700,Table1[[#This Row],[id]:[state]],6,0)</f>
        <v>failed</v>
      </c>
      <c r="C700">
        <f>IF(B700="successful",Data!L700,0)</f>
        <v>0</v>
      </c>
      <c r="F700" t="str">
        <f>VLOOKUP(A700,Table1[[#This Row],[id]:[state]],6,0)</f>
        <v>failed</v>
      </c>
      <c r="G700">
        <f>IF(F700="failed",Data!L700,0)</f>
        <v>29</v>
      </c>
    </row>
    <row r="701" spans="1:7" x14ac:dyDescent="0.25">
      <c r="A701">
        <v>699</v>
      </c>
      <c r="B701" t="str">
        <f>VLOOKUP(A701,Table1[[#This Row],[id]:[state]],6,0)</f>
        <v>failed</v>
      </c>
      <c r="C701">
        <f>IF(B701="successful",Data!L701,0)</f>
        <v>0</v>
      </c>
      <c r="F701" t="str">
        <f>VLOOKUP(A701,Table1[[#This Row],[id]:[state]],6,0)</f>
        <v>failed</v>
      </c>
      <c r="G701">
        <f>IF(F701="failed",Data!L701,0)</f>
        <v>890</v>
      </c>
    </row>
    <row r="702" spans="1:7" x14ac:dyDescent="0.25">
      <c r="A702">
        <v>700</v>
      </c>
      <c r="B702" t="str">
        <f>VLOOKUP(A702,Table1[[#This Row],[id]:[state]],6,0)</f>
        <v>failed</v>
      </c>
      <c r="C702">
        <f>IF(B702="successful",Data!L702,0)</f>
        <v>0</v>
      </c>
      <c r="F702" t="str">
        <f>VLOOKUP(A702,Table1[[#This Row],[id]:[state]],6,0)</f>
        <v>failed</v>
      </c>
      <c r="G702">
        <f>IF(F702="failed",Data!L702,0)</f>
        <v>31</v>
      </c>
    </row>
    <row r="703" spans="1:7" x14ac:dyDescent="0.25">
      <c r="A703">
        <v>701</v>
      </c>
      <c r="B703" t="str">
        <f>VLOOKUP(A703,Table1[[#This Row],[id]:[state]],6,0)</f>
        <v>failed</v>
      </c>
      <c r="C703">
        <f>IF(B703="successful",Data!L703,0)</f>
        <v>0</v>
      </c>
      <c r="F703" t="str">
        <f>VLOOKUP(A703,Table1[[#This Row],[id]:[state]],6,0)</f>
        <v>failed</v>
      </c>
      <c r="G703">
        <f>IF(F703="failed",Data!L703,0)</f>
        <v>21</v>
      </c>
    </row>
    <row r="704" spans="1:7" x14ac:dyDescent="0.25">
      <c r="A704">
        <v>702</v>
      </c>
      <c r="B704" t="str">
        <f>VLOOKUP(A704,Table1[[#This Row],[id]:[state]],6,0)</f>
        <v>failed</v>
      </c>
      <c r="C704">
        <f>IF(B704="successful",Data!L704,0)</f>
        <v>0</v>
      </c>
      <c r="F704" t="str">
        <f>VLOOKUP(A704,Table1[[#This Row],[id]:[state]],6,0)</f>
        <v>failed</v>
      </c>
      <c r="G704">
        <f>IF(F704="failed",Data!L704,0)</f>
        <v>37</v>
      </c>
    </row>
    <row r="705" spans="1:7" x14ac:dyDescent="0.25">
      <c r="A705">
        <v>703</v>
      </c>
      <c r="B705" t="str">
        <f>VLOOKUP(A705,Table1[[#This Row],[id]:[state]],6,0)</f>
        <v>failed</v>
      </c>
      <c r="C705">
        <f>IF(B705="successful",Data!L705,0)</f>
        <v>0</v>
      </c>
      <c r="F705" t="str">
        <f>VLOOKUP(A705,Table1[[#This Row],[id]:[state]],6,0)</f>
        <v>failed</v>
      </c>
      <c r="G705">
        <f>IF(F705="failed",Data!L705,0)</f>
        <v>7</v>
      </c>
    </row>
    <row r="706" spans="1:7" x14ac:dyDescent="0.25">
      <c r="A706">
        <v>704</v>
      </c>
      <c r="B706" t="str">
        <f>VLOOKUP(A706,Table1[[#This Row],[id]:[state]],6,0)</f>
        <v>failed</v>
      </c>
      <c r="C706">
        <f>IF(B706="successful",Data!L706,0)</f>
        <v>0</v>
      </c>
      <c r="F706" t="str">
        <f>VLOOKUP(A706,Table1[[#This Row],[id]:[state]],6,0)</f>
        <v>failed</v>
      </c>
      <c r="G706">
        <f>IF(F706="failed",Data!L706,0)</f>
        <v>4</v>
      </c>
    </row>
    <row r="707" spans="1:7" x14ac:dyDescent="0.25">
      <c r="A707">
        <v>705</v>
      </c>
      <c r="B707" t="str">
        <f>VLOOKUP(A707,Table1[[#This Row],[id]:[state]],6,0)</f>
        <v>failed</v>
      </c>
      <c r="C707">
        <f>IF(B707="successful",Data!L707,0)</f>
        <v>0</v>
      </c>
      <c r="F707" t="str">
        <f>VLOOKUP(A707,Table1[[#This Row],[id]:[state]],6,0)</f>
        <v>failed</v>
      </c>
      <c r="G707">
        <f>IF(F707="failed",Data!L707,0)</f>
        <v>5</v>
      </c>
    </row>
    <row r="708" spans="1:7" x14ac:dyDescent="0.25">
      <c r="A708">
        <v>706</v>
      </c>
      <c r="B708" t="str">
        <f>VLOOKUP(A708,Table1[[#This Row],[id]:[state]],6,0)</f>
        <v>failed</v>
      </c>
      <c r="C708">
        <f>IF(B708="successful",Data!L708,0)</f>
        <v>0</v>
      </c>
      <c r="F708" t="str">
        <f>VLOOKUP(A708,Table1[[#This Row],[id]:[state]],6,0)</f>
        <v>failed</v>
      </c>
      <c r="G708">
        <f>IF(F708="failed",Data!L708,0)</f>
        <v>0</v>
      </c>
    </row>
    <row r="709" spans="1:7" x14ac:dyDescent="0.25">
      <c r="A709">
        <v>707</v>
      </c>
      <c r="B709" t="str">
        <f>VLOOKUP(A709,Table1[[#This Row],[id]:[state]],6,0)</f>
        <v>failed</v>
      </c>
      <c r="C709">
        <f>IF(B709="successful",Data!L709,0)</f>
        <v>0</v>
      </c>
      <c r="F709" t="str">
        <f>VLOOKUP(A709,Table1[[#This Row],[id]:[state]],6,0)</f>
        <v>failed</v>
      </c>
      <c r="G709">
        <f>IF(F709="failed",Data!L709,0)</f>
        <v>456</v>
      </c>
    </row>
    <row r="710" spans="1:7" x14ac:dyDescent="0.25">
      <c r="A710">
        <v>708</v>
      </c>
      <c r="B710" t="str">
        <f>VLOOKUP(A710,Table1[[#This Row],[id]:[state]],6,0)</f>
        <v>failed</v>
      </c>
      <c r="C710">
        <f>IF(B710="successful",Data!L710,0)</f>
        <v>0</v>
      </c>
      <c r="F710" t="str">
        <f>VLOOKUP(A710,Table1[[#This Row],[id]:[state]],6,0)</f>
        <v>failed</v>
      </c>
      <c r="G710">
        <f>IF(F710="failed",Data!L710,0)</f>
        <v>369</v>
      </c>
    </row>
    <row r="711" spans="1:7" x14ac:dyDescent="0.25">
      <c r="A711">
        <v>709</v>
      </c>
      <c r="B711" t="str">
        <f>VLOOKUP(A711,Table1[[#This Row],[id]:[state]],6,0)</f>
        <v>failed</v>
      </c>
      <c r="C711">
        <f>IF(B711="successful",Data!L711,0)</f>
        <v>0</v>
      </c>
      <c r="F711" t="str">
        <f>VLOOKUP(A711,Table1[[#This Row],[id]:[state]],6,0)</f>
        <v>failed</v>
      </c>
      <c r="G711">
        <f>IF(F711="failed",Data!L711,0)</f>
        <v>2</v>
      </c>
    </row>
    <row r="712" spans="1:7" x14ac:dyDescent="0.25">
      <c r="A712">
        <v>710</v>
      </c>
      <c r="B712" t="str">
        <f>VLOOKUP(A712,Table1[[#This Row],[id]:[state]],6,0)</f>
        <v>failed</v>
      </c>
      <c r="C712">
        <f>IF(B712="successful",Data!L712,0)</f>
        <v>0</v>
      </c>
      <c r="F712" t="str">
        <f>VLOOKUP(A712,Table1[[#This Row],[id]:[state]],6,0)</f>
        <v>failed</v>
      </c>
      <c r="G712">
        <f>IF(F712="failed",Data!L712,0)</f>
        <v>0</v>
      </c>
    </row>
    <row r="713" spans="1:7" x14ac:dyDescent="0.25">
      <c r="A713">
        <v>711</v>
      </c>
      <c r="B713" t="str">
        <f>VLOOKUP(A713,Table1[[#This Row],[id]:[state]],6,0)</f>
        <v>failed</v>
      </c>
      <c r="C713">
        <f>IF(B713="successful",Data!L713,0)</f>
        <v>0</v>
      </c>
      <c r="F713" t="str">
        <f>VLOOKUP(A713,Table1[[#This Row],[id]:[state]],6,0)</f>
        <v>failed</v>
      </c>
      <c r="G713">
        <f>IF(F713="failed",Data!L713,0)</f>
        <v>338</v>
      </c>
    </row>
    <row r="714" spans="1:7" x14ac:dyDescent="0.25">
      <c r="A714">
        <v>712</v>
      </c>
      <c r="B714" t="str">
        <f>VLOOKUP(A714,Table1[[#This Row],[id]:[state]],6,0)</f>
        <v>failed</v>
      </c>
      <c r="C714">
        <f>IF(B714="successful",Data!L714,0)</f>
        <v>0</v>
      </c>
      <c r="F714" t="str">
        <f>VLOOKUP(A714,Table1[[#This Row],[id]:[state]],6,0)</f>
        <v>failed</v>
      </c>
      <c r="G714">
        <f>IF(F714="failed",Data!L714,0)</f>
        <v>4</v>
      </c>
    </row>
    <row r="715" spans="1:7" x14ac:dyDescent="0.25">
      <c r="A715">
        <v>713</v>
      </c>
      <c r="B715" t="str">
        <f>VLOOKUP(A715,Table1[[#This Row],[id]:[state]],6,0)</f>
        <v>failed</v>
      </c>
      <c r="C715">
        <f>IF(B715="successful",Data!L715,0)</f>
        <v>0</v>
      </c>
      <c r="F715" t="str">
        <f>VLOOKUP(A715,Table1[[#This Row],[id]:[state]],6,0)</f>
        <v>failed</v>
      </c>
      <c r="G715">
        <f>IF(F715="failed",Data!L715,0)</f>
        <v>1</v>
      </c>
    </row>
    <row r="716" spans="1:7" x14ac:dyDescent="0.25">
      <c r="A716">
        <v>714</v>
      </c>
      <c r="B716" t="str">
        <f>VLOOKUP(A716,Table1[[#This Row],[id]:[state]],6,0)</f>
        <v>failed</v>
      </c>
      <c r="C716">
        <f>IF(B716="successful",Data!L716,0)</f>
        <v>0</v>
      </c>
      <c r="F716" t="str">
        <f>VLOOKUP(A716,Table1[[#This Row],[id]:[state]],6,0)</f>
        <v>failed</v>
      </c>
      <c r="G716">
        <f>IF(F716="failed",Data!L716,0)</f>
        <v>28</v>
      </c>
    </row>
    <row r="717" spans="1:7" x14ac:dyDescent="0.25">
      <c r="A717">
        <v>715</v>
      </c>
      <c r="B717" t="str">
        <f>VLOOKUP(A717,Table1[[#This Row],[id]:[state]],6,0)</f>
        <v>failed</v>
      </c>
      <c r="C717">
        <f>IF(B717="successful",Data!L717,0)</f>
        <v>0</v>
      </c>
      <c r="F717" t="str">
        <f>VLOOKUP(A717,Table1[[#This Row],[id]:[state]],6,0)</f>
        <v>failed</v>
      </c>
      <c r="G717">
        <f>IF(F717="failed",Data!L717,0)</f>
        <v>12</v>
      </c>
    </row>
    <row r="718" spans="1:7" x14ac:dyDescent="0.25">
      <c r="A718">
        <v>716</v>
      </c>
      <c r="B718" t="str">
        <f>VLOOKUP(A718,Table1[[#This Row],[id]:[state]],6,0)</f>
        <v>failed</v>
      </c>
      <c r="C718">
        <f>IF(B718="successful",Data!L718,0)</f>
        <v>0</v>
      </c>
      <c r="F718" t="str">
        <f>VLOOKUP(A718,Table1[[#This Row],[id]:[state]],6,0)</f>
        <v>failed</v>
      </c>
      <c r="G718">
        <f>IF(F718="failed",Data!L718,0)</f>
        <v>16</v>
      </c>
    </row>
    <row r="719" spans="1:7" x14ac:dyDescent="0.25">
      <c r="A719">
        <v>717</v>
      </c>
      <c r="B719" t="str">
        <f>VLOOKUP(A719,Table1[[#This Row],[id]:[state]],6,0)</f>
        <v>failed</v>
      </c>
      <c r="C719">
        <f>IF(B719="successful",Data!L719,0)</f>
        <v>0</v>
      </c>
      <c r="F719" t="str">
        <f>VLOOKUP(A719,Table1[[#This Row],[id]:[state]],6,0)</f>
        <v>failed</v>
      </c>
      <c r="G719">
        <f>IF(F719="failed",Data!L719,0)</f>
        <v>4</v>
      </c>
    </row>
    <row r="720" spans="1:7" x14ac:dyDescent="0.25">
      <c r="A720">
        <v>718</v>
      </c>
      <c r="B720" t="str">
        <f>VLOOKUP(A720,Table1[[#This Row],[id]:[state]],6,0)</f>
        <v>failed</v>
      </c>
      <c r="C720">
        <f>IF(B720="successful",Data!L720,0)</f>
        <v>0</v>
      </c>
      <c r="F720" t="str">
        <f>VLOOKUP(A720,Table1[[#This Row],[id]:[state]],6,0)</f>
        <v>failed</v>
      </c>
      <c r="G720">
        <f>IF(F720="failed",Data!L720,0)</f>
        <v>4</v>
      </c>
    </row>
    <row r="721" spans="1:7" x14ac:dyDescent="0.25">
      <c r="A721">
        <v>719</v>
      </c>
      <c r="B721" t="str">
        <f>VLOOKUP(A721,Table1[[#This Row],[id]:[state]],6,0)</f>
        <v>failed</v>
      </c>
      <c r="C721">
        <f>IF(B721="successful",Data!L721,0)</f>
        <v>0</v>
      </c>
      <c r="F721" t="str">
        <f>VLOOKUP(A721,Table1[[#This Row],[id]:[state]],6,0)</f>
        <v>failed</v>
      </c>
      <c r="G721">
        <f>IF(F721="failed",Data!L721,0)</f>
        <v>10</v>
      </c>
    </row>
    <row r="722" spans="1:7" hidden="1" x14ac:dyDescent="0.25">
      <c r="A722">
        <v>720</v>
      </c>
      <c r="B722" t="str">
        <f>VLOOKUP(A722,Table1[[#This Row],[id]:[state]],6,0)</f>
        <v>successful</v>
      </c>
      <c r="C722">
        <f>IF(B722="successful",Data!L722,0)</f>
        <v>41</v>
      </c>
      <c r="F722" t="str">
        <f>VLOOKUP(A722,Table1[[#This Row],[id]:[state]],6,0)</f>
        <v>successful</v>
      </c>
      <c r="G722">
        <f>IF(F722="failed",Data!L722,0)</f>
        <v>0</v>
      </c>
    </row>
    <row r="723" spans="1:7" hidden="1" x14ac:dyDescent="0.25">
      <c r="A723">
        <v>721</v>
      </c>
      <c r="B723" t="str">
        <f>VLOOKUP(A723,Table1[[#This Row],[id]:[state]],6,0)</f>
        <v>successful</v>
      </c>
      <c r="C723">
        <f>IF(B723="successful",Data!L723,0)</f>
        <v>119</v>
      </c>
      <c r="F723" t="str">
        <f>VLOOKUP(A723,Table1[[#This Row],[id]:[state]],6,0)</f>
        <v>successful</v>
      </c>
      <c r="G723">
        <f>IF(F723="failed",Data!L723,0)</f>
        <v>0</v>
      </c>
    </row>
    <row r="724" spans="1:7" hidden="1" x14ac:dyDescent="0.25">
      <c r="A724">
        <v>722</v>
      </c>
      <c r="B724" t="str">
        <f>VLOOKUP(A724,Table1[[#This Row],[id]:[state]],6,0)</f>
        <v>successful</v>
      </c>
      <c r="C724">
        <f>IF(B724="successful",Data!L724,0)</f>
        <v>153</v>
      </c>
      <c r="F724" t="str">
        <f>VLOOKUP(A724,Table1[[#This Row],[id]:[state]],6,0)</f>
        <v>successful</v>
      </c>
      <c r="G724">
        <f>IF(F724="failed",Data!L724,0)</f>
        <v>0</v>
      </c>
    </row>
    <row r="725" spans="1:7" hidden="1" x14ac:dyDescent="0.25">
      <c r="A725">
        <v>723</v>
      </c>
      <c r="B725" t="str">
        <f>VLOOKUP(A725,Table1[[#This Row],[id]:[state]],6,0)</f>
        <v>successful</v>
      </c>
      <c r="C725">
        <f>IF(B725="successful",Data!L725,0)</f>
        <v>100</v>
      </c>
      <c r="F725" t="str">
        <f>VLOOKUP(A725,Table1[[#This Row],[id]:[state]],6,0)</f>
        <v>successful</v>
      </c>
      <c r="G725">
        <f>IF(F725="failed",Data!L725,0)</f>
        <v>0</v>
      </c>
    </row>
    <row r="726" spans="1:7" hidden="1" x14ac:dyDescent="0.25">
      <c r="A726">
        <v>724</v>
      </c>
      <c r="B726" t="str">
        <f>VLOOKUP(A726,Table1[[#This Row],[id]:[state]],6,0)</f>
        <v>successful</v>
      </c>
      <c r="C726">
        <f>IF(B726="successful",Data!L726,0)</f>
        <v>143</v>
      </c>
      <c r="F726" t="str">
        <f>VLOOKUP(A726,Table1[[#This Row],[id]:[state]],6,0)</f>
        <v>successful</v>
      </c>
      <c r="G726">
        <f>IF(F726="failed",Data!L726,0)</f>
        <v>0</v>
      </c>
    </row>
    <row r="727" spans="1:7" hidden="1" x14ac:dyDescent="0.25">
      <c r="A727">
        <v>725</v>
      </c>
      <c r="B727" t="str">
        <f>VLOOKUP(A727,Table1[[#This Row],[id]:[state]],6,0)</f>
        <v>successful</v>
      </c>
      <c r="C727">
        <f>IF(B727="successful",Data!L727,0)</f>
        <v>140</v>
      </c>
      <c r="F727" t="str">
        <f>VLOOKUP(A727,Table1[[#This Row],[id]:[state]],6,0)</f>
        <v>successful</v>
      </c>
      <c r="G727">
        <f>IF(F727="failed",Data!L727,0)</f>
        <v>0</v>
      </c>
    </row>
    <row r="728" spans="1:7" hidden="1" x14ac:dyDescent="0.25">
      <c r="A728">
        <v>726</v>
      </c>
      <c r="B728" t="str">
        <f>VLOOKUP(A728,Table1[[#This Row],[id]:[state]],6,0)</f>
        <v>successful</v>
      </c>
      <c r="C728">
        <f>IF(B728="successful",Data!L728,0)</f>
        <v>35</v>
      </c>
      <c r="F728" t="str">
        <f>VLOOKUP(A728,Table1[[#This Row],[id]:[state]],6,0)</f>
        <v>successful</v>
      </c>
      <c r="G728">
        <f>IF(F728="failed",Data!L728,0)</f>
        <v>0</v>
      </c>
    </row>
    <row r="729" spans="1:7" hidden="1" x14ac:dyDescent="0.25">
      <c r="A729">
        <v>727</v>
      </c>
      <c r="B729" t="str">
        <f>VLOOKUP(A729,Table1[[#This Row],[id]:[state]],6,0)</f>
        <v>successful</v>
      </c>
      <c r="C729">
        <f>IF(B729="successful",Data!L729,0)</f>
        <v>149</v>
      </c>
      <c r="F729" t="str">
        <f>VLOOKUP(A729,Table1[[#This Row],[id]:[state]],6,0)</f>
        <v>successful</v>
      </c>
      <c r="G729">
        <f>IF(F729="failed",Data!L729,0)</f>
        <v>0</v>
      </c>
    </row>
    <row r="730" spans="1:7" hidden="1" x14ac:dyDescent="0.25">
      <c r="A730">
        <v>728</v>
      </c>
      <c r="B730" t="str">
        <f>VLOOKUP(A730,Table1[[#This Row],[id]:[state]],6,0)</f>
        <v>successful</v>
      </c>
      <c r="C730">
        <f>IF(B730="successful",Data!L730,0)</f>
        <v>130</v>
      </c>
      <c r="F730" t="str">
        <f>VLOOKUP(A730,Table1[[#This Row],[id]:[state]],6,0)</f>
        <v>successful</v>
      </c>
      <c r="G730">
        <f>IF(F730="failed",Data!L730,0)</f>
        <v>0</v>
      </c>
    </row>
    <row r="731" spans="1:7" hidden="1" x14ac:dyDescent="0.25">
      <c r="A731">
        <v>729</v>
      </c>
      <c r="B731" t="str">
        <f>VLOOKUP(A731,Table1[[#This Row],[id]:[state]],6,0)</f>
        <v>successful</v>
      </c>
      <c r="C731">
        <f>IF(B731="successful",Data!L731,0)</f>
        <v>120</v>
      </c>
      <c r="F731" t="str">
        <f>VLOOKUP(A731,Table1[[#This Row],[id]:[state]],6,0)</f>
        <v>successful</v>
      </c>
      <c r="G731">
        <f>IF(F731="failed",Data!L731,0)</f>
        <v>0</v>
      </c>
    </row>
    <row r="732" spans="1:7" hidden="1" x14ac:dyDescent="0.25">
      <c r="A732">
        <v>730</v>
      </c>
      <c r="B732" t="str">
        <f>VLOOKUP(A732,Table1[[#This Row],[id]:[state]],6,0)</f>
        <v>successful</v>
      </c>
      <c r="C732">
        <f>IF(B732="successful",Data!L732,0)</f>
        <v>265</v>
      </c>
      <c r="F732" t="str">
        <f>VLOOKUP(A732,Table1[[#This Row],[id]:[state]],6,0)</f>
        <v>successful</v>
      </c>
      <c r="G732">
        <f>IF(F732="failed",Data!L732,0)</f>
        <v>0</v>
      </c>
    </row>
    <row r="733" spans="1:7" hidden="1" x14ac:dyDescent="0.25">
      <c r="A733">
        <v>731</v>
      </c>
      <c r="B733" t="str">
        <f>VLOOKUP(A733,Table1[[#This Row],[id]:[state]],6,0)</f>
        <v>successful</v>
      </c>
      <c r="C733">
        <f>IF(B733="successful",Data!L733,0)</f>
        <v>71</v>
      </c>
      <c r="F733" t="str">
        <f>VLOOKUP(A733,Table1[[#This Row],[id]:[state]],6,0)</f>
        <v>successful</v>
      </c>
      <c r="G733">
        <f>IF(F733="failed",Data!L733,0)</f>
        <v>0</v>
      </c>
    </row>
    <row r="734" spans="1:7" hidden="1" x14ac:dyDescent="0.25">
      <c r="A734">
        <v>732</v>
      </c>
      <c r="B734" t="str">
        <f>VLOOKUP(A734,Table1[[#This Row],[id]:[state]],6,0)</f>
        <v>successful</v>
      </c>
      <c r="C734">
        <f>IF(B734="successful",Data!L734,0)</f>
        <v>13</v>
      </c>
      <c r="F734" t="str">
        <f>VLOOKUP(A734,Table1[[#This Row],[id]:[state]],6,0)</f>
        <v>successful</v>
      </c>
      <c r="G734">
        <f>IF(F734="failed",Data!L734,0)</f>
        <v>0</v>
      </c>
    </row>
    <row r="735" spans="1:7" hidden="1" x14ac:dyDescent="0.25">
      <c r="A735">
        <v>733</v>
      </c>
      <c r="B735" t="str">
        <f>VLOOKUP(A735,Table1[[#This Row],[id]:[state]],6,0)</f>
        <v>successful</v>
      </c>
      <c r="C735">
        <f>IF(B735="successful",Data!L735,0)</f>
        <v>169</v>
      </c>
      <c r="F735" t="str">
        <f>VLOOKUP(A735,Table1[[#This Row],[id]:[state]],6,0)</f>
        <v>successful</v>
      </c>
      <c r="G735">
        <f>IF(F735="failed",Data!L735,0)</f>
        <v>0</v>
      </c>
    </row>
    <row r="736" spans="1:7" hidden="1" x14ac:dyDescent="0.25">
      <c r="A736">
        <v>734</v>
      </c>
      <c r="B736" t="str">
        <f>VLOOKUP(A736,Table1[[#This Row],[id]:[state]],6,0)</f>
        <v>successful</v>
      </c>
      <c r="C736">
        <f>IF(B736="successful",Data!L736,0)</f>
        <v>57</v>
      </c>
      <c r="F736" t="str">
        <f>VLOOKUP(A736,Table1[[#This Row],[id]:[state]],6,0)</f>
        <v>successful</v>
      </c>
      <c r="G736">
        <f>IF(F736="failed",Data!L736,0)</f>
        <v>0</v>
      </c>
    </row>
    <row r="737" spans="1:7" hidden="1" x14ac:dyDescent="0.25">
      <c r="A737">
        <v>735</v>
      </c>
      <c r="B737" t="str">
        <f>VLOOKUP(A737,Table1[[#This Row],[id]:[state]],6,0)</f>
        <v>successful</v>
      </c>
      <c r="C737">
        <f>IF(B737="successful",Data!L737,0)</f>
        <v>229</v>
      </c>
      <c r="F737" t="str">
        <f>VLOOKUP(A737,Table1[[#This Row],[id]:[state]],6,0)</f>
        <v>successful</v>
      </c>
      <c r="G737">
        <f>IF(F737="failed",Data!L737,0)</f>
        <v>0</v>
      </c>
    </row>
    <row r="738" spans="1:7" hidden="1" x14ac:dyDescent="0.25">
      <c r="A738">
        <v>736</v>
      </c>
      <c r="B738" t="str">
        <f>VLOOKUP(A738,Table1[[#This Row],[id]:[state]],6,0)</f>
        <v>successful</v>
      </c>
      <c r="C738">
        <f>IF(B738="successful",Data!L738,0)</f>
        <v>108</v>
      </c>
      <c r="F738" t="str">
        <f>VLOOKUP(A738,Table1[[#This Row],[id]:[state]],6,0)</f>
        <v>successful</v>
      </c>
      <c r="G738">
        <f>IF(F738="failed",Data!L738,0)</f>
        <v>0</v>
      </c>
    </row>
    <row r="739" spans="1:7" hidden="1" x14ac:dyDescent="0.25">
      <c r="A739">
        <v>737</v>
      </c>
      <c r="B739" t="str">
        <f>VLOOKUP(A739,Table1[[#This Row],[id]:[state]],6,0)</f>
        <v>successful</v>
      </c>
      <c r="C739">
        <f>IF(B739="successful",Data!L739,0)</f>
        <v>108</v>
      </c>
      <c r="F739" t="str">
        <f>VLOOKUP(A739,Table1[[#This Row],[id]:[state]],6,0)</f>
        <v>successful</v>
      </c>
      <c r="G739">
        <f>IF(F739="failed",Data!L739,0)</f>
        <v>0</v>
      </c>
    </row>
    <row r="740" spans="1:7" hidden="1" x14ac:dyDescent="0.25">
      <c r="A740">
        <v>738</v>
      </c>
      <c r="B740" t="str">
        <f>VLOOKUP(A740,Table1[[#This Row],[id]:[state]],6,0)</f>
        <v>successful</v>
      </c>
      <c r="C740">
        <f>IF(B740="successful",Data!L740,0)</f>
        <v>41</v>
      </c>
      <c r="F740" t="str">
        <f>VLOOKUP(A740,Table1[[#This Row],[id]:[state]],6,0)</f>
        <v>successful</v>
      </c>
      <c r="G740">
        <f>IF(F740="failed",Data!L740,0)</f>
        <v>0</v>
      </c>
    </row>
    <row r="741" spans="1:7" hidden="1" x14ac:dyDescent="0.25">
      <c r="A741">
        <v>739</v>
      </c>
      <c r="B741" t="str">
        <f>VLOOKUP(A741,Table1[[#This Row],[id]:[state]],6,0)</f>
        <v>successful</v>
      </c>
      <c r="C741">
        <f>IF(B741="successful",Data!L741,0)</f>
        <v>139</v>
      </c>
      <c r="F741" t="str">
        <f>VLOOKUP(A741,Table1[[#This Row],[id]:[state]],6,0)</f>
        <v>successful</v>
      </c>
      <c r="G741">
        <f>IF(F741="failed",Data!L741,0)</f>
        <v>0</v>
      </c>
    </row>
    <row r="742" spans="1:7" hidden="1" x14ac:dyDescent="0.25">
      <c r="A742">
        <v>740</v>
      </c>
      <c r="B742" t="str">
        <f>VLOOKUP(A742,Table1[[#This Row],[id]:[state]],6,0)</f>
        <v>successful</v>
      </c>
      <c r="C742">
        <f>IF(B742="successful",Data!L742,0)</f>
        <v>19</v>
      </c>
      <c r="F742" t="str">
        <f>VLOOKUP(A742,Table1[[#This Row],[id]:[state]],6,0)</f>
        <v>successful</v>
      </c>
      <c r="G742">
        <f>IF(F742="failed",Data!L742,0)</f>
        <v>0</v>
      </c>
    </row>
    <row r="743" spans="1:7" hidden="1" x14ac:dyDescent="0.25">
      <c r="A743">
        <v>741</v>
      </c>
      <c r="B743" t="str">
        <f>VLOOKUP(A743,Table1[[#This Row],[id]:[state]],6,0)</f>
        <v>successful</v>
      </c>
      <c r="C743">
        <f>IF(B743="successful",Data!L743,0)</f>
        <v>94</v>
      </c>
      <c r="F743" t="str">
        <f>VLOOKUP(A743,Table1[[#This Row],[id]:[state]],6,0)</f>
        <v>successful</v>
      </c>
      <c r="G743">
        <f>IF(F743="failed",Data!L743,0)</f>
        <v>0</v>
      </c>
    </row>
    <row r="744" spans="1:7" hidden="1" x14ac:dyDescent="0.25">
      <c r="A744">
        <v>742</v>
      </c>
      <c r="B744" t="str">
        <f>VLOOKUP(A744,Table1[[#This Row],[id]:[state]],6,0)</f>
        <v>successful</v>
      </c>
      <c r="C744">
        <f>IF(B744="successful",Data!L744,0)</f>
        <v>23</v>
      </c>
      <c r="F744" t="str">
        <f>VLOOKUP(A744,Table1[[#This Row],[id]:[state]],6,0)</f>
        <v>successful</v>
      </c>
      <c r="G744">
        <f>IF(F744="failed",Data!L744,0)</f>
        <v>0</v>
      </c>
    </row>
    <row r="745" spans="1:7" hidden="1" x14ac:dyDescent="0.25">
      <c r="A745">
        <v>743</v>
      </c>
      <c r="B745" t="str">
        <f>VLOOKUP(A745,Table1[[#This Row],[id]:[state]],6,0)</f>
        <v>successful</v>
      </c>
      <c r="C745">
        <f>IF(B745="successful",Data!L745,0)</f>
        <v>15</v>
      </c>
      <c r="F745" t="str">
        <f>VLOOKUP(A745,Table1[[#This Row],[id]:[state]],6,0)</f>
        <v>successful</v>
      </c>
      <c r="G745">
        <f>IF(F745="failed",Data!L745,0)</f>
        <v>0</v>
      </c>
    </row>
    <row r="746" spans="1:7" hidden="1" x14ac:dyDescent="0.25">
      <c r="A746">
        <v>744</v>
      </c>
      <c r="B746" t="str">
        <f>VLOOKUP(A746,Table1[[#This Row],[id]:[state]],6,0)</f>
        <v>successful</v>
      </c>
      <c r="C746">
        <f>IF(B746="successful",Data!L746,0)</f>
        <v>62</v>
      </c>
      <c r="F746" t="str">
        <f>VLOOKUP(A746,Table1[[#This Row],[id]:[state]],6,0)</f>
        <v>successful</v>
      </c>
      <c r="G746">
        <f>IF(F746="failed",Data!L746,0)</f>
        <v>0</v>
      </c>
    </row>
    <row r="747" spans="1:7" hidden="1" x14ac:dyDescent="0.25">
      <c r="A747">
        <v>745</v>
      </c>
      <c r="B747" t="str">
        <f>VLOOKUP(A747,Table1[[#This Row],[id]:[state]],6,0)</f>
        <v>successful</v>
      </c>
      <c r="C747">
        <f>IF(B747="successful",Data!L747,0)</f>
        <v>74</v>
      </c>
      <c r="F747" t="str">
        <f>VLOOKUP(A747,Table1[[#This Row],[id]:[state]],6,0)</f>
        <v>successful</v>
      </c>
      <c r="G747">
        <f>IF(F747="failed",Data!L747,0)</f>
        <v>0</v>
      </c>
    </row>
    <row r="748" spans="1:7" hidden="1" x14ac:dyDescent="0.25">
      <c r="A748">
        <v>746</v>
      </c>
      <c r="B748" t="str">
        <f>VLOOKUP(A748,Table1[[#This Row],[id]:[state]],6,0)</f>
        <v>successful</v>
      </c>
      <c r="C748">
        <f>IF(B748="successful",Data!L748,0)</f>
        <v>97</v>
      </c>
      <c r="F748" t="str">
        <f>VLOOKUP(A748,Table1[[#This Row],[id]:[state]],6,0)</f>
        <v>successful</v>
      </c>
      <c r="G748">
        <f>IF(F748="failed",Data!L748,0)</f>
        <v>0</v>
      </c>
    </row>
    <row r="749" spans="1:7" hidden="1" x14ac:dyDescent="0.25">
      <c r="A749">
        <v>747</v>
      </c>
      <c r="B749" t="str">
        <f>VLOOKUP(A749,Table1[[#This Row],[id]:[state]],6,0)</f>
        <v>successful</v>
      </c>
      <c r="C749">
        <f>IF(B749="successful",Data!L749,0)</f>
        <v>55</v>
      </c>
      <c r="F749" t="str">
        <f>VLOOKUP(A749,Table1[[#This Row],[id]:[state]],6,0)</f>
        <v>successful</v>
      </c>
      <c r="G749">
        <f>IF(F749="failed",Data!L749,0)</f>
        <v>0</v>
      </c>
    </row>
    <row r="750" spans="1:7" hidden="1" x14ac:dyDescent="0.25">
      <c r="A750">
        <v>748</v>
      </c>
      <c r="B750" t="str">
        <f>VLOOKUP(A750,Table1[[#This Row],[id]:[state]],6,0)</f>
        <v>successful</v>
      </c>
      <c r="C750">
        <f>IF(B750="successful",Data!L750,0)</f>
        <v>44</v>
      </c>
      <c r="F750" t="str">
        <f>VLOOKUP(A750,Table1[[#This Row],[id]:[state]],6,0)</f>
        <v>successful</v>
      </c>
      <c r="G750">
        <f>IF(F750="failed",Data!L750,0)</f>
        <v>0</v>
      </c>
    </row>
    <row r="751" spans="1:7" hidden="1" x14ac:dyDescent="0.25">
      <c r="A751">
        <v>749</v>
      </c>
      <c r="B751" t="str">
        <f>VLOOKUP(A751,Table1[[#This Row],[id]:[state]],6,0)</f>
        <v>successful</v>
      </c>
      <c r="C751">
        <f>IF(B751="successful",Data!L751,0)</f>
        <v>110</v>
      </c>
      <c r="F751" t="str">
        <f>VLOOKUP(A751,Table1[[#This Row],[id]:[state]],6,0)</f>
        <v>successful</v>
      </c>
      <c r="G751">
        <f>IF(F751="failed",Data!L751,0)</f>
        <v>0</v>
      </c>
    </row>
    <row r="752" spans="1:7" hidden="1" x14ac:dyDescent="0.25">
      <c r="A752">
        <v>750</v>
      </c>
      <c r="B752" t="str">
        <f>VLOOKUP(A752,Table1[[#This Row],[id]:[state]],6,0)</f>
        <v>successful</v>
      </c>
      <c r="C752">
        <f>IF(B752="successful",Data!L752,0)</f>
        <v>59</v>
      </c>
      <c r="F752" t="str">
        <f>VLOOKUP(A752,Table1[[#This Row],[id]:[state]],6,0)</f>
        <v>successful</v>
      </c>
      <c r="G752">
        <f>IF(F752="failed",Data!L752,0)</f>
        <v>0</v>
      </c>
    </row>
    <row r="753" spans="1:7" hidden="1" x14ac:dyDescent="0.25">
      <c r="A753">
        <v>751</v>
      </c>
      <c r="B753" t="str">
        <f>VLOOKUP(A753,Table1[[#This Row],[id]:[state]],6,0)</f>
        <v>successful</v>
      </c>
      <c r="C753">
        <f>IF(B753="successful",Data!L753,0)</f>
        <v>62</v>
      </c>
      <c r="F753" t="str">
        <f>VLOOKUP(A753,Table1[[#This Row],[id]:[state]],6,0)</f>
        <v>successful</v>
      </c>
      <c r="G753">
        <f>IF(F753="failed",Data!L753,0)</f>
        <v>0</v>
      </c>
    </row>
    <row r="754" spans="1:7" hidden="1" x14ac:dyDescent="0.25">
      <c r="A754">
        <v>752</v>
      </c>
      <c r="B754" t="str">
        <f>VLOOKUP(A754,Table1[[#This Row],[id]:[state]],6,0)</f>
        <v>successful</v>
      </c>
      <c r="C754">
        <f>IF(B754="successful",Data!L754,0)</f>
        <v>105</v>
      </c>
      <c r="F754" t="str">
        <f>VLOOKUP(A754,Table1[[#This Row],[id]:[state]],6,0)</f>
        <v>successful</v>
      </c>
      <c r="G754">
        <f>IF(F754="failed",Data!L754,0)</f>
        <v>0</v>
      </c>
    </row>
    <row r="755" spans="1:7" hidden="1" x14ac:dyDescent="0.25">
      <c r="A755">
        <v>753</v>
      </c>
      <c r="B755" t="str">
        <f>VLOOKUP(A755,Table1[[#This Row],[id]:[state]],6,0)</f>
        <v>successful</v>
      </c>
      <c r="C755">
        <f>IF(B755="successful",Data!L755,0)</f>
        <v>26</v>
      </c>
      <c r="F755" t="str">
        <f>VLOOKUP(A755,Table1[[#This Row],[id]:[state]],6,0)</f>
        <v>successful</v>
      </c>
      <c r="G755">
        <f>IF(F755="failed",Data!L755,0)</f>
        <v>0</v>
      </c>
    </row>
    <row r="756" spans="1:7" hidden="1" x14ac:dyDescent="0.25">
      <c r="A756">
        <v>754</v>
      </c>
      <c r="B756" t="str">
        <f>VLOOKUP(A756,Table1[[#This Row],[id]:[state]],6,0)</f>
        <v>successful</v>
      </c>
      <c r="C756">
        <f>IF(B756="successful",Data!L756,0)</f>
        <v>49</v>
      </c>
      <c r="F756" t="str">
        <f>VLOOKUP(A756,Table1[[#This Row],[id]:[state]],6,0)</f>
        <v>successful</v>
      </c>
      <c r="G756">
        <f>IF(F756="failed",Data!L756,0)</f>
        <v>0</v>
      </c>
    </row>
    <row r="757" spans="1:7" hidden="1" x14ac:dyDescent="0.25">
      <c r="A757">
        <v>755</v>
      </c>
      <c r="B757" t="str">
        <f>VLOOKUP(A757,Table1[[#This Row],[id]:[state]],6,0)</f>
        <v>successful</v>
      </c>
      <c r="C757">
        <f>IF(B757="successful",Data!L757,0)</f>
        <v>68</v>
      </c>
      <c r="F757" t="str">
        <f>VLOOKUP(A757,Table1[[#This Row],[id]:[state]],6,0)</f>
        <v>successful</v>
      </c>
      <c r="G757">
        <f>IF(F757="failed",Data!L757,0)</f>
        <v>0</v>
      </c>
    </row>
    <row r="758" spans="1:7" hidden="1" x14ac:dyDescent="0.25">
      <c r="A758">
        <v>756</v>
      </c>
      <c r="B758" t="str">
        <f>VLOOKUP(A758,Table1[[#This Row],[id]:[state]],6,0)</f>
        <v>successful</v>
      </c>
      <c r="C758">
        <f>IF(B758="successful",Data!L758,0)</f>
        <v>22</v>
      </c>
      <c r="F758" t="str">
        <f>VLOOKUP(A758,Table1[[#This Row],[id]:[state]],6,0)</f>
        <v>successful</v>
      </c>
      <c r="G758">
        <f>IF(F758="failed",Data!L758,0)</f>
        <v>0</v>
      </c>
    </row>
    <row r="759" spans="1:7" hidden="1" x14ac:dyDescent="0.25">
      <c r="A759">
        <v>757</v>
      </c>
      <c r="B759" t="str">
        <f>VLOOKUP(A759,Table1[[#This Row],[id]:[state]],6,0)</f>
        <v>successful</v>
      </c>
      <c r="C759">
        <f>IF(B759="successful",Data!L759,0)</f>
        <v>18</v>
      </c>
      <c r="F759" t="str">
        <f>VLOOKUP(A759,Table1[[#This Row],[id]:[state]],6,0)</f>
        <v>successful</v>
      </c>
      <c r="G759">
        <f>IF(F759="failed",Data!L759,0)</f>
        <v>0</v>
      </c>
    </row>
    <row r="760" spans="1:7" hidden="1" x14ac:dyDescent="0.25">
      <c r="A760">
        <v>758</v>
      </c>
      <c r="B760" t="str">
        <f>VLOOKUP(A760,Table1[[#This Row],[id]:[state]],6,0)</f>
        <v>successful</v>
      </c>
      <c r="C760">
        <f>IF(B760="successful",Data!L760,0)</f>
        <v>19</v>
      </c>
      <c r="F760" t="str">
        <f>VLOOKUP(A760,Table1[[#This Row],[id]:[state]],6,0)</f>
        <v>successful</v>
      </c>
      <c r="G760">
        <f>IF(F760="failed",Data!L760,0)</f>
        <v>0</v>
      </c>
    </row>
    <row r="761" spans="1:7" hidden="1" x14ac:dyDescent="0.25">
      <c r="A761">
        <v>759</v>
      </c>
      <c r="B761" t="str">
        <f>VLOOKUP(A761,Table1[[#This Row],[id]:[state]],6,0)</f>
        <v>successful</v>
      </c>
      <c r="C761">
        <f>IF(B761="successful",Data!L761,0)</f>
        <v>99</v>
      </c>
      <c r="F761" t="str">
        <f>VLOOKUP(A761,Table1[[#This Row],[id]:[state]],6,0)</f>
        <v>successful</v>
      </c>
      <c r="G761">
        <f>IF(F761="failed",Data!L761,0)</f>
        <v>0</v>
      </c>
    </row>
    <row r="762" spans="1:7" x14ac:dyDescent="0.25">
      <c r="A762">
        <v>760</v>
      </c>
      <c r="B762" t="str">
        <f>VLOOKUP(A762,Table1[[#This Row],[id]:[state]],6,0)</f>
        <v>failed</v>
      </c>
      <c r="C762">
        <f>IF(B762="successful",Data!L762,0)</f>
        <v>0</v>
      </c>
      <c r="F762" t="str">
        <f>VLOOKUP(A762,Table1[[#This Row],[id]:[state]],6,0)</f>
        <v>failed</v>
      </c>
      <c r="G762">
        <f>IF(F762="failed",Data!L762,0)</f>
        <v>0</v>
      </c>
    </row>
    <row r="763" spans="1:7" x14ac:dyDescent="0.25">
      <c r="A763">
        <v>761</v>
      </c>
      <c r="B763" t="str">
        <f>VLOOKUP(A763,Table1[[#This Row],[id]:[state]],6,0)</f>
        <v>failed</v>
      </c>
      <c r="C763">
        <f>IF(B763="successful",Data!L763,0)</f>
        <v>0</v>
      </c>
      <c r="F763" t="str">
        <f>VLOOKUP(A763,Table1[[#This Row],[id]:[state]],6,0)</f>
        <v>failed</v>
      </c>
      <c r="G763">
        <f>IF(F763="failed",Data!L763,0)</f>
        <v>6</v>
      </c>
    </row>
    <row r="764" spans="1:7" x14ac:dyDescent="0.25">
      <c r="A764">
        <v>762</v>
      </c>
      <c r="B764" t="str">
        <f>VLOOKUP(A764,Table1[[#This Row],[id]:[state]],6,0)</f>
        <v>failed</v>
      </c>
      <c r="C764">
        <f>IF(B764="successful",Data!L764,0)</f>
        <v>0</v>
      </c>
      <c r="F764" t="str">
        <f>VLOOKUP(A764,Table1[[#This Row],[id]:[state]],6,0)</f>
        <v>failed</v>
      </c>
      <c r="G764">
        <f>IF(F764="failed",Data!L764,0)</f>
        <v>0</v>
      </c>
    </row>
    <row r="765" spans="1:7" x14ac:dyDescent="0.25">
      <c r="A765">
        <v>763</v>
      </c>
      <c r="B765" t="str">
        <f>VLOOKUP(A765,Table1[[#This Row],[id]:[state]],6,0)</f>
        <v>failed</v>
      </c>
      <c r="C765">
        <f>IF(B765="successful",Data!L765,0)</f>
        <v>0</v>
      </c>
      <c r="F765" t="str">
        <f>VLOOKUP(A765,Table1[[#This Row],[id]:[state]],6,0)</f>
        <v>failed</v>
      </c>
      <c r="G765">
        <f>IF(F765="failed",Data!L765,0)</f>
        <v>1</v>
      </c>
    </row>
    <row r="766" spans="1:7" x14ac:dyDescent="0.25">
      <c r="A766">
        <v>764</v>
      </c>
      <c r="B766" t="str">
        <f>VLOOKUP(A766,Table1[[#This Row],[id]:[state]],6,0)</f>
        <v>failed</v>
      </c>
      <c r="C766">
        <f>IF(B766="successful",Data!L766,0)</f>
        <v>0</v>
      </c>
      <c r="F766" t="str">
        <f>VLOOKUP(A766,Table1[[#This Row],[id]:[state]],6,0)</f>
        <v>failed</v>
      </c>
      <c r="G766">
        <f>IF(F766="failed",Data!L766,0)</f>
        <v>0</v>
      </c>
    </row>
    <row r="767" spans="1:7" x14ac:dyDescent="0.25">
      <c r="A767">
        <v>765</v>
      </c>
      <c r="B767" t="str">
        <f>VLOOKUP(A767,Table1[[#This Row],[id]:[state]],6,0)</f>
        <v>failed</v>
      </c>
      <c r="C767">
        <f>IF(B767="successful",Data!L767,0)</f>
        <v>0</v>
      </c>
      <c r="F767" t="str">
        <f>VLOOKUP(A767,Table1[[#This Row],[id]:[state]],6,0)</f>
        <v>failed</v>
      </c>
      <c r="G767">
        <f>IF(F767="failed",Data!L767,0)</f>
        <v>44</v>
      </c>
    </row>
    <row r="768" spans="1:7" x14ac:dyDescent="0.25">
      <c r="A768">
        <v>766</v>
      </c>
      <c r="B768" t="str">
        <f>VLOOKUP(A768,Table1[[#This Row],[id]:[state]],6,0)</f>
        <v>failed</v>
      </c>
      <c r="C768">
        <f>IF(B768="successful",Data!L768,0)</f>
        <v>0</v>
      </c>
      <c r="F768" t="str">
        <f>VLOOKUP(A768,Table1[[#This Row],[id]:[state]],6,0)</f>
        <v>failed</v>
      </c>
      <c r="G768">
        <f>IF(F768="failed",Data!L768,0)</f>
        <v>0</v>
      </c>
    </row>
    <row r="769" spans="1:7" x14ac:dyDescent="0.25">
      <c r="A769">
        <v>767</v>
      </c>
      <c r="B769" t="str">
        <f>VLOOKUP(A769,Table1[[#This Row],[id]:[state]],6,0)</f>
        <v>failed</v>
      </c>
      <c r="C769">
        <f>IF(B769="successful",Data!L769,0)</f>
        <v>0</v>
      </c>
      <c r="F769" t="str">
        <f>VLOOKUP(A769,Table1[[#This Row],[id]:[state]],6,0)</f>
        <v>failed</v>
      </c>
      <c r="G769">
        <f>IF(F769="failed",Data!L769,0)</f>
        <v>3</v>
      </c>
    </row>
    <row r="770" spans="1:7" x14ac:dyDescent="0.25">
      <c r="A770">
        <v>768</v>
      </c>
      <c r="B770" t="str">
        <f>VLOOKUP(A770,Table1[[#This Row],[id]:[state]],6,0)</f>
        <v>failed</v>
      </c>
      <c r="C770">
        <f>IF(B770="successful",Data!L770,0)</f>
        <v>0</v>
      </c>
      <c r="F770" t="str">
        <f>VLOOKUP(A770,Table1[[#This Row],[id]:[state]],6,0)</f>
        <v>failed</v>
      </c>
      <c r="G770">
        <f>IF(F770="failed",Data!L770,0)</f>
        <v>0</v>
      </c>
    </row>
    <row r="771" spans="1:7" x14ac:dyDescent="0.25">
      <c r="A771">
        <v>769</v>
      </c>
      <c r="B771" t="str">
        <f>VLOOKUP(A771,Table1[[#This Row],[id]:[state]],6,0)</f>
        <v>failed</v>
      </c>
      <c r="C771">
        <f>IF(B771="successful",Data!L771,0)</f>
        <v>0</v>
      </c>
      <c r="F771" t="str">
        <f>VLOOKUP(A771,Table1[[#This Row],[id]:[state]],6,0)</f>
        <v>failed</v>
      </c>
      <c r="G771">
        <f>IF(F771="failed",Data!L771,0)</f>
        <v>52</v>
      </c>
    </row>
    <row r="772" spans="1:7" x14ac:dyDescent="0.25">
      <c r="A772">
        <v>770</v>
      </c>
      <c r="B772" t="str">
        <f>VLOOKUP(A772,Table1[[#This Row],[id]:[state]],6,0)</f>
        <v>failed</v>
      </c>
      <c r="C772">
        <f>IF(B772="successful",Data!L772,0)</f>
        <v>0</v>
      </c>
      <c r="F772" t="str">
        <f>VLOOKUP(A772,Table1[[#This Row],[id]:[state]],6,0)</f>
        <v>failed</v>
      </c>
      <c r="G772">
        <f>IF(F772="failed",Data!L772,0)</f>
        <v>0</v>
      </c>
    </row>
    <row r="773" spans="1:7" x14ac:dyDescent="0.25">
      <c r="A773">
        <v>771</v>
      </c>
      <c r="B773" t="str">
        <f>VLOOKUP(A773,Table1[[#This Row],[id]:[state]],6,0)</f>
        <v>failed</v>
      </c>
      <c r="C773">
        <f>IF(B773="successful",Data!L773,0)</f>
        <v>0</v>
      </c>
      <c r="F773" t="str">
        <f>VLOOKUP(A773,Table1[[#This Row],[id]:[state]],6,0)</f>
        <v>failed</v>
      </c>
      <c r="G773">
        <f>IF(F773="failed",Data!L773,0)</f>
        <v>1</v>
      </c>
    </row>
    <row r="774" spans="1:7" x14ac:dyDescent="0.25">
      <c r="A774">
        <v>772</v>
      </c>
      <c r="B774" t="str">
        <f>VLOOKUP(A774,Table1[[#This Row],[id]:[state]],6,0)</f>
        <v>failed</v>
      </c>
      <c r="C774">
        <f>IF(B774="successful",Data!L774,0)</f>
        <v>0</v>
      </c>
      <c r="F774" t="str">
        <f>VLOOKUP(A774,Table1[[#This Row],[id]:[state]],6,0)</f>
        <v>failed</v>
      </c>
      <c r="G774">
        <f>IF(F774="failed",Data!L774,0)</f>
        <v>1</v>
      </c>
    </row>
    <row r="775" spans="1:7" x14ac:dyDescent="0.25">
      <c r="A775">
        <v>773</v>
      </c>
      <c r="B775" t="str">
        <f>VLOOKUP(A775,Table1[[#This Row],[id]:[state]],6,0)</f>
        <v>failed</v>
      </c>
      <c r="C775">
        <f>IF(B775="successful",Data!L775,0)</f>
        <v>0</v>
      </c>
      <c r="F775" t="str">
        <f>VLOOKUP(A775,Table1[[#This Row],[id]:[state]],6,0)</f>
        <v>failed</v>
      </c>
      <c r="G775">
        <f>IF(F775="failed",Data!L775,0)</f>
        <v>2</v>
      </c>
    </row>
    <row r="776" spans="1:7" x14ac:dyDescent="0.25">
      <c r="A776">
        <v>774</v>
      </c>
      <c r="B776" t="str">
        <f>VLOOKUP(A776,Table1[[#This Row],[id]:[state]],6,0)</f>
        <v>failed</v>
      </c>
      <c r="C776">
        <f>IF(B776="successful",Data!L776,0)</f>
        <v>0</v>
      </c>
      <c r="F776" t="str">
        <f>VLOOKUP(A776,Table1[[#This Row],[id]:[state]],6,0)</f>
        <v>failed</v>
      </c>
      <c r="G776">
        <f>IF(F776="failed",Data!L776,0)</f>
        <v>9</v>
      </c>
    </row>
    <row r="777" spans="1:7" x14ac:dyDescent="0.25">
      <c r="A777">
        <v>775</v>
      </c>
      <c r="B777" t="str">
        <f>VLOOKUP(A777,Table1[[#This Row],[id]:[state]],6,0)</f>
        <v>failed</v>
      </c>
      <c r="C777">
        <f>IF(B777="successful",Data!L777,0)</f>
        <v>0</v>
      </c>
      <c r="F777" t="str">
        <f>VLOOKUP(A777,Table1[[#This Row],[id]:[state]],6,0)</f>
        <v>failed</v>
      </c>
      <c r="G777">
        <f>IF(F777="failed",Data!L777,0)</f>
        <v>5</v>
      </c>
    </row>
    <row r="778" spans="1:7" x14ac:dyDescent="0.25">
      <c r="A778">
        <v>776</v>
      </c>
      <c r="B778" t="str">
        <f>VLOOKUP(A778,Table1[[#This Row],[id]:[state]],6,0)</f>
        <v>failed</v>
      </c>
      <c r="C778">
        <f>IF(B778="successful",Data!L778,0)</f>
        <v>0</v>
      </c>
      <c r="F778" t="str">
        <f>VLOOKUP(A778,Table1[[#This Row],[id]:[state]],6,0)</f>
        <v>failed</v>
      </c>
      <c r="G778">
        <f>IF(F778="failed",Data!L778,0)</f>
        <v>57</v>
      </c>
    </row>
    <row r="779" spans="1:7" x14ac:dyDescent="0.25">
      <c r="A779">
        <v>777</v>
      </c>
      <c r="B779" t="str">
        <f>VLOOKUP(A779,Table1[[#This Row],[id]:[state]],6,0)</f>
        <v>failed</v>
      </c>
      <c r="C779">
        <f>IF(B779="successful",Data!L779,0)</f>
        <v>0</v>
      </c>
      <c r="F779" t="str">
        <f>VLOOKUP(A779,Table1[[#This Row],[id]:[state]],6,0)</f>
        <v>failed</v>
      </c>
      <c r="G779">
        <f>IF(F779="failed",Data!L779,0)</f>
        <v>3</v>
      </c>
    </row>
    <row r="780" spans="1:7" x14ac:dyDescent="0.25">
      <c r="A780">
        <v>778</v>
      </c>
      <c r="B780" t="str">
        <f>VLOOKUP(A780,Table1[[#This Row],[id]:[state]],6,0)</f>
        <v>failed</v>
      </c>
      <c r="C780">
        <f>IF(B780="successful",Data!L780,0)</f>
        <v>0</v>
      </c>
      <c r="F780" t="str">
        <f>VLOOKUP(A780,Table1[[#This Row],[id]:[state]],6,0)</f>
        <v>failed</v>
      </c>
      <c r="G780">
        <f>IF(F780="failed",Data!L780,0)</f>
        <v>1</v>
      </c>
    </row>
    <row r="781" spans="1:7" x14ac:dyDescent="0.25">
      <c r="A781">
        <v>779</v>
      </c>
      <c r="B781" t="str">
        <f>VLOOKUP(A781,Table1[[#This Row],[id]:[state]],6,0)</f>
        <v>failed</v>
      </c>
      <c r="C781">
        <f>IF(B781="successful",Data!L781,0)</f>
        <v>0</v>
      </c>
      <c r="F781" t="str">
        <f>VLOOKUP(A781,Table1[[#This Row],[id]:[state]],6,0)</f>
        <v>failed</v>
      </c>
      <c r="G781">
        <f>IF(F781="failed",Data!L781,0)</f>
        <v>6</v>
      </c>
    </row>
    <row r="782" spans="1:7" hidden="1" x14ac:dyDescent="0.25">
      <c r="A782">
        <v>780</v>
      </c>
      <c r="B782" t="str">
        <f>VLOOKUP(A782,Table1[[#This Row],[id]:[state]],6,0)</f>
        <v>successful</v>
      </c>
      <c r="C782">
        <f>IF(B782="successful",Data!L782,0)</f>
        <v>27</v>
      </c>
      <c r="F782" t="str">
        <f>VLOOKUP(A782,Table1[[#This Row],[id]:[state]],6,0)</f>
        <v>successful</v>
      </c>
      <c r="G782">
        <f>IF(F782="failed",Data!L782,0)</f>
        <v>0</v>
      </c>
    </row>
    <row r="783" spans="1:7" hidden="1" x14ac:dyDescent="0.25">
      <c r="A783">
        <v>781</v>
      </c>
      <c r="B783" t="str">
        <f>VLOOKUP(A783,Table1[[#This Row],[id]:[state]],6,0)</f>
        <v>successful</v>
      </c>
      <c r="C783">
        <f>IF(B783="successful",Data!L783,0)</f>
        <v>25</v>
      </c>
      <c r="F783" t="str">
        <f>VLOOKUP(A783,Table1[[#This Row],[id]:[state]],6,0)</f>
        <v>successful</v>
      </c>
      <c r="G783">
        <f>IF(F783="failed",Data!L783,0)</f>
        <v>0</v>
      </c>
    </row>
    <row r="784" spans="1:7" hidden="1" x14ac:dyDescent="0.25">
      <c r="A784">
        <v>782</v>
      </c>
      <c r="B784" t="str">
        <f>VLOOKUP(A784,Table1[[#This Row],[id]:[state]],6,0)</f>
        <v>successful</v>
      </c>
      <c r="C784">
        <f>IF(B784="successful",Data!L784,0)</f>
        <v>14</v>
      </c>
      <c r="F784" t="str">
        <f>VLOOKUP(A784,Table1[[#This Row],[id]:[state]],6,0)</f>
        <v>successful</v>
      </c>
      <c r="G784">
        <f>IF(F784="failed",Data!L784,0)</f>
        <v>0</v>
      </c>
    </row>
    <row r="785" spans="1:7" hidden="1" x14ac:dyDescent="0.25">
      <c r="A785">
        <v>783</v>
      </c>
      <c r="B785" t="str">
        <f>VLOOKUP(A785,Table1[[#This Row],[id]:[state]],6,0)</f>
        <v>successful</v>
      </c>
      <c r="C785">
        <f>IF(B785="successful",Data!L785,0)</f>
        <v>35</v>
      </c>
      <c r="F785" t="str">
        <f>VLOOKUP(A785,Table1[[#This Row],[id]:[state]],6,0)</f>
        <v>successful</v>
      </c>
      <c r="G785">
        <f>IF(F785="failed",Data!L785,0)</f>
        <v>0</v>
      </c>
    </row>
    <row r="786" spans="1:7" hidden="1" x14ac:dyDescent="0.25">
      <c r="A786">
        <v>784</v>
      </c>
      <c r="B786" t="str">
        <f>VLOOKUP(A786,Table1[[#This Row],[id]:[state]],6,0)</f>
        <v>successful</v>
      </c>
      <c r="C786">
        <f>IF(B786="successful",Data!L786,0)</f>
        <v>10</v>
      </c>
      <c r="F786" t="str">
        <f>VLOOKUP(A786,Table1[[#This Row],[id]:[state]],6,0)</f>
        <v>successful</v>
      </c>
      <c r="G786">
        <f>IF(F786="failed",Data!L786,0)</f>
        <v>0</v>
      </c>
    </row>
    <row r="787" spans="1:7" hidden="1" x14ac:dyDescent="0.25">
      <c r="A787">
        <v>785</v>
      </c>
      <c r="B787" t="str">
        <f>VLOOKUP(A787,Table1[[#This Row],[id]:[state]],6,0)</f>
        <v>successful</v>
      </c>
      <c r="C787">
        <f>IF(B787="successful",Data!L787,0)</f>
        <v>29</v>
      </c>
      <c r="F787" t="str">
        <f>VLOOKUP(A787,Table1[[#This Row],[id]:[state]],6,0)</f>
        <v>successful</v>
      </c>
      <c r="G787">
        <f>IF(F787="failed",Data!L787,0)</f>
        <v>0</v>
      </c>
    </row>
    <row r="788" spans="1:7" hidden="1" x14ac:dyDescent="0.25">
      <c r="A788">
        <v>786</v>
      </c>
      <c r="B788" t="str">
        <f>VLOOKUP(A788,Table1[[#This Row],[id]:[state]],6,0)</f>
        <v>successful</v>
      </c>
      <c r="C788">
        <f>IF(B788="successful",Data!L788,0)</f>
        <v>44</v>
      </c>
      <c r="F788" t="str">
        <f>VLOOKUP(A788,Table1[[#This Row],[id]:[state]],6,0)</f>
        <v>successful</v>
      </c>
      <c r="G788">
        <f>IF(F788="failed",Data!L788,0)</f>
        <v>0</v>
      </c>
    </row>
    <row r="789" spans="1:7" hidden="1" x14ac:dyDescent="0.25">
      <c r="A789">
        <v>787</v>
      </c>
      <c r="B789" t="str">
        <f>VLOOKUP(A789,Table1[[#This Row],[id]:[state]],6,0)</f>
        <v>successful</v>
      </c>
      <c r="C789">
        <f>IF(B789="successful",Data!L789,0)</f>
        <v>17</v>
      </c>
      <c r="F789" t="str">
        <f>VLOOKUP(A789,Table1[[#This Row],[id]:[state]],6,0)</f>
        <v>successful</v>
      </c>
      <c r="G789">
        <f>IF(F789="failed",Data!L789,0)</f>
        <v>0</v>
      </c>
    </row>
    <row r="790" spans="1:7" hidden="1" x14ac:dyDescent="0.25">
      <c r="A790">
        <v>788</v>
      </c>
      <c r="B790" t="str">
        <f>VLOOKUP(A790,Table1[[#This Row],[id]:[state]],6,0)</f>
        <v>successful</v>
      </c>
      <c r="C790">
        <f>IF(B790="successful",Data!L790,0)</f>
        <v>34</v>
      </c>
      <c r="F790" t="str">
        <f>VLOOKUP(A790,Table1[[#This Row],[id]:[state]],6,0)</f>
        <v>successful</v>
      </c>
      <c r="G790">
        <f>IF(F790="failed",Data!L790,0)</f>
        <v>0</v>
      </c>
    </row>
    <row r="791" spans="1:7" hidden="1" x14ac:dyDescent="0.25">
      <c r="A791">
        <v>789</v>
      </c>
      <c r="B791" t="str">
        <f>VLOOKUP(A791,Table1[[#This Row],[id]:[state]],6,0)</f>
        <v>successful</v>
      </c>
      <c r="C791">
        <f>IF(B791="successful",Data!L791,0)</f>
        <v>14</v>
      </c>
      <c r="F791" t="str">
        <f>VLOOKUP(A791,Table1[[#This Row],[id]:[state]],6,0)</f>
        <v>successful</v>
      </c>
      <c r="G791">
        <f>IF(F791="failed",Data!L791,0)</f>
        <v>0</v>
      </c>
    </row>
    <row r="792" spans="1:7" hidden="1" x14ac:dyDescent="0.25">
      <c r="A792">
        <v>790</v>
      </c>
      <c r="B792" t="str">
        <f>VLOOKUP(A792,Table1[[#This Row],[id]:[state]],6,0)</f>
        <v>successful</v>
      </c>
      <c r="C792">
        <f>IF(B792="successful",Data!L792,0)</f>
        <v>156</v>
      </c>
      <c r="F792" t="str">
        <f>VLOOKUP(A792,Table1[[#This Row],[id]:[state]],6,0)</f>
        <v>successful</v>
      </c>
      <c r="G792">
        <f>IF(F792="failed",Data!L792,0)</f>
        <v>0</v>
      </c>
    </row>
    <row r="793" spans="1:7" hidden="1" x14ac:dyDescent="0.25">
      <c r="A793">
        <v>791</v>
      </c>
      <c r="B793" t="str">
        <f>VLOOKUP(A793,Table1[[#This Row],[id]:[state]],6,0)</f>
        <v>successful</v>
      </c>
      <c r="C793">
        <f>IF(B793="successful",Data!L793,0)</f>
        <v>128</v>
      </c>
      <c r="F793" t="str">
        <f>VLOOKUP(A793,Table1[[#This Row],[id]:[state]],6,0)</f>
        <v>successful</v>
      </c>
      <c r="G793">
        <f>IF(F793="failed",Data!L793,0)</f>
        <v>0</v>
      </c>
    </row>
    <row r="794" spans="1:7" hidden="1" x14ac:dyDescent="0.25">
      <c r="A794">
        <v>792</v>
      </c>
      <c r="B794" t="str">
        <f>VLOOKUP(A794,Table1[[#This Row],[id]:[state]],6,0)</f>
        <v>successful</v>
      </c>
      <c r="C794">
        <f>IF(B794="successful",Data!L794,0)</f>
        <v>60</v>
      </c>
      <c r="F794" t="str">
        <f>VLOOKUP(A794,Table1[[#This Row],[id]:[state]],6,0)</f>
        <v>successful</v>
      </c>
      <c r="G794">
        <f>IF(F794="failed",Data!L794,0)</f>
        <v>0</v>
      </c>
    </row>
    <row r="795" spans="1:7" hidden="1" x14ac:dyDescent="0.25">
      <c r="A795">
        <v>793</v>
      </c>
      <c r="B795" t="str">
        <f>VLOOKUP(A795,Table1[[#This Row],[id]:[state]],6,0)</f>
        <v>successful</v>
      </c>
      <c r="C795">
        <f>IF(B795="successful",Data!L795,0)</f>
        <v>32</v>
      </c>
      <c r="F795" t="str">
        <f>VLOOKUP(A795,Table1[[#This Row],[id]:[state]],6,0)</f>
        <v>successful</v>
      </c>
      <c r="G795">
        <f>IF(F795="failed",Data!L795,0)</f>
        <v>0</v>
      </c>
    </row>
    <row r="796" spans="1:7" hidden="1" x14ac:dyDescent="0.25">
      <c r="A796">
        <v>794</v>
      </c>
      <c r="B796" t="str">
        <f>VLOOKUP(A796,Table1[[#This Row],[id]:[state]],6,0)</f>
        <v>successful</v>
      </c>
      <c r="C796">
        <f>IF(B796="successful",Data!L796,0)</f>
        <v>53</v>
      </c>
      <c r="F796" t="str">
        <f>VLOOKUP(A796,Table1[[#This Row],[id]:[state]],6,0)</f>
        <v>successful</v>
      </c>
      <c r="G796">
        <f>IF(F796="failed",Data!L796,0)</f>
        <v>0</v>
      </c>
    </row>
    <row r="797" spans="1:7" hidden="1" x14ac:dyDescent="0.25">
      <c r="A797">
        <v>795</v>
      </c>
      <c r="B797" t="str">
        <f>VLOOKUP(A797,Table1[[#This Row],[id]:[state]],6,0)</f>
        <v>successful</v>
      </c>
      <c r="C797">
        <f>IF(B797="successful",Data!L797,0)</f>
        <v>184</v>
      </c>
      <c r="F797" t="str">
        <f>VLOOKUP(A797,Table1[[#This Row],[id]:[state]],6,0)</f>
        <v>successful</v>
      </c>
      <c r="G797">
        <f>IF(F797="failed",Data!L797,0)</f>
        <v>0</v>
      </c>
    </row>
    <row r="798" spans="1:7" hidden="1" x14ac:dyDescent="0.25">
      <c r="A798">
        <v>796</v>
      </c>
      <c r="B798" t="str">
        <f>VLOOKUP(A798,Table1[[#This Row],[id]:[state]],6,0)</f>
        <v>successful</v>
      </c>
      <c r="C798">
        <f>IF(B798="successful",Data!L798,0)</f>
        <v>90</v>
      </c>
      <c r="F798" t="str">
        <f>VLOOKUP(A798,Table1[[#This Row],[id]:[state]],6,0)</f>
        <v>successful</v>
      </c>
      <c r="G798">
        <f>IF(F798="failed",Data!L798,0)</f>
        <v>0</v>
      </c>
    </row>
    <row r="799" spans="1:7" hidden="1" x14ac:dyDescent="0.25">
      <c r="A799">
        <v>797</v>
      </c>
      <c r="B799" t="str">
        <f>VLOOKUP(A799,Table1[[#This Row],[id]:[state]],6,0)</f>
        <v>successful</v>
      </c>
      <c r="C799">
        <f>IF(B799="successful",Data!L799,0)</f>
        <v>71</v>
      </c>
      <c r="F799" t="str">
        <f>VLOOKUP(A799,Table1[[#This Row],[id]:[state]],6,0)</f>
        <v>successful</v>
      </c>
      <c r="G799">
        <f>IF(F799="failed",Data!L799,0)</f>
        <v>0</v>
      </c>
    </row>
    <row r="800" spans="1:7" hidden="1" x14ac:dyDescent="0.25">
      <c r="A800">
        <v>798</v>
      </c>
      <c r="B800" t="str">
        <f>VLOOKUP(A800,Table1[[#This Row],[id]:[state]],6,0)</f>
        <v>successful</v>
      </c>
      <c r="C800">
        <f>IF(B800="successful",Data!L800,0)</f>
        <v>87</v>
      </c>
      <c r="F800" t="str">
        <f>VLOOKUP(A800,Table1[[#This Row],[id]:[state]],6,0)</f>
        <v>successful</v>
      </c>
      <c r="G800">
        <f>IF(F800="failed",Data!L800,0)</f>
        <v>0</v>
      </c>
    </row>
    <row r="801" spans="1:7" hidden="1" x14ac:dyDescent="0.25">
      <c r="A801">
        <v>799</v>
      </c>
      <c r="B801" t="str">
        <f>VLOOKUP(A801,Table1[[#This Row],[id]:[state]],6,0)</f>
        <v>successful</v>
      </c>
      <c r="C801">
        <f>IF(B801="successful",Data!L801,0)</f>
        <v>28</v>
      </c>
      <c r="F801" t="str">
        <f>VLOOKUP(A801,Table1[[#This Row],[id]:[state]],6,0)</f>
        <v>successful</v>
      </c>
      <c r="G801">
        <f>IF(F801="failed",Data!L801,0)</f>
        <v>0</v>
      </c>
    </row>
    <row r="802" spans="1:7" hidden="1" x14ac:dyDescent="0.25">
      <c r="A802">
        <v>800</v>
      </c>
      <c r="B802" t="str">
        <f>VLOOKUP(A802,Table1[[#This Row],[id]:[state]],6,0)</f>
        <v>successful</v>
      </c>
      <c r="C802">
        <f>IF(B802="successful",Data!L802,0)</f>
        <v>56</v>
      </c>
      <c r="F802" t="str">
        <f>VLOOKUP(A802,Table1[[#This Row],[id]:[state]],6,0)</f>
        <v>successful</v>
      </c>
      <c r="G802">
        <f>IF(F802="failed",Data!L802,0)</f>
        <v>0</v>
      </c>
    </row>
    <row r="803" spans="1:7" hidden="1" x14ac:dyDescent="0.25">
      <c r="A803">
        <v>801</v>
      </c>
      <c r="B803" t="str">
        <f>VLOOKUP(A803,Table1[[#This Row],[id]:[state]],6,0)</f>
        <v>successful</v>
      </c>
      <c r="C803">
        <f>IF(B803="successful",Data!L803,0)</f>
        <v>51</v>
      </c>
      <c r="F803" t="str">
        <f>VLOOKUP(A803,Table1[[#This Row],[id]:[state]],6,0)</f>
        <v>successful</v>
      </c>
      <c r="G803">
        <f>IF(F803="failed",Data!L803,0)</f>
        <v>0</v>
      </c>
    </row>
    <row r="804" spans="1:7" hidden="1" x14ac:dyDescent="0.25">
      <c r="A804">
        <v>802</v>
      </c>
      <c r="B804" t="str">
        <f>VLOOKUP(A804,Table1[[#This Row],[id]:[state]],6,0)</f>
        <v>successful</v>
      </c>
      <c r="C804">
        <f>IF(B804="successful",Data!L804,0)</f>
        <v>75</v>
      </c>
      <c r="F804" t="str">
        <f>VLOOKUP(A804,Table1[[#This Row],[id]:[state]],6,0)</f>
        <v>successful</v>
      </c>
      <c r="G804">
        <f>IF(F804="failed",Data!L804,0)</f>
        <v>0</v>
      </c>
    </row>
    <row r="805" spans="1:7" hidden="1" x14ac:dyDescent="0.25">
      <c r="A805">
        <v>803</v>
      </c>
      <c r="B805" t="str">
        <f>VLOOKUP(A805,Table1[[#This Row],[id]:[state]],6,0)</f>
        <v>successful</v>
      </c>
      <c r="C805">
        <f>IF(B805="successful",Data!L805,0)</f>
        <v>38</v>
      </c>
      <c r="F805" t="str">
        <f>VLOOKUP(A805,Table1[[#This Row],[id]:[state]],6,0)</f>
        <v>successful</v>
      </c>
      <c r="G805">
        <f>IF(F805="failed",Data!L805,0)</f>
        <v>0</v>
      </c>
    </row>
    <row r="806" spans="1:7" hidden="1" x14ac:dyDescent="0.25">
      <c r="A806">
        <v>804</v>
      </c>
      <c r="B806" t="str">
        <f>VLOOKUP(A806,Table1[[#This Row],[id]:[state]],6,0)</f>
        <v>successful</v>
      </c>
      <c r="C806">
        <f>IF(B806="successful",Data!L806,0)</f>
        <v>18</v>
      </c>
      <c r="F806" t="str">
        <f>VLOOKUP(A806,Table1[[#This Row],[id]:[state]],6,0)</f>
        <v>successful</v>
      </c>
      <c r="G806">
        <f>IF(F806="failed",Data!L806,0)</f>
        <v>0</v>
      </c>
    </row>
    <row r="807" spans="1:7" hidden="1" x14ac:dyDescent="0.25">
      <c r="A807">
        <v>805</v>
      </c>
      <c r="B807" t="str">
        <f>VLOOKUP(A807,Table1[[#This Row],[id]:[state]],6,0)</f>
        <v>successful</v>
      </c>
      <c r="C807">
        <f>IF(B807="successful",Data!L807,0)</f>
        <v>54</v>
      </c>
      <c r="F807" t="str">
        <f>VLOOKUP(A807,Table1[[#This Row],[id]:[state]],6,0)</f>
        <v>successful</v>
      </c>
      <c r="G807">
        <f>IF(F807="failed",Data!L807,0)</f>
        <v>0</v>
      </c>
    </row>
    <row r="808" spans="1:7" hidden="1" x14ac:dyDescent="0.25">
      <c r="A808">
        <v>806</v>
      </c>
      <c r="B808" t="str">
        <f>VLOOKUP(A808,Table1[[#This Row],[id]:[state]],6,0)</f>
        <v>successful</v>
      </c>
      <c r="C808">
        <f>IF(B808="successful",Data!L808,0)</f>
        <v>71</v>
      </c>
      <c r="F808" t="str">
        <f>VLOOKUP(A808,Table1[[#This Row],[id]:[state]],6,0)</f>
        <v>successful</v>
      </c>
      <c r="G808">
        <f>IF(F808="failed",Data!L808,0)</f>
        <v>0</v>
      </c>
    </row>
    <row r="809" spans="1:7" hidden="1" x14ac:dyDescent="0.25">
      <c r="A809">
        <v>807</v>
      </c>
      <c r="B809" t="str">
        <f>VLOOKUP(A809,Table1[[#This Row],[id]:[state]],6,0)</f>
        <v>successful</v>
      </c>
      <c r="C809">
        <f>IF(B809="successful",Data!L809,0)</f>
        <v>57</v>
      </c>
      <c r="F809" t="str">
        <f>VLOOKUP(A809,Table1[[#This Row],[id]:[state]],6,0)</f>
        <v>successful</v>
      </c>
      <c r="G809">
        <f>IF(F809="failed",Data!L809,0)</f>
        <v>0</v>
      </c>
    </row>
    <row r="810" spans="1:7" hidden="1" x14ac:dyDescent="0.25">
      <c r="A810">
        <v>808</v>
      </c>
      <c r="B810" t="str">
        <f>VLOOKUP(A810,Table1[[#This Row],[id]:[state]],6,0)</f>
        <v>successful</v>
      </c>
      <c r="C810">
        <f>IF(B810="successful",Data!L810,0)</f>
        <v>43</v>
      </c>
      <c r="F810" t="str">
        <f>VLOOKUP(A810,Table1[[#This Row],[id]:[state]],6,0)</f>
        <v>successful</v>
      </c>
      <c r="G810">
        <f>IF(F810="failed",Data!L810,0)</f>
        <v>0</v>
      </c>
    </row>
    <row r="811" spans="1:7" hidden="1" x14ac:dyDescent="0.25">
      <c r="A811">
        <v>809</v>
      </c>
      <c r="B811" t="str">
        <f>VLOOKUP(A811,Table1[[#This Row],[id]:[state]],6,0)</f>
        <v>successful</v>
      </c>
      <c r="C811">
        <f>IF(B811="successful",Data!L811,0)</f>
        <v>52</v>
      </c>
      <c r="F811" t="str">
        <f>VLOOKUP(A811,Table1[[#This Row],[id]:[state]],6,0)</f>
        <v>successful</v>
      </c>
      <c r="G811">
        <f>IF(F811="failed",Data!L811,0)</f>
        <v>0</v>
      </c>
    </row>
    <row r="812" spans="1:7" hidden="1" x14ac:dyDescent="0.25">
      <c r="A812">
        <v>810</v>
      </c>
      <c r="B812" t="str">
        <f>VLOOKUP(A812,Table1[[#This Row],[id]:[state]],6,0)</f>
        <v>successful</v>
      </c>
      <c r="C812">
        <f>IF(B812="successful",Data!L812,0)</f>
        <v>27</v>
      </c>
      <c r="F812" t="str">
        <f>VLOOKUP(A812,Table1[[#This Row],[id]:[state]],6,0)</f>
        <v>successful</v>
      </c>
      <c r="G812">
        <f>IF(F812="failed",Data!L812,0)</f>
        <v>0</v>
      </c>
    </row>
    <row r="813" spans="1:7" hidden="1" x14ac:dyDescent="0.25">
      <c r="A813">
        <v>811</v>
      </c>
      <c r="B813" t="str">
        <f>VLOOKUP(A813,Table1[[#This Row],[id]:[state]],6,0)</f>
        <v>successful</v>
      </c>
      <c r="C813">
        <f>IF(B813="successful",Data!L813,0)</f>
        <v>12</v>
      </c>
      <c r="F813" t="str">
        <f>VLOOKUP(A813,Table1[[#This Row],[id]:[state]],6,0)</f>
        <v>successful</v>
      </c>
      <c r="G813">
        <f>IF(F813="failed",Data!L813,0)</f>
        <v>0</v>
      </c>
    </row>
    <row r="814" spans="1:7" hidden="1" x14ac:dyDescent="0.25">
      <c r="A814">
        <v>812</v>
      </c>
      <c r="B814" t="str">
        <f>VLOOKUP(A814,Table1[[#This Row],[id]:[state]],6,0)</f>
        <v>successful</v>
      </c>
      <c r="C814">
        <f>IF(B814="successful",Data!L814,0)</f>
        <v>33</v>
      </c>
      <c r="F814" t="str">
        <f>VLOOKUP(A814,Table1[[#This Row],[id]:[state]],6,0)</f>
        <v>successful</v>
      </c>
      <c r="G814">
        <f>IF(F814="failed",Data!L814,0)</f>
        <v>0</v>
      </c>
    </row>
    <row r="815" spans="1:7" hidden="1" x14ac:dyDescent="0.25">
      <c r="A815">
        <v>813</v>
      </c>
      <c r="B815" t="str">
        <f>VLOOKUP(A815,Table1[[#This Row],[id]:[state]],6,0)</f>
        <v>successful</v>
      </c>
      <c r="C815">
        <f>IF(B815="successful",Data!L815,0)</f>
        <v>96</v>
      </c>
      <c r="F815" t="str">
        <f>VLOOKUP(A815,Table1[[#This Row],[id]:[state]],6,0)</f>
        <v>successful</v>
      </c>
      <c r="G815">
        <f>IF(F815="failed",Data!L815,0)</f>
        <v>0</v>
      </c>
    </row>
    <row r="816" spans="1:7" hidden="1" x14ac:dyDescent="0.25">
      <c r="A816">
        <v>814</v>
      </c>
      <c r="B816" t="str">
        <f>VLOOKUP(A816,Table1[[#This Row],[id]:[state]],6,0)</f>
        <v>successful</v>
      </c>
      <c r="C816">
        <f>IF(B816="successful",Data!L816,0)</f>
        <v>28</v>
      </c>
      <c r="F816" t="str">
        <f>VLOOKUP(A816,Table1[[#This Row],[id]:[state]],6,0)</f>
        <v>successful</v>
      </c>
      <c r="G816">
        <f>IF(F816="failed",Data!L816,0)</f>
        <v>0</v>
      </c>
    </row>
    <row r="817" spans="1:7" hidden="1" x14ac:dyDescent="0.25">
      <c r="A817">
        <v>815</v>
      </c>
      <c r="B817" t="str">
        <f>VLOOKUP(A817,Table1[[#This Row],[id]:[state]],6,0)</f>
        <v>successful</v>
      </c>
      <c r="C817">
        <f>IF(B817="successful",Data!L817,0)</f>
        <v>43</v>
      </c>
      <c r="F817" t="str">
        <f>VLOOKUP(A817,Table1[[#This Row],[id]:[state]],6,0)</f>
        <v>successful</v>
      </c>
      <c r="G817">
        <f>IF(F817="failed",Data!L817,0)</f>
        <v>0</v>
      </c>
    </row>
    <row r="818" spans="1:7" hidden="1" x14ac:dyDescent="0.25">
      <c r="A818">
        <v>816</v>
      </c>
      <c r="B818" t="str">
        <f>VLOOKUP(A818,Table1[[#This Row],[id]:[state]],6,0)</f>
        <v>successful</v>
      </c>
      <c r="C818">
        <f>IF(B818="successful",Data!L818,0)</f>
        <v>205</v>
      </c>
      <c r="F818" t="str">
        <f>VLOOKUP(A818,Table1[[#This Row],[id]:[state]],6,0)</f>
        <v>successful</v>
      </c>
      <c r="G818">
        <f>IF(F818="failed",Data!L818,0)</f>
        <v>0</v>
      </c>
    </row>
    <row r="819" spans="1:7" hidden="1" x14ac:dyDescent="0.25">
      <c r="A819">
        <v>817</v>
      </c>
      <c r="B819" t="str">
        <f>VLOOKUP(A819,Table1[[#This Row],[id]:[state]],6,0)</f>
        <v>successful</v>
      </c>
      <c r="C819">
        <f>IF(B819="successful",Data!L819,0)</f>
        <v>23</v>
      </c>
      <c r="F819" t="str">
        <f>VLOOKUP(A819,Table1[[#This Row],[id]:[state]],6,0)</f>
        <v>successful</v>
      </c>
      <c r="G819">
        <f>IF(F819="failed",Data!L819,0)</f>
        <v>0</v>
      </c>
    </row>
    <row r="820" spans="1:7" hidden="1" x14ac:dyDescent="0.25">
      <c r="A820">
        <v>818</v>
      </c>
      <c r="B820" t="str">
        <f>VLOOKUP(A820,Table1[[#This Row],[id]:[state]],6,0)</f>
        <v>successful</v>
      </c>
      <c r="C820">
        <f>IF(B820="successful",Data!L820,0)</f>
        <v>19</v>
      </c>
      <c r="F820" t="str">
        <f>VLOOKUP(A820,Table1[[#This Row],[id]:[state]],6,0)</f>
        <v>successful</v>
      </c>
      <c r="G820">
        <f>IF(F820="failed",Data!L820,0)</f>
        <v>0</v>
      </c>
    </row>
    <row r="821" spans="1:7" hidden="1" x14ac:dyDescent="0.25">
      <c r="A821">
        <v>819</v>
      </c>
      <c r="B821" t="str">
        <f>VLOOKUP(A821,Table1[[#This Row],[id]:[state]],6,0)</f>
        <v>successful</v>
      </c>
      <c r="C821">
        <f>IF(B821="successful",Data!L821,0)</f>
        <v>14</v>
      </c>
      <c r="F821" t="str">
        <f>VLOOKUP(A821,Table1[[#This Row],[id]:[state]],6,0)</f>
        <v>successful</v>
      </c>
      <c r="G821">
        <f>IF(F821="failed",Data!L821,0)</f>
        <v>0</v>
      </c>
    </row>
    <row r="822" spans="1:7" hidden="1" x14ac:dyDescent="0.25">
      <c r="A822">
        <v>820</v>
      </c>
      <c r="B822" t="str">
        <f>VLOOKUP(A822,Table1[[#This Row],[id]:[state]],6,0)</f>
        <v>successful</v>
      </c>
      <c r="C822">
        <f>IF(B822="successful",Data!L822,0)</f>
        <v>38</v>
      </c>
      <c r="F822" t="str">
        <f>VLOOKUP(A822,Table1[[#This Row],[id]:[state]],6,0)</f>
        <v>successful</v>
      </c>
      <c r="G822">
        <f>IF(F822="failed",Data!L822,0)</f>
        <v>0</v>
      </c>
    </row>
    <row r="823" spans="1:7" hidden="1" x14ac:dyDescent="0.25">
      <c r="A823">
        <v>821</v>
      </c>
      <c r="B823" t="str">
        <f>VLOOKUP(A823,Table1[[#This Row],[id]:[state]],6,0)</f>
        <v>successful</v>
      </c>
      <c r="C823">
        <f>IF(B823="successful",Data!L823,0)</f>
        <v>78</v>
      </c>
      <c r="F823" t="str">
        <f>VLOOKUP(A823,Table1[[#This Row],[id]:[state]],6,0)</f>
        <v>successful</v>
      </c>
      <c r="G823">
        <f>IF(F823="failed",Data!L823,0)</f>
        <v>0</v>
      </c>
    </row>
    <row r="824" spans="1:7" hidden="1" x14ac:dyDescent="0.25">
      <c r="A824">
        <v>822</v>
      </c>
      <c r="B824" t="str">
        <f>VLOOKUP(A824,Table1[[#This Row],[id]:[state]],6,0)</f>
        <v>successful</v>
      </c>
      <c r="C824">
        <f>IF(B824="successful",Data!L824,0)</f>
        <v>69</v>
      </c>
      <c r="F824" t="str">
        <f>VLOOKUP(A824,Table1[[#This Row],[id]:[state]],6,0)</f>
        <v>successful</v>
      </c>
      <c r="G824">
        <f>IF(F824="failed",Data!L824,0)</f>
        <v>0</v>
      </c>
    </row>
    <row r="825" spans="1:7" hidden="1" x14ac:dyDescent="0.25">
      <c r="A825">
        <v>823</v>
      </c>
      <c r="B825" t="str">
        <f>VLOOKUP(A825,Table1[[#This Row],[id]:[state]],6,0)</f>
        <v>successful</v>
      </c>
      <c r="C825">
        <f>IF(B825="successful",Data!L825,0)</f>
        <v>33</v>
      </c>
      <c r="F825" t="str">
        <f>VLOOKUP(A825,Table1[[#This Row],[id]:[state]],6,0)</f>
        <v>successful</v>
      </c>
      <c r="G825">
        <f>IF(F825="failed",Data!L825,0)</f>
        <v>0</v>
      </c>
    </row>
    <row r="826" spans="1:7" hidden="1" x14ac:dyDescent="0.25">
      <c r="A826">
        <v>824</v>
      </c>
      <c r="B826" t="str">
        <f>VLOOKUP(A826,Table1[[#This Row],[id]:[state]],6,0)</f>
        <v>successful</v>
      </c>
      <c r="C826">
        <f>IF(B826="successful",Data!L826,0)</f>
        <v>54</v>
      </c>
      <c r="F826" t="str">
        <f>VLOOKUP(A826,Table1[[#This Row],[id]:[state]],6,0)</f>
        <v>successful</v>
      </c>
      <c r="G826">
        <f>IF(F826="failed",Data!L826,0)</f>
        <v>0</v>
      </c>
    </row>
    <row r="827" spans="1:7" hidden="1" x14ac:dyDescent="0.25">
      <c r="A827">
        <v>825</v>
      </c>
      <c r="B827" t="str">
        <f>VLOOKUP(A827,Table1[[#This Row],[id]:[state]],6,0)</f>
        <v>successful</v>
      </c>
      <c r="C827">
        <f>IF(B827="successful",Data!L827,0)</f>
        <v>99</v>
      </c>
      <c r="F827" t="str">
        <f>VLOOKUP(A827,Table1[[#This Row],[id]:[state]],6,0)</f>
        <v>successful</v>
      </c>
      <c r="G827">
        <f>IF(F827="failed",Data!L827,0)</f>
        <v>0</v>
      </c>
    </row>
    <row r="828" spans="1:7" hidden="1" x14ac:dyDescent="0.25">
      <c r="A828">
        <v>826</v>
      </c>
      <c r="B828" t="str">
        <f>VLOOKUP(A828,Table1[[#This Row],[id]:[state]],6,0)</f>
        <v>successful</v>
      </c>
      <c r="C828">
        <f>IF(B828="successful",Data!L828,0)</f>
        <v>49</v>
      </c>
      <c r="F828" t="str">
        <f>VLOOKUP(A828,Table1[[#This Row],[id]:[state]],6,0)</f>
        <v>successful</v>
      </c>
      <c r="G828">
        <f>IF(F828="failed",Data!L828,0)</f>
        <v>0</v>
      </c>
    </row>
    <row r="829" spans="1:7" hidden="1" x14ac:dyDescent="0.25">
      <c r="A829">
        <v>827</v>
      </c>
      <c r="B829" t="str">
        <f>VLOOKUP(A829,Table1[[#This Row],[id]:[state]],6,0)</f>
        <v>successful</v>
      </c>
      <c r="C829">
        <f>IF(B829="successful",Data!L829,0)</f>
        <v>11</v>
      </c>
      <c r="F829" t="str">
        <f>VLOOKUP(A829,Table1[[#This Row],[id]:[state]],6,0)</f>
        <v>successful</v>
      </c>
      <c r="G829">
        <f>IF(F829="failed",Data!L829,0)</f>
        <v>0</v>
      </c>
    </row>
    <row r="830" spans="1:7" hidden="1" x14ac:dyDescent="0.25">
      <c r="A830">
        <v>828</v>
      </c>
      <c r="B830" t="str">
        <f>VLOOKUP(A830,Table1[[#This Row],[id]:[state]],6,0)</f>
        <v>successful</v>
      </c>
      <c r="C830">
        <f>IF(B830="successful",Data!L830,0)</f>
        <v>38</v>
      </c>
      <c r="F830" t="str">
        <f>VLOOKUP(A830,Table1[[#This Row],[id]:[state]],6,0)</f>
        <v>successful</v>
      </c>
      <c r="G830">
        <f>IF(F830="failed",Data!L830,0)</f>
        <v>0</v>
      </c>
    </row>
    <row r="831" spans="1:7" hidden="1" x14ac:dyDescent="0.25">
      <c r="A831">
        <v>829</v>
      </c>
      <c r="B831" t="str">
        <f>VLOOKUP(A831,Table1[[#This Row],[id]:[state]],6,0)</f>
        <v>successful</v>
      </c>
      <c r="C831">
        <f>IF(B831="successful",Data!L831,0)</f>
        <v>16</v>
      </c>
      <c r="F831" t="str">
        <f>VLOOKUP(A831,Table1[[#This Row],[id]:[state]],6,0)</f>
        <v>successful</v>
      </c>
      <c r="G831">
        <f>IF(F831="failed",Data!L831,0)</f>
        <v>0</v>
      </c>
    </row>
    <row r="832" spans="1:7" hidden="1" x14ac:dyDescent="0.25">
      <c r="A832">
        <v>830</v>
      </c>
      <c r="B832" t="str">
        <f>VLOOKUP(A832,Table1[[#This Row],[id]:[state]],6,0)</f>
        <v>successful</v>
      </c>
      <c r="C832">
        <f>IF(B832="successful",Data!L832,0)</f>
        <v>32</v>
      </c>
      <c r="F832" t="str">
        <f>VLOOKUP(A832,Table1[[#This Row],[id]:[state]],6,0)</f>
        <v>successful</v>
      </c>
      <c r="G832">
        <f>IF(F832="failed",Data!L832,0)</f>
        <v>0</v>
      </c>
    </row>
    <row r="833" spans="1:7" hidden="1" x14ac:dyDescent="0.25">
      <c r="A833">
        <v>831</v>
      </c>
      <c r="B833" t="str">
        <f>VLOOKUP(A833,Table1[[#This Row],[id]:[state]],6,0)</f>
        <v>successful</v>
      </c>
      <c r="C833">
        <f>IF(B833="successful",Data!L833,0)</f>
        <v>20</v>
      </c>
      <c r="F833" t="str">
        <f>VLOOKUP(A833,Table1[[#This Row],[id]:[state]],6,0)</f>
        <v>successful</v>
      </c>
      <c r="G833">
        <f>IF(F833="failed",Data!L833,0)</f>
        <v>0</v>
      </c>
    </row>
    <row r="834" spans="1:7" hidden="1" x14ac:dyDescent="0.25">
      <c r="A834">
        <v>832</v>
      </c>
      <c r="B834" t="str">
        <f>VLOOKUP(A834,Table1[[#This Row],[id]:[state]],6,0)</f>
        <v>successful</v>
      </c>
      <c r="C834">
        <f>IF(B834="successful",Data!L834,0)</f>
        <v>154</v>
      </c>
      <c r="F834" t="str">
        <f>VLOOKUP(A834,Table1[[#This Row],[id]:[state]],6,0)</f>
        <v>successful</v>
      </c>
      <c r="G834">
        <f>IF(F834="failed",Data!L834,0)</f>
        <v>0</v>
      </c>
    </row>
    <row r="835" spans="1:7" hidden="1" x14ac:dyDescent="0.25">
      <c r="A835">
        <v>833</v>
      </c>
      <c r="B835" t="str">
        <f>VLOOKUP(A835,Table1[[#This Row],[id]:[state]],6,0)</f>
        <v>successful</v>
      </c>
      <c r="C835">
        <f>IF(B835="successful",Data!L835,0)</f>
        <v>41</v>
      </c>
      <c r="F835" t="str">
        <f>VLOOKUP(A835,Table1[[#This Row],[id]:[state]],6,0)</f>
        <v>successful</v>
      </c>
      <c r="G835">
        <f>IF(F835="failed",Data!L835,0)</f>
        <v>0</v>
      </c>
    </row>
    <row r="836" spans="1:7" hidden="1" x14ac:dyDescent="0.25">
      <c r="A836">
        <v>834</v>
      </c>
      <c r="B836" t="str">
        <f>VLOOKUP(A836,Table1[[#This Row],[id]:[state]],6,0)</f>
        <v>successful</v>
      </c>
      <c r="C836">
        <f>IF(B836="successful",Data!L836,0)</f>
        <v>75</v>
      </c>
      <c r="F836" t="str">
        <f>VLOOKUP(A836,Table1[[#This Row],[id]:[state]],6,0)</f>
        <v>successful</v>
      </c>
      <c r="G836">
        <f>IF(F836="failed",Data!L836,0)</f>
        <v>0</v>
      </c>
    </row>
    <row r="837" spans="1:7" hidden="1" x14ac:dyDescent="0.25">
      <c r="A837">
        <v>835</v>
      </c>
      <c r="B837" t="str">
        <f>VLOOKUP(A837,Table1[[#This Row],[id]:[state]],6,0)</f>
        <v>successful</v>
      </c>
      <c r="C837">
        <f>IF(B837="successful",Data!L837,0)</f>
        <v>40</v>
      </c>
      <c r="F837" t="str">
        <f>VLOOKUP(A837,Table1[[#This Row],[id]:[state]],6,0)</f>
        <v>successful</v>
      </c>
      <c r="G837">
        <f>IF(F837="failed",Data!L837,0)</f>
        <v>0</v>
      </c>
    </row>
    <row r="838" spans="1:7" hidden="1" x14ac:dyDescent="0.25">
      <c r="A838">
        <v>836</v>
      </c>
      <c r="B838" t="str">
        <f>VLOOKUP(A838,Table1[[#This Row],[id]:[state]],6,0)</f>
        <v>successful</v>
      </c>
      <c r="C838">
        <f>IF(B838="successful",Data!L838,0)</f>
        <v>46</v>
      </c>
      <c r="F838" t="str">
        <f>VLOOKUP(A838,Table1[[#This Row],[id]:[state]],6,0)</f>
        <v>successful</v>
      </c>
      <c r="G838">
        <f>IF(F838="failed",Data!L838,0)</f>
        <v>0</v>
      </c>
    </row>
    <row r="839" spans="1:7" hidden="1" x14ac:dyDescent="0.25">
      <c r="A839">
        <v>837</v>
      </c>
      <c r="B839" t="str">
        <f>VLOOKUP(A839,Table1[[#This Row],[id]:[state]],6,0)</f>
        <v>successful</v>
      </c>
      <c r="C839">
        <f>IF(B839="successful",Data!L839,0)</f>
        <v>62</v>
      </c>
      <c r="F839" t="str">
        <f>VLOOKUP(A839,Table1[[#This Row],[id]:[state]],6,0)</f>
        <v>successful</v>
      </c>
      <c r="G839">
        <f>IF(F839="failed",Data!L839,0)</f>
        <v>0</v>
      </c>
    </row>
    <row r="840" spans="1:7" hidden="1" x14ac:dyDescent="0.25">
      <c r="A840">
        <v>838</v>
      </c>
      <c r="B840" t="str">
        <f>VLOOKUP(A840,Table1[[#This Row],[id]:[state]],6,0)</f>
        <v>successful</v>
      </c>
      <c r="C840">
        <f>IF(B840="successful",Data!L840,0)</f>
        <v>61</v>
      </c>
      <c r="F840" t="str">
        <f>VLOOKUP(A840,Table1[[#This Row],[id]:[state]],6,0)</f>
        <v>successful</v>
      </c>
      <c r="G840">
        <f>IF(F840="failed",Data!L840,0)</f>
        <v>0</v>
      </c>
    </row>
    <row r="841" spans="1:7" hidden="1" x14ac:dyDescent="0.25">
      <c r="A841">
        <v>839</v>
      </c>
      <c r="B841" t="str">
        <f>VLOOKUP(A841,Table1[[#This Row],[id]:[state]],6,0)</f>
        <v>successful</v>
      </c>
      <c r="C841">
        <f>IF(B841="successful",Data!L841,0)</f>
        <v>96</v>
      </c>
      <c r="F841" t="str">
        <f>VLOOKUP(A841,Table1[[#This Row],[id]:[state]],6,0)</f>
        <v>successful</v>
      </c>
      <c r="G841">
        <f>IF(F841="failed",Data!L841,0)</f>
        <v>0</v>
      </c>
    </row>
    <row r="842" spans="1:7" hidden="1" x14ac:dyDescent="0.25">
      <c r="A842">
        <v>840</v>
      </c>
      <c r="B842" t="str">
        <f>VLOOKUP(A842,Table1[[#This Row],[id]:[state]],6,0)</f>
        <v>successful</v>
      </c>
      <c r="C842">
        <f>IF(B842="successful",Data!L842,0)</f>
        <v>190</v>
      </c>
      <c r="F842" t="str">
        <f>VLOOKUP(A842,Table1[[#This Row],[id]:[state]],6,0)</f>
        <v>successful</v>
      </c>
      <c r="G842">
        <f>IF(F842="failed",Data!L842,0)</f>
        <v>0</v>
      </c>
    </row>
    <row r="843" spans="1:7" hidden="1" x14ac:dyDescent="0.25">
      <c r="A843">
        <v>841</v>
      </c>
      <c r="B843" t="str">
        <f>VLOOKUP(A843,Table1[[#This Row],[id]:[state]],6,0)</f>
        <v>successful</v>
      </c>
      <c r="C843">
        <f>IF(B843="successful",Data!L843,0)</f>
        <v>94</v>
      </c>
      <c r="F843" t="str">
        <f>VLOOKUP(A843,Table1[[#This Row],[id]:[state]],6,0)</f>
        <v>successful</v>
      </c>
      <c r="G843">
        <f>IF(F843="failed",Data!L843,0)</f>
        <v>0</v>
      </c>
    </row>
    <row r="844" spans="1:7" hidden="1" x14ac:dyDescent="0.25">
      <c r="A844">
        <v>842</v>
      </c>
      <c r="B844" t="str">
        <f>VLOOKUP(A844,Table1[[#This Row],[id]:[state]],6,0)</f>
        <v>successful</v>
      </c>
      <c r="C844">
        <f>IF(B844="successful",Data!L844,0)</f>
        <v>39</v>
      </c>
      <c r="F844" t="str">
        <f>VLOOKUP(A844,Table1[[#This Row],[id]:[state]],6,0)</f>
        <v>successful</v>
      </c>
      <c r="G844">
        <f>IF(F844="failed",Data!L844,0)</f>
        <v>0</v>
      </c>
    </row>
    <row r="845" spans="1:7" hidden="1" x14ac:dyDescent="0.25">
      <c r="A845">
        <v>843</v>
      </c>
      <c r="B845" t="str">
        <f>VLOOKUP(A845,Table1[[#This Row],[id]:[state]],6,0)</f>
        <v>successful</v>
      </c>
      <c r="C845">
        <f>IF(B845="successful",Data!L845,0)</f>
        <v>127</v>
      </c>
      <c r="F845" t="str">
        <f>VLOOKUP(A845,Table1[[#This Row],[id]:[state]],6,0)</f>
        <v>successful</v>
      </c>
      <c r="G845">
        <f>IF(F845="failed",Data!L845,0)</f>
        <v>0</v>
      </c>
    </row>
    <row r="846" spans="1:7" hidden="1" x14ac:dyDescent="0.25">
      <c r="A846">
        <v>844</v>
      </c>
      <c r="B846" t="str">
        <f>VLOOKUP(A846,Table1[[#This Row],[id]:[state]],6,0)</f>
        <v>successful</v>
      </c>
      <c r="C846">
        <f>IF(B846="successful",Data!L846,0)</f>
        <v>159</v>
      </c>
      <c r="F846" t="str">
        <f>VLOOKUP(A846,Table1[[#This Row],[id]:[state]],6,0)</f>
        <v>successful</v>
      </c>
      <c r="G846">
        <f>IF(F846="failed",Data!L846,0)</f>
        <v>0</v>
      </c>
    </row>
    <row r="847" spans="1:7" hidden="1" x14ac:dyDescent="0.25">
      <c r="A847">
        <v>845</v>
      </c>
      <c r="B847" t="str">
        <f>VLOOKUP(A847,Table1[[#This Row],[id]:[state]],6,0)</f>
        <v>successful</v>
      </c>
      <c r="C847">
        <f>IF(B847="successful",Data!L847,0)</f>
        <v>177</v>
      </c>
      <c r="F847" t="str">
        <f>VLOOKUP(A847,Table1[[#This Row],[id]:[state]],6,0)</f>
        <v>successful</v>
      </c>
      <c r="G847">
        <f>IF(F847="failed",Data!L847,0)</f>
        <v>0</v>
      </c>
    </row>
    <row r="848" spans="1:7" hidden="1" x14ac:dyDescent="0.25">
      <c r="A848">
        <v>846</v>
      </c>
      <c r="B848" t="str">
        <f>VLOOKUP(A848,Table1[[#This Row],[id]:[state]],6,0)</f>
        <v>successful</v>
      </c>
      <c r="C848">
        <f>IF(B848="successful",Data!L848,0)</f>
        <v>47</v>
      </c>
      <c r="F848" t="str">
        <f>VLOOKUP(A848,Table1[[#This Row],[id]:[state]],6,0)</f>
        <v>successful</v>
      </c>
      <c r="G848">
        <f>IF(F848="failed",Data!L848,0)</f>
        <v>0</v>
      </c>
    </row>
    <row r="849" spans="1:7" hidden="1" x14ac:dyDescent="0.25">
      <c r="A849">
        <v>847</v>
      </c>
      <c r="B849" t="str">
        <f>VLOOKUP(A849,Table1[[#This Row],[id]:[state]],6,0)</f>
        <v>successful</v>
      </c>
      <c r="C849">
        <f>IF(B849="successful",Data!L849,0)</f>
        <v>1</v>
      </c>
      <c r="F849" t="str">
        <f>VLOOKUP(A849,Table1[[#This Row],[id]:[state]],6,0)</f>
        <v>successful</v>
      </c>
      <c r="G849">
        <f>IF(F849="failed",Data!L849,0)</f>
        <v>0</v>
      </c>
    </row>
    <row r="850" spans="1:7" hidden="1" x14ac:dyDescent="0.25">
      <c r="A850">
        <v>848</v>
      </c>
      <c r="B850" t="str">
        <f>VLOOKUP(A850,Table1[[#This Row],[id]:[state]],6,0)</f>
        <v>successful</v>
      </c>
      <c r="C850">
        <f>IF(B850="successful",Data!L850,0)</f>
        <v>16</v>
      </c>
      <c r="F850" t="str">
        <f>VLOOKUP(A850,Table1[[#This Row],[id]:[state]],6,0)</f>
        <v>successful</v>
      </c>
      <c r="G850">
        <f>IF(F850="failed",Data!L850,0)</f>
        <v>0</v>
      </c>
    </row>
    <row r="851" spans="1:7" hidden="1" x14ac:dyDescent="0.25">
      <c r="A851">
        <v>849</v>
      </c>
      <c r="B851" t="str">
        <f>VLOOKUP(A851,Table1[[#This Row],[id]:[state]],6,0)</f>
        <v>successful</v>
      </c>
      <c r="C851">
        <f>IF(B851="successful",Data!L851,0)</f>
        <v>115</v>
      </c>
      <c r="F851" t="str">
        <f>VLOOKUP(A851,Table1[[#This Row],[id]:[state]],6,0)</f>
        <v>successful</v>
      </c>
      <c r="G851">
        <f>IF(F851="failed",Data!L851,0)</f>
        <v>0</v>
      </c>
    </row>
    <row r="852" spans="1:7" hidden="1" x14ac:dyDescent="0.25">
      <c r="A852">
        <v>850</v>
      </c>
      <c r="B852" t="str">
        <f>VLOOKUP(A852,Table1[[#This Row],[id]:[state]],6,0)</f>
        <v>successful</v>
      </c>
      <c r="C852">
        <f>IF(B852="successful",Data!L852,0)</f>
        <v>133</v>
      </c>
      <c r="F852" t="str">
        <f>VLOOKUP(A852,Table1[[#This Row],[id]:[state]],6,0)</f>
        <v>successful</v>
      </c>
      <c r="G852">
        <f>IF(F852="failed",Data!L852,0)</f>
        <v>0</v>
      </c>
    </row>
    <row r="853" spans="1:7" hidden="1" x14ac:dyDescent="0.25">
      <c r="A853">
        <v>851</v>
      </c>
      <c r="B853" t="str">
        <f>VLOOKUP(A853,Table1[[#This Row],[id]:[state]],6,0)</f>
        <v>successful</v>
      </c>
      <c r="C853">
        <f>IF(B853="successful",Data!L853,0)</f>
        <v>70</v>
      </c>
      <c r="F853" t="str">
        <f>VLOOKUP(A853,Table1[[#This Row],[id]:[state]],6,0)</f>
        <v>successful</v>
      </c>
      <c r="G853">
        <f>IF(F853="failed",Data!L853,0)</f>
        <v>0</v>
      </c>
    </row>
    <row r="854" spans="1:7" hidden="1" x14ac:dyDescent="0.25">
      <c r="A854">
        <v>852</v>
      </c>
      <c r="B854" t="str">
        <f>VLOOKUP(A854,Table1[[#This Row],[id]:[state]],6,0)</f>
        <v>successful</v>
      </c>
      <c r="C854">
        <f>IF(B854="successful",Data!L854,0)</f>
        <v>62</v>
      </c>
      <c r="F854" t="str">
        <f>VLOOKUP(A854,Table1[[#This Row],[id]:[state]],6,0)</f>
        <v>successful</v>
      </c>
      <c r="G854">
        <f>IF(F854="failed",Data!L854,0)</f>
        <v>0</v>
      </c>
    </row>
    <row r="855" spans="1:7" hidden="1" x14ac:dyDescent="0.25">
      <c r="A855">
        <v>853</v>
      </c>
      <c r="B855" t="str">
        <f>VLOOKUP(A855,Table1[[#This Row],[id]:[state]],6,0)</f>
        <v>successful</v>
      </c>
      <c r="C855">
        <f>IF(B855="successful",Data!L855,0)</f>
        <v>10</v>
      </c>
      <c r="F855" t="str">
        <f>VLOOKUP(A855,Table1[[#This Row],[id]:[state]],6,0)</f>
        <v>successful</v>
      </c>
      <c r="G855">
        <f>IF(F855="failed",Data!L855,0)</f>
        <v>0</v>
      </c>
    </row>
    <row r="856" spans="1:7" hidden="1" x14ac:dyDescent="0.25">
      <c r="A856">
        <v>854</v>
      </c>
      <c r="B856" t="str">
        <f>VLOOKUP(A856,Table1[[#This Row],[id]:[state]],6,0)</f>
        <v>successful</v>
      </c>
      <c r="C856">
        <f>IF(B856="successful",Data!L856,0)</f>
        <v>499</v>
      </c>
      <c r="F856" t="str">
        <f>VLOOKUP(A856,Table1[[#This Row],[id]:[state]],6,0)</f>
        <v>successful</v>
      </c>
      <c r="G856">
        <f>IF(F856="failed",Data!L856,0)</f>
        <v>0</v>
      </c>
    </row>
    <row r="857" spans="1:7" hidden="1" x14ac:dyDescent="0.25">
      <c r="A857">
        <v>855</v>
      </c>
      <c r="B857" t="str">
        <f>VLOOKUP(A857,Table1[[#This Row],[id]:[state]],6,0)</f>
        <v>successful</v>
      </c>
      <c r="C857">
        <f>IF(B857="successful",Data!L857,0)</f>
        <v>47</v>
      </c>
      <c r="F857" t="str">
        <f>VLOOKUP(A857,Table1[[#This Row],[id]:[state]],6,0)</f>
        <v>successful</v>
      </c>
      <c r="G857">
        <f>IF(F857="failed",Data!L857,0)</f>
        <v>0</v>
      </c>
    </row>
    <row r="858" spans="1:7" hidden="1" x14ac:dyDescent="0.25">
      <c r="A858">
        <v>856</v>
      </c>
      <c r="B858" t="str">
        <f>VLOOKUP(A858,Table1[[#This Row],[id]:[state]],6,0)</f>
        <v>successful</v>
      </c>
      <c r="C858">
        <f>IF(B858="successful",Data!L858,0)</f>
        <v>28</v>
      </c>
      <c r="F858" t="str">
        <f>VLOOKUP(A858,Table1[[#This Row],[id]:[state]],6,0)</f>
        <v>successful</v>
      </c>
      <c r="G858">
        <f>IF(F858="failed",Data!L858,0)</f>
        <v>0</v>
      </c>
    </row>
    <row r="859" spans="1:7" hidden="1" x14ac:dyDescent="0.25">
      <c r="A859">
        <v>857</v>
      </c>
      <c r="B859" t="str">
        <f>VLOOKUP(A859,Table1[[#This Row],[id]:[state]],6,0)</f>
        <v>successful</v>
      </c>
      <c r="C859">
        <f>IF(B859="successful",Data!L859,0)</f>
        <v>24</v>
      </c>
      <c r="F859" t="str">
        <f>VLOOKUP(A859,Table1[[#This Row],[id]:[state]],6,0)</f>
        <v>successful</v>
      </c>
      <c r="G859">
        <f>IF(F859="failed",Data!L859,0)</f>
        <v>0</v>
      </c>
    </row>
    <row r="860" spans="1:7" hidden="1" x14ac:dyDescent="0.25">
      <c r="A860">
        <v>858</v>
      </c>
      <c r="B860" t="str">
        <f>VLOOKUP(A860,Table1[[#This Row],[id]:[state]],6,0)</f>
        <v>successful</v>
      </c>
      <c r="C860">
        <f>IF(B860="successful",Data!L860,0)</f>
        <v>76</v>
      </c>
      <c r="F860" t="str">
        <f>VLOOKUP(A860,Table1[[#This Row],[id]:[state]],6,0)</f>
        <v>successful</v>
      </c>
      <c r="G860">
        <f>IF(F860="failed",Data!L860,0)</f>
        <v>0</v>
      </c>
    </row>
    <row r="861" spans="1:7" hidden="1" x14ac:dyDescent="0.25">
      <c r="A861">
        <v>859</v>
      </c>
      <c r="B861" t="str">
        <f>VLOOKUP(A861,Table1[[#This Row],[id]:[state]],6,0)</f>
        <v>successful</v>
      </c>
      <c r="C861">
        <f>IF(B861="successful",Data!L861,0)</f>
        <v>98</v>
      </c>
      <c r="F861" t="str">
        <f>VLOOKUP(A861,Table1[[#This Row],[id]:[state]],6,0)</f>
        <v>successful</v>
      </c>
      <c r="G861">
        <f>IF(F861="failed",Data!L861,0)</f>
        <v>0</v>
      </c>
    </row>
    <row r="862" spans="1:7" x14ac:dyDescent="0.25">
      <c r="A862">
        <v>860</v>
      </c>
      <c r="B862" t="str">
        <f>VLOOKUP(A862,Table1[[#This Row],[id]:[state]],6,0)</f>
        <v>failed</v>
      </c>
      <c r="C862">
        <f>IF(B862="successful",Data!L862,0)</f>
        <v>0</v>
      </c>
      <c r="F862" t="str">
        <f>VLOOKUP(A862,Table1[[#This Row],[id]:[state]],6,0)</f>
        <v>failed</v>
      </c>
      <c r="G862">
        <f>IF(F862="failed",Data!L862,0)</f>
        <v>48</v>
      </c>
    </row>
    <row r="863" spans="1:7" x14ac:dyDescent="0.25">
      <c r="A863">
        <v>861</v>
      </c>
      <c r="B863" t="str">
        <f>VLOOKUP(A863,Table1[[#This Row],[id]:[state]],6,0)</f>
        <v>failed</v>
      </c>
      <c r="C863">
        <f>IF(B863="successful",Data!L863,0)</f>
        <v>0</v>
      </c>
      <c r="F863" t="str">
        <f>VLOOKUP(A863,Table1[[#This Row],[id]:[state]],6,0)</f>
        <v>failed</v>
      </c>
      <c r="G863">
        <f>IF(F863="failed",Data!L863,0)</f>
        <v>2</v>
      </c>
    </row>
    <row r="864" spans="1:7" x14ac:dyDescent="0.25">
      <c r="A864">
        <v>862</v>
      </c>
      <c r="B864" t="str">
        <f>VLOOKUP(A864,Table1[[#This Row],[id]:[state]],6,0)</f>
        <v>failed</v>
      </c>
      <c r="C864">
        <f>IF(B864="successful",Data!L864,0)</f>
        <v>0</v>
      </c>
      <c r="F864" t="str">
        <f>VLOOKUP(A864,Table1[[#This Row],[id]:[state]],6,0)</f>
        <v>failed</v>
      </c>
      <c r="G864">
        <f>IF(F864="failed",Data!L864,0)</f>
        <v>4</v>
      </c>
    </row>
    <row r="865" spans="1:7" x14ac:dyDescent="0.25">
      <c r="A865">
        <v>863</v>
      </c>
      <c r="B865" t="str">
        <f>VLOOKUP(A865,Table1[[#This Row],[id]:[state]],6,0)</f>
        <v>failed</v>
      </c>
      <c r="C865">
        <f>IF(B865="successful",Data!L865,0)</f>
        <v>0</v>
      </c>
      <c r="F865" t="str">
        <f>VLOOKUP(A865,Table1[[#This Row],[id]:[state]],6,0)</f>
        <v>failed</v>
      </c>
      <c r="G865">
        <f>IF(F865="failed",Data!L865,0)</f>
        <v>5</v>
      </c>
    </row>
    <row r="866" spans="1:7" x14ac:dyDescent="0.25">
      <c r="A866">
        <v>864</v>
      </c>
      <c r="B866" t="str">
        <f>VLOOKUP(A866,Table1[[#This Row],[id]:[state]],6,0)</f>
        <v>failed</v>
      </c>
      <c r="C866">
        <f>IF(B866="successful",Data!L866,0)</f>
        <v>0</v>
      </c>
      <c r="F866" t="str">
        <f>VLOOKUP(A866,Table1[[#This Row],[id]:[state]],6,0)</f>
        <v>failed</v>
      </c>
      <c r="G866">
        <f>IF(F866="failed",Data!L866,0)</f>
        <v>79</v>
      </c>
    </row>
    <row r="867" spans="1:7" x14ac:dyDescent="0.25">
      <c r="A867">
        <v>865</v>
      </c>
      <c r="B867" t="str">
        <f>VLOOKUP(A867,Table1[[#This Row],[id]:[state]],6,0)</f>
        <v>failed</v>
      </c>
      <c r="C867">
        <f>IF(B867="successful",Data!L867,0)</f>
        <v>0</v>
      </c>
      <c r="F867" t="str">
        <f>VLOOKUP(A867,Table1[[#This Row],[id]:[state]],6,0)</f>
        <v>failed</v>
      </c>
      <c r="G867">
        <f>IF(F867="failed",Data!L867,0)</f>
        <v>2</v>
      </c>
    </row>
    <row r="868" spans="1:7" x14ac:dyDescent="0.25">
      <c r="A868">
        <v>866</v>
      </c>
      <c r="B868" t="str">
        <f>VLOOKUP(A868,Table1[[#This Row],[id]:[state]],6,0)</f>
        <v>failed</v>
      </c>
      <c r="C868">
        <f>IF(B868="successful",Data!L868,0)</f>
        <v>0</v>
      </c>
      <c r="F868" t="str">
        <f>VLOOKUP(A868,Table1[[#This Row],[id]:[state]],6,0)</f>
        <v>failed</v>
      </c>
      <c r="G868">
        <f>IF(F868="failed",Data!L868,0)</f>
        <v>11</v>
      </c>
    </row>
    <row r="869" spans="1:7" x14ac:dyDescent="0.25">
      <c r="A869">
        <v>867</v>
      </c>
      <c r="B869" t="str">
        <f>VLOOKUP(A869,Table1[[#This Row],[id]:[state]],6,0)</f>
        <v>failed</v>
      </c>
      <c r="C869">
        <f>IF(B869="successful",Data!L869,0)</f>
        <v>0</v>
      </c>
      <c r="F869" t="str">
        <f>VLOOKUP(A869,Table1[[#This Row],[id]:[state]],6,0)</f>
        <v>failed</v>
      </c>
      <c r="G869">
        <f>IF(F869="failed",Data!L869,0)</f>
        <v>11</v>
      </c>
    </row>
    <row r="870" spans="1:7" x14ac:dyDescent="0.25">
      <c r="A870">
        <v>868</v>
      </c>
      <c r="B870" t="str">
        <f>VLOOKUP(A870,Table1[[#This Row],[id]:[state]],6,0)</f>
        <v>failed</v>
      </c>
      <c r="C870">
        <f>IF(B870="successful",Data!L870,0)</f>
        <v>0</v>
      </c>
      <c r="F870" t="str">
        <f>VLOOKUP(A870,Table1[[#This Row],[id]:[state]],6,0)</f>
        <v>failed</v>
      </c>
      <c r="G870">
        <f>IF(F870="failed",Data!L870,0)</f>
        <v>1</v>
      </c>
    </row>
    <row r="871" spans="1:7" x14ac:dyDescent="0.25">
      <c r="A871">
        <v>869</v>
      </c>
      <c r="B871" t="str">
        <f>VLOOKUP(A871,Table1[[#This Row],[id]:[state]],6,0)</f>
        <v>failed</v>
      </c>
      <c r="C871">
        <f>IF(B871="successful",Data!L871,0)</f>
        <v>0</v>
      </c>
      <c r="F871" t="str">
        <f>VLOOKUP(A871,Table1[[#This Row],[id]:[state]],6,0)</f>
        <v>failed</v>
      </c>
      <c r="G871">
        <f>IF(F871="failed",Data!L871,0)</f>
        <v>3</v>
      </c>
    </row>
    <row r="872" spans="1:7" x14ac:dyDescent="0.25">
      <c r="A872">
        <v>870</v>
      </c>
      <c r="B872" t="str">
        <f>VLOOKUP(A872,Table1[[#This Row],[id]:[state]],6,0)</f>
        <v>failed</v>
      </c>
      <c r="C872">
        <f>IF(B872="successful",Data!L872,0)</f>
        <v>0</v>
      </c>
      <c r="F872" t="str">
        <f>VLOOKUP(A872,Table1[[#This Row],[id]:[state]],6,0)</f>
        <v>failed</v>
      </c>
      <c r="G872">
        <f>IF(F872="failed",Data!L872,0)</f>
        <v>5</v>
      </c>
    </row>
    <row r="873" spans="1:7" x14ac:dyDescent="0.25">
      <c r="A873">
        <v>871</v>
      </c>
      <c r="B873" t="str">
        <f>VLOOKUP(A873,Table1[[#This Row],[id]:[state]],6,0)</f>
        <v>failed</v>
      </c>
      <c r="C873">
        <f>IF(B873="successful",Data!L873,0)</f>
        <v>0</v>
      </c>
      <c r="F873" t="str">
        <f>VLOOKUP(A873,Table1[[#This Row],[id]:[state]],6,0)</f>
        <v>failed</v>
      </c>
      <c r="G873">
        <f>IF(F873="failed",Data!L873,0)</f>
        <v>12</v>
      </c>
    </row>
    <row r="874" spans="1:7" x14ac:dyDescent="0.25">
      <c r="A874">
        <v>872</v>
      </c>
      <c r="B874" t="str">
        <f>VLOOKUP(A874,Table1[[#This Row],[id]:[state]],6,0)</f>
        <v>failed</v>
      </c>
      <c r="C874">
        <f>IF(B874="successful",Data!L874,0)</f>
        <v>0</v>
      </c>
      <c r="F874" t="str">
        <f>VLOOKUP(A874,Table1[[#This Row],[id]:[state]],6,0)</f>
        <v>failed</v>
      </c>
      <c r="G874">
        <f>IF(F874="failed",Data!L874,0)</f>
        <v>2</v>
      </c>
    </row>
    <row r="875" spans="1:7" x14ac:dyDescent="0.25">
      <c r="A875">
        <v>873</v>
      </c>
      <c r="B875" t="str">
        <f>VLOOKUP(A875,Table1[[#This Row],[id]:[state]],6,0)</f>
        <v>failed</v>
      </c>
      <c r="C875">
        <f>IF(B875="successful",Data!L875,0)</f>
        <v>0</v>
      </c>
      <c r="F875" t="str">
        <f>VLOOKUP(A875,Table1[[#This Row],[id]:[state]],6,0)</f>
        <v>failed</v>
      </c>
      <c r="G875">
        <f>IF(F875="failed",Data!L875,0)</f>
        <v>5</v>
      </c>
    </row>
    <row r="876" spans="1:7" x14ac:dyDescent="0.25">
      <c r="A876">
        <v>874</v>
      </c>
      <c r="B876" t="str">
        <f>VLOOKUP(A876,Table1[[#This Row],[id]:[state]],6,0)</f>
        <v>failed</v>
      </c>
      <c r="C876">
        <f>IF(B876="successful",Data!L876,0)</f>
        <v>0</v>
      </c>
      <c r="F876" t="str">
        <f>VLOOKUP(A876,Table1[[#This Row],[id]:[state]],6,0)</f>
        <v>failed</v>
      </c>
      <c r="G876">
        <f>IF(F876="failed",Data!L876,0)</f>
        <v>21</v>
      </c>
    </row>
    <row r="877" spans="1:7" x14ac:dyDescent="0.25">
      <c r="A877">
        <v>875</v>
      </c>
      <c r="B877" t="str">
        <f>VLOOKUP(A877,Table1[[#This Row],[id]:[state]],6,0)</f>
        <v>failed</v>
      </c>
      <c r="C877">
        <f>IF(B877="successful",Data!L877,0)</f>
        <v>0</v>
      </c>
      <c r="F877" t="str">
        <f>VLOOKUP(A877,Table1[[#This Row],[id]:[state]],6,0)</f>
        <v>failed</v>
      </c>
      <c r="G877">
        <f>IF(F877="failed",Data!L877,0)</f>
        <v>0</v>
      </c>
    </row>
    <row r="878" spans="1:7" x14ac:dyDescent="0.25">
      <c r="A878">
        <v>876</v>
      </c>
      <c r="B878" t="str">
        <f>VLOOKUP(A878,Table1[[#This Row],[id]:[state]],6,0)</f>
        <v>failed</v>
      </c>
      <c r="C878">
        <f>IF(B878="successful",Data!L878,0)</f>
        <v>0</v>
      </c>
      <c r="F878" t="str">
        <f>VLOOKUP(A878,Table1[[#This Row],[id]:[state]],6,0)</f>
        <v>failed</v>
      </c>
      <c r="G878">
        <f>IF(F878="failed",Data!L878,0)</f>
        <v>45</v>
      </c>
    </row>
    <row r="879" spans="1:7" x14ac:dyDescent="0.25">
      <c r="A879">
        <v>877</v>
      </c>
      <c r="B879" t="str">
        <f>VLOOKUP(A879,Table1[[#This Row],[id]:[state]],6,0)</f>
        <v>failed</v>
      </c>
      <c r="C879">
        <f>IF(B879="successful",Data!L879,0)</f>
        <v>0</v>
      </c>
      <c r="F879" t="str">
        <f>VLOOKUP(A879,Table1[[#This Row],[id]:[state]],6,0)</f>
        <v>failed</v>
      </c>
      <c r="G879">
        <f>IF(F879="failed",Data!L879,0)</f>
        <v>29</v>
      </c>
    </row>
    <row r="880" spans="1:7" x14ac:dyDescent="0.25">
      <c r="A880">
        <v>878</v>
      </c>
      <c r="B880" t="str">
        <f>VLOOKUP(A880,Table1[[#This Row],[id]:[state]],6,0)</f>
        <v>failed</v>
      </c>
      <c r="C880">
        <f>IF(B880="successful",Data!L880,0)</f>
        <v>0</v>
      </c>
      <c r="F880" t="str">
        <f>VLOOKUP(A880,Table1[[#This Row],[id]:[state]],6,0)</f>
        <v>failed</v>
      </c>
      <c r="G880">
        <f>IF(F880="failed",Data!L880,0)</f>
        <v>2</v>
      </c>
    </row>
    <row r="881" spans="1:7" x14ac:dyDescent="0.25">
      <c r="A881">
        <v>879</v>
      </c>
      <c r="B881" t="str">
        <f>VLOOKUP(A881,Table1[[#This Row],[id]:[state]],6,0)</f>
        <v>failed</v>
      </c>
      <c r="C881">
        <f>IF(B881="successful",Data!L881,0)</f>
        <v>0</v>
      </c>
      <c r="F881" t="str">
        <f>VLOOKUP(A881,Table1[[#This Row],[id]:[state]],6,0)</f>
        <v>failed</v>
      </c>
      <c r="G881">
        <f>IF(F881="failed",Data!L881,0)</f>
        <v>30</v>
      </c>
    </row>
    <row r="882" spans="1:7" x14ac:dyDescent="0.25">
      <c r="A882">
        <v>880</v>
      </c>
      <c r="B882" t="str">
        <f>VLOOKUP(A882,Table1[[#This Row],[id]:[state]],6,0)</f>
        <v>failed</v>
      </c>
      <c r="C882">
        <f>IF(B882="successful",Data!L882,0)</f>
        <v>0</v>
      </c>
      <c r="F882" t="str">
        <f>VLOOKUP(A882,Table1[[#This Row],[id]:[state]],6,0)</f>
        <v>failed</v>
      </c>
      <c r="G882">
        <f>IF(F882="failed",Data!L882,0)</f>
        <v>8</v>
      </c>
    </row>
    <row r="883" spans="1:7" x14ac:dyDescent="0.25">
      <c r="A883">
        <v>881</v>
      </c>
      <c r="B883" t="str">
        <f>VLOOKUP(A883,Table1[[#This Row],[id]:[state]],6,0)</f>
        <v>failed</v>
      </c>
      <c r="C883">
        <f>IF(B883="successful",Data!L883,0)</f>
        <v>0</v>
      </c>
      <c r="F883" t="str">
        <f>VLOOKUP(A883,Table1[[#This Row],[id]:[state]],6,0)</f>
        <v>failed</v>
      </c>
      <c r="G883">
        <f>IF(F883="failed",Data!L883,0)</f>
        <v>1</v>
      </c>
    </row>
    <row r="884" spans="1:7" x14ac:dyDescent="0.25">
      <c r="A884">
        <v>882</v>
      </c>
      <c r="B884" t="str">
        <f>VLOOKUP(A884,Table1[[#This Row],[id]:[state]],6,0)</f>
        <v>failed</v>
      </c>
      <c r="C884">
        <f>IF(B884="successful",Data!L884,0)</f>
        <v>0</v>
      </c>
      <c r="F884" t="str">
        <f>VLOOKUP(A884,Table1[[#This Row],[id]:[state]],6,0)</f>
        <v>failed</v>
      </c>
      <c r="G884">
        <f>IF(F884="failed",Data!L884,0)</f>
        <v>14</v>
      </c>
    </row>
    <row r="885" spans="1:7" x14ac:dyDescent="0.25">
      <c r="A885">
        <v>883</v>
      </c>
      <c r="B885" t="str">
        <f>VLOOKUP(A885,Table1[[#This Row],[id]:[state]],6,0)</f>
        <v>failed</v>
      </c>
      <c r="C885">
        <f>IF(B885="successful",Data!L885,0)</f>
        <v>0</v>
      </c>
      <c r="F885" t="str">
        <f>VLOOKUP(A885,Table1[[#This Row],[id]:[state]],6,0)</f>
        <v>failed</v>
      </c>
      <c r="G885">
        <f>IF(F885="failed",Data!L885,0)</f>
        <v>24</v>
      </c>
    </row>
    <row r="886" spans="1:7" x14ac:dyDescent="0.25">
      <c r="A886">
        <v>884</v>
      </c>
      <c r="B886" t="str">
        <f>VLOOKUP(A886,Table1[[#This Row],[id]:[state]],6,0)</f>
        <v>failed</v>
      </c>
      <c r="C886">
        <f>IF(B886="successful",Data!L886,0)</f>
        <v>0</v>
      </c>
      <c r="F886" t="str">
        <f>VLOOKUP(A886,Table1[[#This Row],[id]:[state]],6,0)</f>
        <v>failed</v>
      </c>
      <c r="G886">
        <f>IF(F886="failed",Data!L886,0)</f>
        <v>2</v>
      </c>
    </row>
    <row r="887" spans="1:7" x14ac:dyDescent="0.25">
      <c r="A887">
        <v>885</v>
      </c>
      <c r="B887" t="str">
        <f>VLOOKUP(A887,Table1[[#This Row],[id]:[state]],6,0)</f>
        <v>failed</v>
      </c>
      <c r="C887">
        <f>IF(B887="successful",Data!L887,0)</f>
        <v>0</v>
      </c>
      <c r="F887" t="str">
        <f>VLOOKUP(A887,Table1[[#This Row],[id]:[state]],6,0)</f>
        <v>failed</v>
      </c>
      <c r="G887">
        <f>IF(F887="failed",Data!L887,0)</f>
        <v>21</v>
      </c>
    </row>
    <row r="888" spans="1:7" x14ac:dyDescent="0.25">
      <c r="A888">
        <v>886</v>
      </c>
      <c r="B888" t="str">
        <f>VLOOKUP(A888,Table1[[#This Row],[id]:[state]],6,0)</f>
        <v>failed</v>
      </c>
      <c r="C888">
        <f>IF(B888="successful",Data!L888,0)</f>
        <v>0</v>
      </c>
      <c r="F888" t="str">
        <f>VLOOKUP(A888,Table1[[#This Row],[id]:[state]],6,0)</f>
        <v>failed</v>
      </c>
      <c r="G888">
        <f>IF(F888="failed",Data!L888,0)</f>
        <v>7</v>
      </c>
    </row>
    <row r="889" spans="1:7" x14ac:dyDescent="0.25">
      <c r="A889">
        <v>887</v>
      </c>
      <c r="B889" t="str">
        <f>VLOOKUP(A889,Table1[[#This Row],[id]:[state]],6,0)</f>
        <v>failed</v>
      </c>
      <c r="C889">
        <f>IF(B889="successful",Data!L889,0)</f>
        <v>0</v>
      </c>
      <c r="F889" t="str">
        <f>VLOOKUP(A889,Table1[[#This Row],[id]:[state]],6,0)</f>
        <v>failed</v>
      </c>
      <c r="G889">
        <f>IF(F889="failed",Data!L889,0)</f>
        <v>0</v>
      </c>
    </row>
    <row r="890" spans="1:7" x14ac:dyDescent="0.25">
      <c r="A890">
        <v>888</v>
      </c>
      <c r="B890" t="str">
        <f>VLOOKUP(A890,Table1[[#This Row],[id]:[state]],6,0)</f>
        <v>failed</v>
      </c>
      <c r="C890">
        <f>IF(B890="successful",Data!L890,0)</f>
        <v>0</v>
      </c>
      <c r="F890" t="str">
        <f>VLOOKUP(A890,Table1[[#This Row],[id]:[state]],6,0)</f>
        <v>failed</v>
      </c>
      <c r="G890">
        <f>IF(F890="failed",Data!L890,0)</f>
        <v>4</v>
      </c>
    </row>
    <row r="891" spans="1:7" x14ac:dyDescent="0.25">
      <c r="A891">
        <v>889</v>
      </c>
      <c r="B891" t="str">
        <f>VLOOKUP(A891,Table1[[#This Row],[id]:[state]],6,0)</f>
        <v>failed</v>
      </c>
      <c r="C891">
        <f>IF(B891="successful",Data!L891,0)</f>
        <v>0</v>
      </c>
      <c r="F891" t="str">
        <f>VLOOKUP(A891,Table1[[#This Row],[id]:[state]],6,0)</f>
        <v>failed</v>
      </c>
      <c r="G891">
        <f>IF(F891="failed",Data!L891,0)</f>
        <v>32</v>
      </c>
    </row>
    <row r="892" spans="1:7" x14ac:dyDescent="0.25">
      <c r="A892">
        <v>890</v>
      </c>
      <c r="B892" t="str">
        <f>VLOOKUP(A892,Table1[[#This Row],[id]:[state]],6,0)</f>
        <v>failed</v>
      </c>
      <c r="C892">
        <f>IF(B892="successful",Data!L892,0)</f>
        <v>0</v>
      </c>
      <c r="F892" t="str">
        <f>VLOOKUP(A892,Table1[[#This Row],[id]:[state]],6,0)</f>
        <v>failed</v>
      </c>
      <c r="G892">
        <f>IF(F892="failed",Data!L892,0)</f>
        <v>4</v>
      </c>
    </row>
    <row r="893" spans="1:7" x14ac:dyDescent="0.25">
      <c r="A893">
        <v>891</v>
      </c>
      <c r="B893" t="str">
        <f>VLOOKUP(A893,Table1[[#This Row],[id]:[state]],6,0)</f>
        <v>failed</v>
      </c>
      <c r="C893">
        <f>IF(B893="successful",Data!L893,0)</f>
        <v>0</v>
      </c>
      <c r="F893" t="str">
        <f>VLOOKUP(A893,Table1[[#This Row],[id]:[state]],6,0)</f>
        <v>failed</v>
      </c>
      <c r="G893">
        <f>IF(F893="failed",Data!L893,0)</f>
        <v>9</v>
      </c>
    </row>
    <row r="894" spans="1:7" x14ac:dyDescent="0.25">
      <c r="A894">
        <v>892</v>
      </c>
      <c r="B894" t="str">
        <f>VLOOKUP(A894,Table1[[#This Row],[id]:[state]],6,0)</f>
        <v>failed</v>
      </c>
      <c r="C894">
        <f>IF(B894="successful",Data!L894,0)</f>
        <v>0</v>
      </c>
      <c r="F894" t="str">
        <f>VLOOKUP(A894,Table1[[#This Row],[id]:[state]],6,0)</f>
        <v>failed</v>
      </c>
      <c r="G894">
        <f>IF(F894="failed",Data!L894,0)</f>
        <v>17</v>
      </c>
    </row>
    <row r="895" spans="1:7" x14ac:dyDescent="0.25">
      <c r="A895">
        <v>893</v>
      </c>
      <c r="B895" t="str">
        <f>VLOOKUP(A895,Table1[[#This Row],[id]:[state]],6,0)</f>
        <v>failed</v>
      </c>
      <c r="C895">
        <f>IF(B895="successful",Data!L895,0)</f>
        <v>0</v>
      </c>
      <c r="F895" t="str">
        <f>VLOOKUP(A895,Table1[[#This Row],[id]:[state]],6,0)</f>
        <v>failed</v>
      </c>
      <c r="G895">
        <f>IF(F895="failed",Data!L895,0)</f>
        <v>5</v>
      </c>
    </row>
    <row r="896" spans="1:7" x14ac:dyDescent="0.25">
      <c r="A896">
        <v>894</v>
      </c>
      <c r="B896" t="str">
        <f>VLOOKUP(A896,Table1[[#This Row],[id]:[state]],6,0)</f>
        <v>failed</v>
      </c>
      <c r="C896">
        <f>IF(B896="successful",Data!L896,0)</f>
        <v>0</v>
      </c>
      <c r="F896" t="str">
        <f>VLOOKUP(A896,Table1[[#This Row],[id]:[state]],6,0)</f>
        <v>failed</v>
      </c>
      <c r="G896">
        <f>IF(F896="failed",Data!L896,0)</f>
        <v>53</v>
      </c>
    </row>
    <row r="897" spans="1:7" x14ac:dyDescent="0.25">
      <c r="A897">
        <v>895</v>
      </c>
      <c r="B897" t="str">
        <f>VLOOKUP(A897,Table1[[#This Row],[id]:[state]],6,0)</f>
        <v>failed</v>
      </c>
      <c r="C897">
        <f>IF(B897="successful",Data!L897,0)</f>
        <v>0</v>
      </c>
      <c r="F897" t="str">
        <f>VLOOKUP(A897,Table1[[#This Row],[id]:[state]],6,0)</f>
        <v>failed</v>
      </c>
      <c r="G897">
        <f>IF(F897="failed",Data!L897,0)</f>
        <v>7</v>
      </c>
    </row>
    <row r="898" spans="1:7" x14ac:dyDescent="0.25">
      <c r="A898">
        <v>896</v>
      </c>
      <c r="B898" t="str">
        <f>VLOOKUP(A898,Table1[[#This Row],[id]:[state]],6,0)</f>
        <v>failed</v>
      </c>
      <c r="C898">
        <f>IF(B898="successful",Data!L898,0)</f>
        <v>0</v>
      </c>
      <c r="F898" t="str">
        <f>VLOOKUP(A898,Table1[[#This Row],[id]:[state]],6,0)</f>
        <v>failed</v>
      </c>
      <c r="G898">
        <f>IF(F898="failed",Data!L898,0)</f>
        <v>72</v>
      </c>
    </row>
    <row r="899" spans="1:7" x14ac:dyDescent="0.25">
      <c r="A899">
        <v>897</v>
      </c>
      <c r="B899" t="str">
        <f>VLOOKUP(A899,Table1[[#This Row],[id]:[state]],6,0)</f>
        <v>failed</v>
      </c>
      <c r="C899">
        <f>IF(B899="successful",Data!L899,0)</f>
        <v>0</v>
      </c>
      <c r="F899" t="str">
        <f>VLOOKUP(A899,Table1[[#This Row],[id]:[state]],6,0)</f>
        <v>failed</v>
      </c>
      <c r="G899">
        <f>IF(F899="failed",Data!L899,0)</f>
        <v>0</v>
      </c>
    </row>
    <row r="900" spans="1:7" x14ac:dyDescent="0.25">
      <c r="A900">
        <v>898</v>
      </c>
      <c r="B900" t="str">
        <f>VLOOKUP(A900,Table1[[#This Row],[id]:[state]],6,0)</f>
        <v>failed</v>
      </c>
      <c r="C900">
        <f>IF(B900="successful",Data!L900,0)</f>
        <v>0</v>
      </c>
      <c r="F900" t="str">
        <f>VLOOKUP(A900,Table1[[#This Row],[id]:[state]],6,0)</f>
        <v>failed</v>
      </c>
      <c r="G900">
        <f>IF(F900="failed",Data!L900,0)</f>
        <v>2</v>
      </c>
    </row>
    <row r="901" spans="1:7" x14ac:dyDescent="0.25">
      <c r="A901">
        <v>899</v>
      </c>
      <c r="B901" t="str">
        <f>VLOOKUP(A901,Table1[[#This Row],[id]:[state]],6,0)</f>
        <v>failed</v>
      </c>
      <c r="C901">
        <f>IF(B901="successful",Data!L901,0)</f>
        <v>0</v>
      </c>
      <c r="F901" t="str">
        <f>VLOOKUP(A901,Table1[[#This Row],[id]:[state]],6,0)</f>
        <v>failed</v>
      </c>
      <c r="G901">
        <f>IF(F901="failed",Data!L901,0)</f>
        <v>8</v>
      </c>
    </row>
    <row r="902" spans="1:7" x14ac:dyDescent="0.25">
      <c r="A902">
        <v>900</v>
      </c>
      <c r="B902" t="str">
        <f>VLOOKUP(A902,Table1[[#This Row],[id]:[state]],6,0)</f>
        <v>failed</v>
      </c>
      <c r="C902">
        <f>IF(B902="successful",Data!L902,0)</f>
        <v>0</v>
      </c>
      <c r="F902" t="str">
        <f>VLOOKUP(A902,Table1[[#This Row],[id]:[state]],6,0)</f>
        <v>failed</v>
      </c>
      <c r="G902">
        <f>IF(F902="failed",Data!L902,0)</f>
        <v>2</v>
      </c>
    </row>
    <row r="903" spans="1:7" x14ac:dyDescent="0.25">
      <c r="A903">
        <v>901</v>
      </c>
      <c r="B903" t="str">
        <f>VLOOKUP(A903,Table1[[#This Row],[id]:[state]],6,0)</f>
        <v>failed</v>
      </c>
      <c r="C903">
        <f>IF(B903="successful",Data!L903,0)</f>
        <v>0</v>
      </c>
      <c r="F903" t="str">
        <f>VLOOKUP(A903,Table1[[#This Row],[id]:[state]],6,0)</f>
        <v>failed</v>
      </c>
      <c r="G903">
        <f>IF(F903="failed",Data!L903,0)</f>
        <v>0</v>
      </c>
    </row>
    <row r="904" spans="1:7" x14ac:dyDescent="0.25">
      <c r="A904">
        <v>902</v>
      </c>
      <c r="B904" t="str">
        <f>VLOOKUP(A904,Table1[[#This Row],[id]:[state]],6,0)</f>
        <v>failed</v>
      </c>
      <c r="C904">
        <f>IF(B904="successful",Data!L904,0)</f>
        <v>0</v>
      </c>
      <c r="F904" t="str">
        <f>VLOOKUP(A904,Table1[[#This Row],[id]:[state]],6,0)</f>
        <v>failed</v>
      </c>
      <c r="G904">
        <f>IF(F904="failed",Data!L904,0)</f>
        <v>3</v>
      </c>
    </row>
    <row r="905" spans="1:7" x14ac:dyDescent="0.25">
      <c r="A905">
        <v>903</v>
      </c>
      <c r="B905" t="str">
        <f>VLOOKUP(A905,Table1[[#This Row],[id]:[state]],6,0)</f>
        <v>failed</v>
      </c>
      <c r="C905">
        <f>IF(B905="successful",Data!L905,0)</f>
        <v>0</v>
      </c>
      <c r="F905" t="str">
        <f>VLOOKUP(A905,Table1[[#This Row],[id]:[state]],6,0)</f>
        <v>failed</v>
      </c>
      <c r="G905">
        <f>IF(F905="failed",Data!L905,0)</f>
        <v>4</v>
      </c>
    </row>
    <row r="906" spans="1:7" x14ac:dyDescent="0.25">
      <c r="A906">
        <v>904</v>
      </c>
      <c r="B906" t="str">
        <f>VLOOKUP(A906,Table1[[#This Row],[id]:[state]],6,0)</f>
        <v>failed</v>
      </c>
      <c r="C906">
        <f>IF(B906="successful",Data!L906,0)</f>
        <v>0</v>
      </c>
      <c r="F906" t="str">
        <f>VLOOKUP(A906,Table1[[#This Row],[id]:[state]],6,0)</f>
        <v>failed</v>
      </c>
      <c r="G906">
        <f>IF(F906="failed",Data!L906,0)</f>
        <v>3</v>
      </c>
    </row>
    <row r="907" spans="1:7" x14ac:dyDescent="0.25">
      <c r="A907">
        <v>905</v>
      </c>
      <c r="B907" t="str">
        <f>VLOOKUP(A907,Table1[[#This Row],[id]:[state]],6,0)</f>
        <v>failed</v>
      </c>
      <c r="C907">
        <f>IF(B907="successful",Data!L907,0)</f>
        <v>0</v>
      </c>
      <c r="F907" t="str">
        <f>VLOOKUP(A907,Table1[[#This Row],[id]:[state]],6,0)</f>
        <v>failed</v>
      </c>
      <c r="G907">
        <f>IF(F907="failed",Data!L907,0)</f>
        <v>6</v>
      </c>
    </row>
    <row r="908" spans="1:7" x14ac:dyDescent="0.25">
      <c r="A908">
        <v>906</v>
      </c>
      <c r="B908" t="str">
        <f>VLOOKUP(A908,Table1[[#This Row],[id]:[state]],6,0)</f>
        <v>failed</v>
      </c>
      <c r="C908">
        <f>IF(B908="successful",Data!L908,0)</f>
        <v>0</v>
      </c>
      <c r="F908" t="str">
        <f>VLOOKUP(A908,Table1[[#This Row],[id]:[state]],6,0)</f>
        <v>failed</v>
      </c>
      <c r="G908">
        <f>IF(F908="failed",Data!L908,0)</f>
        <v>0</v>
      </c>
    </row>
    <row r="909" spans="1:7" x14ac:dyDescent="0.25">
      <c r="A909">
        <v>907</v>
      </c>
      <c r="B909" t="str">
        <f>VLOOKUP(A909,Table1[[#This Row],[id]:[state]],6,0)</f>
        <v>failed</v>
      </c>
      <c r="C909">
        <f>IF(B909="successful",Data!L909,0)</f>
        <v>0</v>
      </c>
      <c r="F909" t="str">
        <f>VLOOKUP(A909,Table1[[#This Row],[id]:[state]],6,0)</f>
        <v>failed</v>
      </c>
      <c r="G909">
        <f>IF(F909="failed",Data!L909,0)</f>
        <v>0</v>
      </c>
    </row>
    <row r="910" spans="1:7" x14ac:dyDescent="0.25">
      <c r="A910">
        <v>908</v>
      </c>
      <c r="B910" t="str">
        <f>VLOOKUP(A910,Table1[[#This Row],[id]:[state]],6,0)</f>
        <v>failed</v>
      </c>
      <c r="C910">
        <f>IF(B910="successful",Data!L910,0)</f>
        <v>0</v>
      </c>
      <c r="F910" t="str">
        <f>VLOOKUP(A910,Table1[[#This Row],[id]:[state]],6,0)</f>
        <v>failed</v>
      </c>
      <c r="G910">
        <f>IF(F910="failed",Data!L910,0)</f>
        <v>0</v>
      </c>
    </row>
    <row r="911" spans="1:7" x14ac:dyDescent="0.25">
      <c r="A911">
        <v>909</v>
      </c>
      <c r="B911" t="str">
        <f>VLOOKUP(A911,Table1[[#This Row],[id]:[state]],6,0)</f>
        <v>failed</v>
      </c>
      <c r="C911">
        <f>IF(B911="successful",Data!L911,0)</f>
        <v>0</v>
      </c>
      <c r="F911" t="str">
        <f>VLOOKUP(A911,Table1[[#This Row],[id]:[state]],6,0)</f>
        <v>failed</v>
      </c>
      <c r="G911">
        <f>IF(F911="failed",Data!L911,0)</f>
        <v>8</v>
      </c>
    </row>
    <row r="912" spans="1:7" x14ac:dyDescent="0.25">
      <c r="A912">
        <v>910</v>
      </c>
      <c r="B912" t="str">
        <f>VLOOKUP(A912,Table1[[#This Row],[id]:[state]],6,0)</f>
        <v>failed</v>
      </c>
      <c r="C912">
        <f>IF(B912="successful",Data!L912,0)</f>
        <v>0</v>
      </c>
      <c r="F912" t="str">
        <f>VLOOKUP(A912,Table1[[#This Row],[id]:[state]],6,0)</f>
        <v>failed</v>
      </c>
      <c r="G912">
        <f>IF(F912="failed",Data!L912,0)</f>
        <v>5</v>
      </c>
    </row>
    <row r="913" spans="1:7" x14ac:dyDescent="0.25">
      <c r="A913">
        <v>911</v>
      </c>
      <c r="B913" t="str">
        <f>VLOOKUP(A913,Table1[[#This Row],[id]:[state]],6,0)</f>
        <v>failed</v>
      </c>
      <c r="C913">
        <f>IF(B913="successful",Data!L913,0)</f>
        <v>0</v>
      </c>
      <c r="F913" t="str">
        <f>VLOOKUP(A913,Table1[[#This Row],[id]:[state]],6,0)</f>
        <v>failed</v>
      </c>
      <c r="G913">
        <f>IF(F913="failed",Data!L913,0)</f>
        <v>0</v>
      </c>
    </row>
    <row r="914" spans="1:7" x14ac:dyDescent="0.25">
      <c r="A914">
        <v>912</v>
      </c>
      <c r="B914" t="str">
        <f>VLOOKUP(A914,Table1[[#This Row],[id]:[state]],6,0)</f>
        <v>failed</v>
      </c>
      <c r="C914">
        <f>IF(B914="successful",Data!L914,0)</f>
        <v>0</v>
      </c>
      <c r="F914" t="str">
        <f>VLOOKUP(A914,Table1[[#This Row],[id]:[state]],6,0)</f>
        <v>failed</v>
      </c>
      <c r="G914">
        <f>IF(F914="failed",Data!L914,0)</f>
        <v>2</v>
      </c>
    </row>
    <row r="915" spans="1:7" x14ac:dyDescent="0.25">
      <c r="A915">
        <v>913</v>
      </c>
      <c r="B915" t="str">
        <f>VLOOKUP(A915,Table1[[#This Row],[id]:[state]],6,0)</f>
        <v>failed</v>
      </c>
      <c r="C915">
        <f>IF(B915="successful",Data!L915,0)</f>
        <v>0</v>
      </c>
      <c r="F915" t="str">
        <f>VLOOKUP(A915,Table1[[#This Row],[id]:[state]],6,0)</f>
        <v>failed</v>
      </c>
      <c r="G915">
        <f>IF(F915="failed",Data!L915,0)</f>
        <v>24</v>
      </c>
    </row>
    <row r="916" spans="1:7" x14ac:dyDescent="0.25">
      <c r="A916">
        <v>914</v>
      </c>
      <c r="B916" t="str">
        <f>VLOOKUP(A916,Table1[[#This Row],[id]:[state]],6,0)</f>
        <v>failed</v>
      </c>
      <c r="C916">
        <f>IF(B916="successful",Data!L916,0)</f>
        <v>0</v>
      </c>
      <c r="F916" t="str">
        <f>VLOOKUP(A916,Table1[[#This Row],[id]:[state]],6,0)</f>
        <v>failed</v>
      </c>
      <c r="G916">
        <f>IF(F916="failed",Data!L916,0)</f>
        <v>0</v>
      </c>
    </row>
    <row r="917" spans="1:7" x14ac:dyDescent="0.25">
      <c r="A917">
        <v>915</v>
      </c>
      <c r="B917" t="str">
        <f>VLOOKUP(A917,Table1[[#This Row],[id]:[state]],6,0)</f>
        <v>failed</v>
      </c>
      <c r="C917">
        <f>IF(B917="successful",Data!L917,0)</f>
        <v>0</v>
      </c>
      <c r="F917" t="str">
        <f>VLOOKUP(A917,Table1[[#This Row],[id]:[state]],6,0)</f>
        <v>failed</v>
      </c>
      <c r="G917">
        <f>IF(F917="failed",Data!L917,0)</f>
        <v>9</v>
      </c>
    </row>
    <row r="918" spans="1:7" x14ac:dyDescent="0.25">
      <c r="A918">
        <v>916</v>
      </c>
      <c r="B918" t="str">
        <f>VLOOKUP(A918,Table1[[#This Row],[id]:[state]],6,0)</f>
        <v>failed</v>
      </c>
      <c r="C918">
        <f>IF(B918="successful",Data!L918,0)</f>
        <v>0</v>
      </c>
      <c r="F918" t="str">
        <f>VLOOKUP(A918,Table1[[#This Row],[id]:[state]],6,0)</f>
        <v>failed</v>
      </c>
      <c r="G918">
        <f>IF(F918="failed",Data!L918,0)</f>
        <v>0</v>
      </c>
    </row>
    <row r="919" spans="1:7" x14ac:dyDescent="0.25">
      <c r="A919">
        <v>917</v>
      </c>
      <c r="B919" t="str">
        <f>VLOOKUP(A919,Table1[[#This Row],[id]:[state]],6,0)</f>
        <v>failed</v>
      </c>
      <c r="C919">
        <f>IF(B919="successful",Data!L919,0)</f>
        <v>0</v>
      </c>
      <c r="F919" t="str">
        <f>VLOOKUP(A919,Table1[[#This Row],[id]:[state]],6,0)</f>
        <v>failed</v>
      </c>
      <c r="G919">
        <f>IF(F919="failed",Data!L919,0)</f>
        <v>1</v>
      </c>
    </row>
    <row r="920" spans="1:7" x14ac:dyDescent="0.25">
      <c r="A920">
        <v>918</v>
      </c>
      <c r="B920" t="str">
        <f>VLOOKUP(A920,Table1[[#This Row],[id]:[state]],6,0)</f>
        <v>failed</v>
      </c>
      <c r="C920">
        <f>IF(B920="successful",Data!L920,0)</f>
        <v>0</v>
      </c>
      <c r="F920" t="str">
        <f>VLOOKUP(A920,Table1[[#This Row],[id]:[state]],6,0)</f>
        <v>failed</v>
      </c>
      <c r="G920">
        <f>IF(F920="failed",Data!L920,0)</f>
        <v>10</v>
      </c>
    </row>
    <row r="921" spans="1:7" x14ac:dyDescent="0.25">
      <c r="A921">
        <v>919</v>
      </c>
      <c r="B921" t="str">
        <f>VLOOKUP(A921,Table1[[#This Row],[id]:[state]],6,0)</f>
        <v>failed</v>
      </c>
      <c r="C921">
        <f>IF(B921="successful",Data!L921,0)</f>
        <v>0</v>
      </c>
      <c r="F921" t="str">
        <f>VLOOKUP(A921,Table1[[#This Row],[id]:[state]],6,0)</f>
        <v>failed</v>
      </c>
      <c r="G921">
        <f>IF(F921="failed",Data!L921,0)</f>
        <v>1</v>
      </c>
    </row>
    <row r="922" spans="1:7" x14ac:dyDescent="0.25">
      <c r="A922">
        <v>920</v>
      </c>
      <c r="B922" t="str">
        <f>VLOOKUP(A922,Table1[[#This Row],[id]:[state]],6,0)</f>
        <v>failed</v>
      </c>
      <c r="C922">
        <f>IF(B922="successful",Data!L922,0)</f>
        <v>0</v>
      </c>
      <c r="F922" t="str">
        <f>VLOOKUP(A922,Table1[[#This Row],[id]:[state]],6,0)</f>
        <v>failed</v>
      </c>
      <c r="G922">
        <f>IF(F922="failed",Data!L922,0)</f>
        <v>0</v>
      </c>
    </row>
    <row r="923" spans="1:7" x14ac:dyDescent="0.25">
      <c r="A923">
        <v>921</v>
      </c>
      <c r="B923" t="str">
        <f>VLOOKUP(A923,Table1[[#This Row],[id]:[state]],6,0)</f>
        <v>failed</v>
      </c>
      <c r="C923">
        <f>IF(B923="successful",Data!L923,0)</f>
        <v>0</v>
      </c>
      <c r="F923" t="str">
        <f>VLOOKUP(A923,Table1[[#This Row],[id]:[state]],6,0)</f>
        <v>failed</v>
      </c>
      <c r="G923">
        <f>IF(F923="failed",Data!L923,0)</f>
        <v>20</v>
      </c>
    </row>
    <row r="924" spans="1:7" x14ac:dyDescent="0.25">
      <c r="A924">
        <v>922</v>
      </c>
      <c r="B924" t="str">
        <f>VLOOKUP(A924,Table1[[#This Row],[id]:[state]],6,0)</f>
        <v>failed</v>
      </c>
      <c r="C924">
        <f>IF(B924="successful",Data!L924,0)</f>
        <v>0</v>
      </c>
      <c r="F924" t="str">
        <f>VLOOKUP(A924,Table1[[#This Row],[id]:[state]],6,0)</f>
        <v>failed</v>
      </c>
      <c r="G924">
        <f>IF(F924="failed",Data!L924,0)</f>
        <v>30</v>
      </c>
    </row>
    <row r="925" spans="1:7" x14ac:dyDescent="0.25">
      <c r="A925">
        <v>923</v>
      </c>
      <c r="B925" t="str">
        <f>VLOOKUP(A925,Table1[[#This Row],[id]:[state]],6,0)</f>
        <v>failed</v>
      </c>
      <c r="C925">
        <f>IF(B925="successful",Data!L925,0)</f>
        <v>0</v>
      </c>
      <c r="F925" t="str">
        <f>VLOOKUP(A925,Table1[[#This Row],[id]:[state]],6,0)</f>
        <v>failed</v>
      </c>
      <c r="G925">
        <f>IF(F925="failed",Data!L925,0)</f>
        <v>6</v>
      </c>
    </row>
    <row r="926" spans="1:7" x14ac:dyDescent="0.25">
      <c r="A926">
        <v>924</v>
      </c>
      <c r="B926" t="str">
        <f>VLOOKUP(A926,Table1[[#This Row],[id]:[state]],6,0)</f>
        <v>failed</v>
      </c>
      <c r="C926">
        <f>IF(B926="successful",Data!L926,0)</f>
        <v>0</v>
      </c>
      <c r="F926" t="str">
        <f>VLOOKUP(A926,Table1[[#This Row],[id]:[state]],6,0)</f>
        <v>failed</v>
      </c>
      <c r="G926">
        <f>IF(F926="failed",Data!L926,0)</f>
        <v>15</v>
      </c>
    </row>
    <row r="927" spans="1:7" x14ac:dyDescent="0.25">
      <c r="A927">
        <v>925</v>
      </c>
      <c r="B927" t="str">
        <f>VLOOKUP(A927,Table1[[#This Row],[id]:[state]],6,0)</f>
        <v>failed</v>
      </c>
      <c r="C927">
        <f>IF(B927="successful",Data!L927,0)</f>
        <v>0</v>
      </c>
      <c r="F927" t="str">
        <f>VLOOKUP(A927,Table1[[#This Row],[id]:[state]],6,0)</f>
        <v>failed</v>
      </c>
      <c r="G927">
        <f>IF(F927="failed",Data!L927,0)</f>
        <v>5</v>
      </c>
    </row>
    <row r="928" spans="1:7" x14ac:dyDescent="0.25">
      <c r="A928">
        <v>926</v>
      </c>
      <c r="B928" t="str">
        <f>VLOOKUP(A928,Table1[[#This Row],[id]:[state]],6,0)</f>
        <v>failed</v>
      </c>
      <c r="C928">
        <f>IF(B928="successful",Data!L928,0)</f>
        <v>0</v>
      </c>
      <c r="F928" t="str">
        <f>VLOOKUP(A928,Table1[[#This Row],[id]:[state]],6,0)</f>
        <v>failed</v>
      </c>
      <c r="G928">
        <f>IF(F928="failed",Data!L928,0)</f>
        <v>0</v>
      </c>
    </row>
    <row r="929" spans="1:7" x14ac:dyDescent="0.25">
      <c r="A929">
        <v>927</v>
      </c>
      <c r="B929" t="str">
        <f>VLOOKUP(A929,Table1[[#This Row],[id]:[state]],6,0)</f>
        <v>failed</v>
      </c>
      <c r="C929">
        <f>IF(B929="successful",Data!L929,0)</f>
        <v>0</v>
      </c>
      <c r="F929" t="str">
        <f>VLOOKUP(A929,Table1[[#This Row],[id]:[state]],6,0)</f>
        <v>failed</v>
      </c>
      <c r="G929">
        <f>IF(F929="failed",Data!L929,0)</f>
        <v>0</v>
      </c>
    </row>
    <row r="930" spans="1:7" x14ac:dyDescent="0.25">
      <c r="A930">
        <v>928</v>
      </c>
      <c r="B930" t="str">
        <f>VLOOKUP(A930,Table1[[#This Row],[id]:[state]],6,0)</f>
        <v>failed</v>
      </c>
      <c r="C930">
        <f>IF(B930="successful",Data!L930,0)</f>
        <v>0</v>
      </c>
      <c r="F930" t="str">
        <f>VLOOKUP(A930,Table1[[#This Row],[id]:[state]],6,0)</f>
        <v>failed</v>
      </c>
      <c r="G930">
        <f>IF(F930="failed",Data!L930,0)</f>
        <v>28</v>
      </c>
    </row>
    <row r="931" spans="1:7" x14ac:dyDescent="0.25">
      <c r="A931">
        <v>929</v>
      </c>
      <c r="B931" t="str">
        <f>VLOOKUP(A931,Table1[[#This Row],[id]:[state]],6,0)</f>
        <v>failed</v>
      </c>
      <c r="C931">
        <f>IF(B931="successful",Data!L931,0)</f>
        <v>0</v>
      </c>
      <c r="F931" t="str">
        <f>VLOOKUP(A931,Table1[[#This Row],[id]:[state]],6,0)</f>
        <v>failed</v>
      </c>
      <c r="G931">
        <f>IF(F931="failed",Data!L931,0)</f>
        <v>0</v>
      </c>
    </row>
    <row r="932" spans="1:7" x14ac:dyDescent="0.25">
      <c r="A932">
        <v>930</v>
      </c>
      <c r="B932" t="str">
        <f>VLOOKUP(A932,Table1[[#This Row],[id]:[state]],6,0)</f>
        <v>failed</v>
      </c>
      <c r="C932">
        <f>IF(B932="successful",Data!L932,0)</f>
        <v>0</v>
      </c>
      <c r="F932" t="str">
        <f>VLOOKUP(A932,Table1[[#This Row],[id]:[state]],6,0)</f>
        <v>failed</v>
      </c>
      <c r="G932">
        <f>IF(F932="failed",Data!L932,0)</f>
        <v>5</v>
      </c>
    </row>
    <row r="933" spans="1:7" x14ac:dyDescent="0.25">
      <c r="A933">
        <v>931</v>
      </c>
      <c r="B933" t="str">
        <f>VLOOKUP(A933,Table1[[#This Row],[id]:[state]],6,0)</f>
        <v>failed</v>
      </c>
      <c r="C933">
        <f>IF(B933="successful",Data!L933,0)</f>
        <v>0</v>
      </c>
      <c r="F933" t="str">
        <f>VLOOKUP(A933,Table1[[#This Row],[id]:[state]],6,0)</f>
        <v>failed</v>
      </c>
      <c r="G933">
        <f>IF(F933="failed",Data!L933,0)</f>
        <v>7</v>
      </c>
    </row>
    <row r="934" spans="1:7" x14ac:dyDescent="0.25">
      <c r="A934">
        <v>932</v>
      </c>
      <c r="B934" t="str">
        <f>VLOOKUP(A934,Table1[[#This Row],[id]:[state]],6,0)</f>
        <v>failed</v>
      </c>
      <c r="C934">
        <f>IF(B934="successful",Data!L934,0)</f>
        <v>0</v>
      </c>
      <c r="F934" t="str">
        <f>VLOOKUP(A934,Table1[[#This Row],[id]:[state]],6,0)</f>
        <v>failed</v>
      </c>
      <c r="G934">
        <f>IF(F934="failed",Data!L934,0)</f>
        <v>30</v>
      </c>
    </row>
    <row r="935" spans="1:7" x14ac:dyDescent="0.25">
      <c r="A935">
        <v>933</v>
      </c>
      <c r="B935" t="str">
        <f>VLOOKUP(A935,Table1[[#This Row],[id]:[state]],6,0)</f>
        <v>failed</v>
      </c>
      <c r="C935">
        <f>IF(B935="successful",Data!L935,0)</f>
        <v>0</v>
      </c>
      <c r="F935" t="str">
        <f>VLOOKUP(A935,Table1[[#This Row],[id]:[state]],6,0)</f>
        <v>failed</v>
      </c>
      <c r="G935">
        <f>IF(F935="failed",Data!L935,0)</f>
        <v>2</v>
      </c>
    </row>
    <row r="936" spans="1:7" x14ac:dyDescent="0.25">
      <c r="A936">
        <v>934</v>
      </c>
      <c r="B936" t="str">
        <f>VLOOKUP(A936,Table1[[#This Row],[id]:[state]],6,0)</f>
        <v>failed</v>
      </c>
      <c r="C936">
        <f>IF(B936="successful",Data!L936,0)</f>
        <v>0</v>
      </c>
      <c r="F936" t="str">
        <f>VLOOKUP(A936,Table1[[#This Row],[id]:[state]],6,0)</f>
        <v>failed</v>
      </c>
      <c r="G936">
        <f>IF(F936="failed",Data!L936,0)</f>
        <v>30</v>
      </c>
    </row>
    <row r="937" spans="1:7" x14ac:dyDescent="0.25">
      <c r="A937">
        <v>935</v>
      </c>
      <c r="B937" t="str">
        <f>VLOOKUP(A937,Table1[[#This Row],[id]:[state]],6,0)</f>
        <v>failed</v>
      </c>
      <c r="C937">
        <f>IF(B937="successful",Data!L937,0)</f>
        <v>0</v>
      </c>
      <c r="F937" t="str">
        <f>VLOOKUP(A937,Table1[[#This Row],[id]:[state]],6,0)</f>
        <v>failed</v>
      </c>
      <c r="G937">
        <f>IF(F937="failed",Data!L937,0)</f>
        <v>2</v>
      </c>
    </row>
    <row r="938" spans="1:7" x14ac:dyDescent="0.25">
      <c r="A938">
        <v>936</v>
      </c>
      <c r="B938" t="str">
        <f>VLOOKUP(A938,Table1[[#This Row],[id]:[state]],6,0)</f>
        <v>failed</v>
      </c>
      <c r="C938">
        <f>IF(B938="successful",Data!L938,0)</f>
        <v>0</v>
      </c>
      <c r="F938" t="str">
        <f>VLOOKUP(A938,Table1[[#This Row],[id]:[state]],6,0)</f>
        <v>failed</v>
      </c>
      <c r="G938">
        <f>IF(F938="failed",Data!L938,0)</f>
        <v>0</v>
      </c>
    </row>
    <row r="939" spans="1:7" x14ac:dyDescent="0.25">
      <c r="A939">
        <v>937</v>
      </c>
      <c r="B939" t="str">
        <f>VLOOKUP(A939,Table1[[#This Row],[id]:[state]],6,0)</f>
        <v>failed</v>
      </c>
      <c r="C939">
        <f>IF(B939="successful",Data!L939,0)</f>
        <v>0</v>
      </c>
      <c r="F939" t="str">
        <f>VLOOKUP(A939,Table1[[#This Row],[id]:[state]],6,0)</f>
        <v>failed</v>
      </c>
      <c r="G939">
        <f>IF(F939="failed",Data!L939,0)</f>
        <v>2</v>
      </c>
    </row>
    <row r="940" spans="1:7" x14ac:dyDescent="0.25">
      <c r="A940">
        <v>938</v>
      </c>
      <c r="B940" t="str">
        <f>VLOOKUP(A940,Table1[[#This Row],[id]:[state]],6,0)</f>
        <v>failed</v>
      </c>
      <c r="C940">
        <f>IF(B940="successful",Data!L940,0)</f>
        <v>0</v>
      </c>
      <c r="F940" t="str">
        <f>VLOOKUP(A940,Table1[[#This Row],[id]:[state]],6,0)</f>
        <v>failed</v>
      </c>
      <c r="G940">
        <f>IF(F940="failed",Data!L940,0)</f>
        <v>1</v>
      </c>
    </row>
    <row r="941" spans="1:7" x14ac:dyDescent="0.25">
      <c r="A941">
        <v>939</v>
      </c>
      <c r="B941" t="str">
        <f>VLOOKUP(A941,Table1[[#This Row],[id]:[state]],6,0)</f>
        <v>failed</v>
      </c>
      <c r="C941">
        <f>IF(B941="successful",Data!L941,0)</f>
        <v>0</v>
      </c>
      <c r="F941" t="str">
        <f>VLOOKUP(A941,Table1[[#This Row],[id]:[state]],6,0)</f>
        <v>failed</v>
      </c>
      <c r="G941">
        <f>IF(F941="failed",Data!L941,0)</f>
        <v>2</v>
      </c>
    </row>
    <row r="942" spans="1:7" x14ac:dyDescent="0.25">
      <c r="A942">
        <v>940</v>
      </c>
      <c r="B942" t="str">
        <f>VLOOKUP(A942,Table1[[#This Row],[id]:[state]],6,0)</f>
        <v>failed</v>
      </c>
      <c r="C942">
        <f>IF(B942="successful",Data!L942,0)</f>
        <v>0</v>
      </c>
      <c r="F942" t="str">
        <f>VLOOKUP(A942,Table1[[#This Row],[id]:[state]],6,0)</f>
        <v>failed</v>
      </c>
      <c r="G942">
        <f>IF(F942="failed",Data!L942,0)</f>
        <v>14</v>
      </c>
    </row>
    <row r="943" spans="1:7" x14ac:dyDescent="0.25">
      <c r="A943">
        <v>941</v>
      </c>
      <c r="B943" t="str">
        <f>VLOOKUP(A943,Table1[[#This Row],[id]:[state]],6,0)</f>
        <v>failed</v>
      </c>
      <c r="C943">
        <f>IF(B943="successful",Data!L943,0)</f>
        <v>0</v>
      </c>
      <c r="F943" t="str">
        <f>VLOOKUP(A943,Table1[[#This Row],[id]:[state]],6,0)</f>
        <v>failed</v>
      </c>
      <c r="G943">
        <f>IF(F943="failed",Data!L943,0)</f>
        <v>31</v>
      </c>
    </row>
    <row r="944" spans="1:7" x14ac:dyDescent="0.25">
      <c r="A944">
        <v>942</v>
      </c>
      <c r="B944" t="str">
        <f>VLOOKUP(A944,Table1[[#This Row],[id]:[state]],6,0)</f>
        <v>failed</v>
      </c>
      <c r="C944">
        <f>IF(B944="successful",Data!L944,0)</f>
        <v>0</v>
      </c>
      <c r="F944" t="str">
        <f>VLOOKUP(A944,Table1[[#This Row],[id]:[state]],6,0)</f>
        <v>failed</v>
      </c>
      <c r="G944">
        <f>IF(F944="failed",Data!L944,0)</f>
        <v>16</v>
      </c>
    </row>
    <row r="945" spans="1:7" x14ac:dyDescent="0.25">
      <c r="A945">
        <v>943</v>
      </c>
      <c r="B945" t="str">
        <f>VLOOKUP(A945,Table1[[#This Row],[id]:[state]],6,0)</f>
        <v>failed</v>
      </c>
      <c r="C945">
        <f>IF(B945="successful",Data!L945,0)</f>
        <v>0</v>
      </c>
      <c r="F945" t="str">
        <f>VLOOKUP(A945,Table1[[#This Row],[id]:[state]],6,0)</f>
        <v>failed</v>
      </c>
      <c r="G945">
        <f>IF(F945="failed",Data!L945,0)</f>
        <v>12</v>
      </c>
    </row>
    <row r="946" spans="1:7" x14ac:dyDescent="0.25">
      <c r="A946">
        <v>944</v>
      </c>
      <c r="B946" t="str">
        <f>VLOOKUP(A946,Table1[[#This Row],[id]:[state]],6,0)</f>
        <v>failed</v>
      </c>
      <c r="C946">
        <f>IF(B946="successful",Data!L946,0)</f>
        <v>0</v>
      </c>
      <c r="F946" t="str">
        <f>VLOOKUP(A946,Table1[[#This Row],[id]:[state]],6,0)</f>
        <v>failed</v>
      </c>
      <c r="G946">
        <f>IF(F946="failed",Data!L946,0)</f>
        <v>96</v>
      </c>
    </row>
    <row r="947" spans="1:7" x14ac:dyDescent="0.25">
      <c r="A947">
        <v>945</v>
      </c>
      <c r="B947" t="str">
        <f>VLOOKUP(A947,Table1[[#This Row],[id]:[state]],6,0)</f>
        <v>failed</v>
      </c>
      <c r="C947">
        <f>IF(B947="successful",Data!L947,0)</f>
        <v>0</v>
      </c>
      <c r="F947" t="str">
        <f>VLOOKUP(A947,Table1[[#This Row],[id]:[state]],6,0)</f>
        <v>failed</v>
      </c>
      <c r="G947">
        <f>IF(F947="failed",Data!L947,0)</f>
        <v>16</v>
      </c>
    </row>
    <row r="948" spans="1:7" x14ac:dyDescent="0.25">
      <c r="A948">
        <v>946</v>
      </c>
      <c r="B948" t="str">
        <f>VLOOKUP(A948,Table1[[#This Row],[id]:[state]],6,0)</f>
        <v>failed</v>
      </c>
      <c r="C948">
        <f>IF(B948="successful",Data!L948,0)</f>
        <v>0</v>
      </c>
      <c r="F948" t="str">
        <f>VLOOKUP(A948,Table1[[#This Row],[id]:[state]],6,0)</f>
        <v>failed</v>
      </c>
      <c r="G948">
        <f>IF(F948="failed",Data!L948,0)</f>
        <v>5</v>
      </c>
    </row>
    <row r="949" spans="1:7" x14ac:dyDescent="0.25">
      <c r="A949">
        <v>947</v>
      </c>
      <c r="B949" t="str">
        <f>VLOOKUP(A949,Table1[[#This Row],[id]:[state]],6,0)</f>
        <v>failed</v>
      </c>
      <c r="C949">
        <f>IF(B949="successful",Data!L949,0)</f>
        <v>0</v>
      </c>
      <c r="F949" t="str">
        <f>VLOOKUP(A949,Table1[[#This Row],[id]:[state]],6,0)</f>
        <v>failed</v>
      </c>
      <c r="G949">
        <f>IF(F949="failed",Data!L949,0)</f>
        <v>0</v>
      </c>
    </row>
    <row r="950" spans="1:7" x14ac:dyDescent="0.25">
      <c r="A950">
        <v>948</v>
      </c>
      <c r="B950" t="str">
        <f>VLOOKUP(A950,Table1[[#This Row],[id]:[state]],6,0)</f>
        <v>failed</v>
      </c>
      <c r="C950">
        <f>IF(B950="successful",Data!L950,0)</f>
        <v>0</v>
      </c>
      <c r="F950" t="str">
        <f>VLOOKUP(A950,Table1[[#This Row],[id]:[state]],6,0)</f>
        <v>failed</v>
      </c>
      <c r="G950">
        <f>IF(F950="failed",Data!L950,0)</f>
        <v>8</v>
      </c>
    </row>
    <row r="951" spans="1:7" x14ac:dyDescent="0.25">
      <c r="A951">
        <v>949</v>
      </c>
      <c r="B951" t="str">
        <f>VLOOKUP(A951,Table1[[#This Row],[id]:[state]],6,0)</f>
        <v>failed</v>
      </c>
      <c r="C951">
        <f>IF(B951="successful",Data!L951,0)</f>
        <v>0</v>
      </c>
      <c r="F951" t="str">
        <f>VLOOKUP(A951,Table1[[#This Row],[id]:[state]],6,0)</f>
        <v>failed</v>
      </c>
      <c r="G951">
        <f>IF(F951="failed",Data!L951,0)</f>
        <v>7</v>
      </c>
    </row>
    <row r="952" spans="1:7" x14ac:dyDescent="0.25">
      <c r="A952">
        <v>950</v>
      </c>
      <c r="B952" t="str">
        <f>VLOOKUP(A952,Table1[[#This Row],[id]:[state]],6,0)</f>
        <v>failed</v>
      </c>
      <c r="C952">
        <f>IF(B952="successful",Data!L952,0)</f>
        <v>0</v>
      </c>
      <c r="F952" t="str">
        <f>VLOOKUP(A952,Table1[[#This Row],[id]:[state]],6,0)</f>
        <v>failed</v>
      </c>
      <c r="G952">
        <f>IF(F952="failed",Data!L952,0)</f>
        <v>24</v>
      </c>
    </row>
    <row r="953" spans="1:7" x14ac:dyDescent="0.25">
      <c r="A953">
        <v>951</v>
      </c>
      <c r="B953" t="str">
        <f>VLOOKUP(A953,Table1[[#This Row],[id]:[state]],6,0)</f>
        <v>failed</v>
      </c>
      <c r="C953">
        <f>IF(B953="successful",Data!L953,0)</f>
        <v>0</v>
      </c>
      <c r="F953" t="str">
        <f>VLOOKUP(A953,Table1[[#This Row],[id]:[state]],6,0)</f>
        <v>failed</v>
      </c>
      <c r="G953">
        <f>IF(F953="failed",Data!L953,0)</f>
        <v>121</v>
      </c>
    </row>
    <row r="954" spans="1:7" x14ac:dyDescent="0.25">
      <c r="A954">
        <v>952</v>
      </c>
      <c r="B954" t="str">
        <f>VLOOKUP(A954,Table1[[#This Row],[id]:[state]],6,0)</f>
        <v>failed</v>
      </c>
      <c r="C954">
        <f>IF(B954="successful",Data!L954,0)</f>
        <v>0</v>
      </c>
      <c r="F954" t="str">
        <f>VLOOKUP(A954,Table1[[#This Row],[id]:[state]],6,0)</f>
        <v>failed</v>
      </c>
      <c r="G954">
        <f>IF(F954="failed",Data!L954,0)</f>
        <v>196</v>
      </c>
    </row>
    <row r="955" spans="1:7" x14ac:dyDescent="0.25">
      <c r="A955">
        <v>953</v>
      </c>
      <c r="B955" t="str">
        <f>VLOOKUP(A955,Table1[[#This Row],[id]:[state]],6,0)</f>
        <v>failed</v>
      </c>
      <c r="C955">
        <f>IF(B955="successful",Data!L955,0)</f>
        <v>0</v>
      </c>
      <c r="F955" t="str">
        <f>VLOOKUP(A955,Table1[[#This Row],[id]:[state]],6,0)</f>
        <v>failed</v>
      </c>
      <c r="G955">
        <f>IF(F955="failed",Data!L955,0)</f>
        <v>5</v>
      </c>
    </row>
    <row r="956" spans="1:7" x14ac:dyDescent="0.25">
      <c r="A956">
        <v>954</v>
      </c>
      <c r="B956" t="str">
        <f>VLOOKUP(A956,Table1[[#This Row],[id]:[state]],6,0)</f>
        <v>failed</v>
      </c>
      <c r="C956">
        <f>IF(B956="successful",Data!L956,0)</f>
        <v>0</v>
      </c>
      <c r="F956" t="str">
        <f>VLOOKUP(A956,Table1[[#This Row],[id]:[state]],6,0)</f>
        <v>failed</v>
      </c>
      <c r="G956">
        <f>IF(F956="failed",Data!L956,0)</f>
        <v>73</v>
      </c>
    </row>
    <row r="957" spans="1:7" x14ac:dyDescent="0.25">
      <c r="A957">
        <v>955</v>
      </c>
      <c r="B957" t="str">
        <f>VLOOKUP(A957,Table1[[#This Row],[id]:[state]],6,0)</f>
        <v>failed</v>
      </c>
      <c r="C957">
        <f>IF(B957="successful",Data!L957,0)</f>
        <v>0</v>
      </c>
      <c r="F957" t="str">
        <f>VLOOKUP(A957,Table1[[#This Row],[id]:[state]],6,0)</f>
        <v>failed</v>
      </c>
      <c r="G957">
        <f>IF(F957="failed",Data!L957,0)</f>
        <v>93</v>
      </c>
    </row>
    <row r="958" spans="1:7" x14ac:dyDescent="0.25">
      <c r="A958">
        <v>956</v>
      </c>
      <c r="B958" t="str">
        <f>VLOOKUP(A958,Table1[[#This Row],[id]:[state]],6,0)</f>
        <v>failed</v>
      </c>
      <c r="C958">
        <f>IF(B958="successful",Data!L958,0)</f>
        <v>0</v>
      </c>
      <c r="F958" t="str">
        <f>VLOOKUP(A958,Table1[[#This Row],[id]:[state]],6,0)</f>
        <v>failed</v>
      </c>
      <c r="G958">
        <f>IF(F958="failed",Data!L958,0)</f>
        <v>17</v>
      </c>
    </row>
    <row r="959" spans="1:7" x14ac:dyDescent="0.25">
      <c r="A959">
        <v>957</v>
      </c>
      <c r="B959" t="str">
        <f>VLOOKUP(A959,Table1[[#This Row],[id]:[state]],6,0)</f>
        <v>failed</v>
      </c>
      <c r="C959">
        <f>IF(B959="successful",Data!L959,0)</f>
        <v>0</v>
      </c>
      <c r="F959" t="str">
        <f>VLOOKUP(A959,Table1[[#This Row],[id]:[state]],6,0)</f>
        <v>failed</v>
      </c>
      <c r="G959">
        <f>IF(F959="failed",Data!L959,0)</f>
        <v>7</v>
      </c>
    </row>
    <row r="960" spans="1:7" x14ac:dyDescent="0.25">
      <c r="A960">
        <v>958</v>
      </c>
      <c r="B960" t="str">
        <f>VLOOKUP(A960,Table1[[#This Row],[id]:[state]],6,0)</f>
        <v>failed</v>
      </c>
      <c r="C960">
        <f>IF(B960="successful",Data!L960,0)</f>
        <v>0</v>
      </c>
      <c r="F960" t="str">
        <f>VLOOKUP(A960,Table1[[#This Row],[id]:[state]],6,0)</f>
        <v>failed</v>
      </c>
      <c r="G960">
        <f>IF(F960="failed",Data!L960,0)</f>
        <v>17</v>
      </c>
    </row>
    <row r="961" spans="1:7" x14ac:dyDescent="0.25">
      <c r="A961">
        <v>959</v>
      </c>
      <c r="B961" t="str">
        <f>VLOOKUP(A961,Table1[[#This Row],[id]:[state]],6,0)</f>
        <v>failed</v>
      </c>
      <c r="C961">
        <f>IF(B961="successful",Data!L961,0)</f>
        <v>0</v>
      </c>
      <c r="F961" t="str">
        <f>VLOOKUP(A961,Table1[[#This Row],[id]:[state]],6,0)</f>
        <v>failed</v>
      </c>
      <c r="G961">
        <f>IF(F961="failed",Data!L961,0)</f>
        <v>171</v>
      </c>
    </row>
    <row r="962" spans="1:7" x14ac:dyDescent="0.25">
      <c r="A962">
        <v>960</v>
      </c>
      <c r="B962" t="str">
        <f>VLOOKUP(A962,Table1[[#This Row],[id]:[state]],6,0)</f>
        <v>failed</v>
      </c>
      <c r="C962">
        <f>IF(B962="successful",Data!L962,0)</f>
        <v>0</v>
      </c>
      <c r="F962" t="str">
        <f>VLOOKUP(A962,Table1[[#This Row],[id]:[state]],6,0)</f>
        <v>failed</v>
      </c>
      <c r="G962">
        <f>IF(F962="failed",Data!L962,0)</f>
        <v>188</v>
      </c>
    </row>
    <row r="963" spans="1:7" x14ac:dyDescent="0.25">
      <c r="A963">
        <v>961</v>
      </c>
      <c r="B963" t="str">
        <f>VLOOKUP(A963,Table1[[#This Row],[id]:[state]],6,0)</f>
        <v>failed</v>
      </c>
      <c r="C963">
        <f>IF(B963="successful",Data!L963,0)</f>
        <v>0</v>
      </c>
      <c r="F963" t="str">
        <f>VLOOKUP(A963,Table1[[#This Row],[id]:[state]],6,0)</f>
        <v>failed</v>
      </c>
      <c r="G963">
        <f>IF(F963="failed",Data!L963,0)</f>
        <v>110</v>
      </c>
    </row>
    <row r="964" spans="1:7" x14ac:dyDescent="0.25">
      <c r="A964">
        <v>962</v>
      </c>
      <c r="B964" t="str">
        <f>VLOOKUP(A964,Table1[[#This Row],[id]:[state]],6,0)</f>
        <v>failed</v>
      </c>
      <c r="C964">
        <f>IF(B964="successful",Data!L964,0)</f>
        <v>0</v>
      </c>
      <c r="F964" t="str">
        <f>VLOOKUP(A964,Table1[[#This Row],[id]:[state]],6,0)</f>
        <v>failed</v>
      </c>
      <c r="G964">
        <f>IF(F964="failed",Data!L964,0)</f>
        <v>37</v>
      </c>
    </row>
    <row r="965" spans="1:7" x14ac:dyDescent="0.25">
      <c r="A965">
        <v>963</v>
      </c>
      <c r="B965" t="str">
        <f>VLOOKUP(A965,Table1[[#This Row],[id]:[state]],6,0)</f>
        <v>failed</v>
      </c>
      <c r="C965">
        <f>IF(B965="successful",Data!L965,0)</f>
        <v>0</v>
      </c>
      <c r="F965" t="str">
        <f>VLOOKUP(A965,Table1[[#This Row],[id]:[state]],6,0)</f>
        <v>failed</v>
      </c>
      <c r="G965">
        <f>IF(F965="failed",Data!L965,0)</f>
        <v>9</v>
      </c>
    </row>
    <row r="966" spans="1:7" x14ac:dyDescent="0.25">
      <c r="A966">
        <v>964</v>
      </c>
      <c r="B966" t="str">
        <f>VLOOKUP(A966,Table1[[#This Row],[id]:[state]],6,0)</f>
        <v>failed</v>
      </c>
      <c r="C966">
        <f>IF(B966="successful",Data!L966,0)</f>
        <v>0</v>
      </c>
      <c r="F966" t="str">
        <f>VLOOKUP(A966,Table1[[#This Row],[id]:[state]],6,0)</f>
        <v>failed</v>
      </c>
      <c r="G966">
        <f>IF(F966="failed",Data!L966,0)</f>
        <v>29</v>
      </c>
    </row>
    <row r="967" spans="1:7" x14ac:dyDescent="0.25">
      <c r="A967">
        <v>965</v>
      </c>
      <c r="B967" t="str">
        <f>VLOOKUP(A967,Table1[[#This Row],[id]:[state]],6,0)</f>
        <v>failed</v>
      </c>
      <c r="C967">
        <f>IF(B967="successful",Data!L967,0)</f>
        <v>0</v>
      </c>
      <c r="F967" t="str">
        <f>VLOOKUP(A967,Table1[[#This Row],[id]:[state]],6,0)</f>
        <v>failed</v>
      </c>
      <c r="G967">
        <f>IF(F967="failed",Data!L967,0)</f>
        <v>6</v>
      </c>
    </row>
    <row r="968" spans="1:7" x14ac:dyDescent="0.25">
      <c r="A968">
        <v>966</v>
      </c>
      <c r="B968" t="str">
        <f>VLOOKUP(A968,Table1[[#This Row],[id]:[state]],6,0)</f>
        <v>failed</v>
      </c>
      <c r="C968">
        <f>IF(B968="successful",Data!L968,0)</f>
        <v>0</v>
      </c>
      <c r="F968" t="str">
        <f>VLOOKUP(A968,Table1[[#This Row],[id]:[state]],6,0)</f>
        <v>failed</v>
      </c>
      <c r="G968">
        <f>IF(F968="failed",Data!L968,0)</f>
        <v>30</v>
      </c>
    </row>
    <row r="969" spans="1:7" x14ac:dyDescent="0.25">
      <c r="A969">
        <v>967</v>
      </c>
      <c r="B969" t="str">
        <f>VLOOKUP(A969,Table1[[#This Row],[id]:[state]],6,0)</f>
        <v>failed</v>
      </c>
      <c r="C969">
        <f>IF(B969="successful",Data!L969,0)</f>
        <v>0</v>
      </c>
      <c r="F969" t="str">
        <f>VLOOKUP(A969,Table1[[#This Row],[id]:[state]],6,0)</f>
        <v>failed</v>
      </c>
      <c r="G969">
        <f>IF(F969="failed",Data!L969,0)</f>
        <v>81</v>
      </c>
    </row>
    <row r="970" spans="1:7" x14ac:dyDescent="0.25">
      <c r="A970">
        <v>968</v>
      </c>
      <c r="B970" t="str">
        <f>VLOOKUP(A970,Table1[[#This Row],[id]:[state]],6,0)</f>
        <v>failed</v>
      </c>
      <c r="C970">
        <f>IF(B970="successful",Data!L970,0)</f>
        <v>0</v>
      </c>
      <c r="F970" t="str">
        <f>VLOOKUP(A970,Table1[[#This Row],[id]:[state]],6,0)</f>
        <v>failed</v>
      </c>
      <c r="G970">
        <f>IF(F970="failed",Data!L970,0)</f>
        <v>4</v>
      </c>
    </row>
    <row r="971" spans="1:7" x14ac:dyDescent="0.25">
      <c r="A971">
        <v>969</v>
      </c>
      <c r="B971" t="str">
        <f>VLOOKUP(A971,Table1[[#This Row],[id]:[state]],6,0)</f>
        <v>failed</v>
      </c>
      <c r="C971">
        <f>IF(B971="successful",Data!L971,0)</f>
        <v>0</v>
      </c>
      <c r="F971" t="str">
        <f>VLOOKUP(A971,Table1[[#This Row],[id]:[state]],6,0)</f>
        <v>failed</v>
      </c>
      <c r="G971">
        <f>IF(F971="failed",Data!L971,0)</f>
        <v>11</v>
      </c>
    </row>
    <row r="972" spans="1:7" x14ac:dyDescent="0.25">
      <c r="A972">
        <v>970</v>
      </c>
      <c r="B972" t="str">
        <f>VLOOKUP(A972,Table1[[#This Row],[id]:[state]],6,0)</f>
        <v>failed</v>
      </c>
      <c r="C972">
        <f>IF(B972="successful",Data!L972,0)</f>
        <v>0</v>
      </c>
      <c r="F972" t="str">
        <f>VLOOKUP(A972,Table1[[#This Row],[id]:[state]],6,0)</f>
        <v>failed</v>
      </c>
      <c r="G972">
        <f>IF(F972="failed",Data!L972,0)</f>
        <v>14</v>
      </c>
    </row>
    <row r="973" spans="1:7" x14ac:dyDescent="0.25">
      <c r="A973">
        <v>971</v>
      </c>
      <c r="B973" t="str">
        <f>VLOOKUP(A973,Table1[[#This Row],[id]:[state]],6,0)</f>
        <v>failed</v>
      </c>
      <c r="C973">
        <f>IF(B973="successful",Data!L973,0)</f>
        <v>0</v>
      </c>
      <c r="F973" t="str">
        <f>VLOOKUP(A973,Table1[[#This Row],[id]:[state]],6,0)</f>
        <v>failed</v>
      </c>
      <c r="G973">
        <f>IF(F973="failed",Data!L973,0)</f>
        <v>5</v>
      </c>
    </row>
    <row r="974" spans="1:7" x14ac:dyDescent="0.25">
      <c r="A974">
        <v>972</v>
      </c>
      <c r="B974" t="str">
        <f>VLOOKUP(A974,Table1[[#This Row],[id]:[state]],6,0)</f>
        <v>failed</v>
      </c>
      <c r="C974">
        <f>IF(B974="successful",Data!L974,0)</f>
        <v>0</v>
      </c>
      <c r="F974" t="str">
        <f>VLOOKUP(A974,Table1[[#This Row],[id]:[state]],6,0)</f>
        <v>failed</v>
      </c>
      <c r="G974">
        <f>IF(F974="failed",Data!L974,0)</f>
        <v>45</v>
      </c>
    </row>
    <row r="975" spans="1:7" x14ac:dyDescent="0.25">
      <c r="A975">
        <v>973</v>
      </c>
      <c r="B975" t="str">
        <f>VLOOKUP(A975,Table1[[#This Row],[id]:[state]],6,0)</f>
        <v>failed</v>
      </c>
      <c r="C975">
        <f>IF(B975="successful",Data!L975,0)</f>
        <v>0</v>
      </c>
      <c r="F975" t="str">
        <f>VLOOKUP(A975,Table1[[#This Row],[id]:[state]],6,0)</f>
        <v>failed</v>
      </c>
      <c r="G975">
        <f>IF(F975="failed",Data!L975,0)</f>
        <v>8</v>
      </c>
    </row>
    <row r="976" spans="1:7" x14ac:dyDescent="0.25">
      <c r="A976">
        <v>974</v>
      </c>
      <c r="B976" t="str">
        <f>VLOOKUP(A976,Table1[[#This Row],[id]:[state]],6,0)</f>
        <v>failed</v>
      </c>
      <c r="C976">
        <f>IF(B976="successful",Data!L976,0)</f>
        <v>0</v>
      </c>
      <c r="F976" t="str">
        <f>VLOOKUP(A976,Table1[[#This Row],[id]:[state]],6,0)</f>
        <v>failed</v>
      </c>
      <c r="G976">
        <f>IF(F976="failed",Data!L976,0)</f>
        <v>3</v>
      </c>
    </row>
    <row r="977" spans="1:7" x14ac:dyDescent="0.25">
      <c r="A977">
        <v>975</v>
      </c>
      <c r="B977" t="str">
        <f>VLOOKUP(A977,Table1[[#This Row],[id]:[state]],6,0)</f>
        <v>failed</v>
      </c>
      <c r="C977">
        <f>IF(B977="successful",Data!L977,0)</f>
        <v>0</v>
      </c>
      <c r="F977" t="str">
        <f>VLOOKUP(A977,Table1[[#This Row],[id]:[state]],6,0)</f>
        <v>failed</v>
      </c>
      <c r="G977">
        <f>IF(F977="failed",Data!L977,0)</f>
        <v>24</v>
      </c>
    </row>
    <row r="978" spans="1:7" x14ac:dyDescent="0.25">
      <c r="A978">
        <v>976</v>
      </c>
      <c r="B978" t="str">
        <f>VLOOKUP(A978,Table1[[#This Row],[id]:[state]],6,0)</f>
        <v>failed</v>
      </c>
      <c r="C978">
        <f>IF(B978="successful",Data!L978,0)</f>
        <v>0</v>
      </c>
      <c r="F978" t="str">
        <f>VLOOKUP(A978,Table1[[#This Row],[id]:[state]],6,0)</f>
        <v>failed</v>
      </c>
      <c r="G978">
        <f>IF(F978="failed",Data!L978,0)</f>
        <v>18</v>
      </c>
    </row>
    <row r="979" spans="1:7" x14ac:dyDescent="0.25">
      <c r="A979">
        <v>977</v>
      </c>
      <c r="B979" t="str">
        <f>VLOOKUP(A979,Table1[[#This Row],[id]:[state]],6,0)</f>
        <v>failed</v>
      </c>
      <c r="C979">
        <f>IF(B979="successful",Data!L979,0)</f>
        <v>0</v>
      </c>
      <c r="F979" t="str">
        <f>VLOOKUP(A979,Table1[[#This Row],[id]:[state]],6,0)</f>
        <v>failed</v>
      </c>
      <c r="G979">
        <f>IF(F979="failed",Data!L979,0)</f>
        <v>12</v>
      </c>
    </row>
    <row r="980" spans="1:7" x14ac:dyDescent="0.25">
      <c r="A980">
        <v>978</v>
      </c>
      <c r="B980" t="str">
        <f>VLOOKUP(A980,Table1[[#This Row],[id]:[state]],6,0)</f>
        <v>failed</v>
      </c>
      <c r="C980">
        <f>IF(B980="successful",Data!L980,0)</f>
        <v>0</v>
      </c>
      <c r="F980" t="str">
        <f>VLOOKUP(A980,Table1[[#This Row],[id]:[state]],6,0)</f>
        <v>failed</v>
      </c>
      <c r="G980">
        <f>IF(F980="failed",Data!L980,0)</f>
        <v>123</v>
      </c>
    </row>
    <row r="981" spans="1:7" x14ac:dyDescent="0.25">
      <c r="A981">
        <v>979</v>
      </c>
      <c r="B981" t="str">
        <f>VLOOKUP(A981,Table1[[#This Row],[id]:[state]],6,0)</f>
        <v>failed</v>
      </c>
      <c r="C981">
        <f>IF(B981="successful",Data!L981,0)</f>
        <v>0</v>
      </c>
      <c r="F981" t="str">
        <f>VLOOKUP(A981,Table1[[#This Row],[id]:[state]],6,0)</f>
        <v>failed</v>
      </c>
      <c r="G981">
        <f>IF(F981="failed",Data!L981,0)</f>
        <v>96</v>
      </c>
    </row>
    <row r="982" spans="1:7" x14ac:dyDescent="0.25">
      <c r="A982">
        <v>980</v>
      </c>
      <c r="B982" t="str">
        <f>VLOOKUP(A982,Table1[[#This Row],[id]:[state]],6,0)</f>
        <v>failed</v>
      </c>
      <c r="C982">
        <f>IF(B982="successful",Data!L982,0)</f>
        <v>0</v>
      </c>
      <c r="F982" t="str">
        <f>VLOOKUP(A982,Table1[[#This Row],[id]:[state]],6,0)</f>
        <v>failed</v>
      </c>
      <c r="G982">
        <f>IF(F982="failed",Data!L982,0)</f>
        <v>31</v>
      </c>
    </row>
    <row r="983" spans="1:7" x14ac:dyDescent="0.25">
      <c r="A983">
        <v>981</v>
      </c>
      <c r="B983" t="str">
        <f>VLOOKUP(A983,Table1[[#This Row],[id]:[state]],6,0)</f>
        <v>failed</v>
      </c>
      <c r="C983">
        <f>IF(B983="successful",Data!L983,0)</f>
        <v>0</v>
      </c>
      <c r="F983" t="str">
        <f>VLOOKUP(A983,Table1[[#This Row],[id]:[state]],6,0)</f>
        <v>failed</v>
      </c>
      <c r="G983">
        <f>IF(F983="failed",Data!L983,0)</f>
        <v>4</v>
      </c>
    </row>
    <row r="984" spans="1:7" x14ac:dyDescent="0.25">
      <c r="A984">
        <v>982</v>
      </c>
      <c r="B984" t="str">
        <f>VLOOKUP(A984,Table1[[#This Row],[id]:[state]],6,0)</f>
        <v>failed</v>
      </c>
      <c r="C984">
        <f>IF(B984="successful",Data!L984,0)</f>
        <v>0</v>
      </c>
      <c r="F984" t="str">
        <f>VLOOKUP(A984,Table1[[#This Row],[id]:[state]],6,0)</f>
        <v>failed</v>
      </c>
      <c r="G984">
        <f>IF(F984="failed",Data!L984,0)</f>
        <v>3</v>
      </c>
    </row>
    <row r="985" spans="1:7" x14ac:dyDescent="0.25">
      <c r="A985">
        <v>983</v>
      </c>
      <c r="B985" t="str">
        <f>VLOOKUP(A985,Table1[[#This Row],[id]:[state]],6,0)</f>
        <v>failed</v>
      </c>
      <c r="C985">
        <f>IF(B985="successful",Data!L985,0)</f>
        <v>0</v>
      </c>
      <c r="F985" t="str">
        <f>VLOOKUP(A985,Table1[[#This Row],[id]:[state]],6,0)</f>
        <v>failed</v>
      </c>
      <c r="G985">
        <f>IF(F985="failed",Data!L985,0)</f>
        <v>179</v>
      </c>
    </row>
    <row r="986" spans="1:7" x14ac:dyDescent="0.25">
      <c r="A986">
        <v>984</v>
      </c>
      <c r="B986" t="str">
        <f>VLOOKUP(A986,Table1[[#This Row],[id]:[state]],6,0)</f>
        <v>failed</v>
      </c>
      <c r="C986">
        <f>IF(B986="successful",Data!L986,0)</f>
        <v>0</v>
      </c>
      <c r="F986" t="str">
        <f>VLOOKUP(A986,Table1[[#This Row],[id]:[state]],6,0)</f>
        <v>failed</v>
      </c>
      <c r="G986">
        <f>IF(F986="failed",Data!L986,0)</f>
        <v>3</v>
      </c>
    </row>
    <row r="987" spans="1:7" x14ac:dyDescent="0.25">
      <c r="A987">
        <v>985</v>
      </c>
      <c r="B987" t="str">
        <f>VLOOKUP(A987,Table1[[#This Row],[id]:[state]],6,0)</f>
        <v>failed</v>
      </c>
      <c r="C987">
        <f>IF(B987="successful",Data!L987,0)</f>
        <v>0</v>
      </c>
      <c r="F987" t="str">
        <f>VLOOKUP(A987,Table1[[#This Row],[id]:[state]],6,0)</f>
        <v>failed</v>
      </c>
      <c r="G987">
        <f>IF(F987="failed",Data!L987,0)</f>
        <v>23</v>
      </c>
    </row>
    <row r="988" spans="1:7" x14ac:dyDescent="0.25">
      <c r="A988">
        <v>986</v>
      </c>
      <c r="B988" t="str">
        <f>VLOOKUP(A988,Table1[[#This Row],[id]:[state]],6,0)</f>
        <v>failed</v>
      </c>
      <c r="C988">
        <f>IF(B988="successful",Data!L988,0)</f>
        <v>0</v>
      </c>
      <c r="F988" t="str">
        <f>VLOOKUP(A988,Table1[[#This Row],[id]:[state]],6,0)</f>
        <v>failed</v>
      </c>
      <c r="G988">
        <f>IF(F988="failed",Data!L988,0)</f>
        <v>23</v>
      </c>
    </row>
    <row r="989" spans="1:7" x14ac:dyDescent="0.25">
      <c r="A989">
        <v>987</v>
      </c>
      <c r="B989" t="str">
        <f>VLOOKUP(A989,Table1[[#This Row],[id]:[state]],6,0)</f>
        <v>failed</v>
      </c>
      <c r="C989">
        <f>IF(B989="successful",Data!L989,0)</f>
        <v>0</v>
      </c>
      <c r="F989" t="str">
        <f>VLOOKUP(A989,Table1[[#This Row],[id]:[state]],6,0)</f>
        <v>failed</v>
      </c>
      <c r="G989">
        <f>IF(F989="failed",Data!L989,0)</f>
        <v>41</v>
      </c>
    </row>
    <row r="990" spans="1:7" x14ac:dyDescent="0.25">
      <c r="A990">
        <v>988</v>
      </c>
      <c r="B990" t="str">
        <f>VLOOKUP(A990,Table1[[#This Row],[id]:[state]],6,0)</f>
        <v>failed</v>
      </c>
      <c r="C990">
        <f>IF(B990="successful",Data!L990,0)</f>
        <v>0</v>
      </c>
      <c r="F990" t="str">
        <f>VLOOKUP(A990,Table1[[#This Row],[id]:[state]],6,0)</f>
        <v>failed</v>
      </c>
      <c r="G990">
        <f>IF(F990="failed",Data!L990,0)</f>
        <v>0</v>
      </c>
    </row>
    <row r="991" spans="1:7" x14ac:dyDescent="0.25">
      <c r="A991">
        <v>989</v>
      </c>
      <c r="B991" t="str">
        <f>VLOOKUP(A991,Table1[[#This Row],[id]:[state]],6,0)</f>
        <v>failed</v>
      </c>
      <c r="C991">
        <f>IF(B991="successful",Data!L991,0)</f>
        <v>0</v>
      </c>
      <c r="F991" t="str">
        <f>VLOOKUP(A991,Table1[[#This Row],[id]:[state]],6,0)</f>
        <v>failed</v>
      </c>
      <c r="G991">
        <f>IF(F991="failed",Data!L991,0)</f>
        <v>32</v>
      </c>
    </row>
    <row r="992" spans="1:7" x14ac:dyDescent="0.25">
      <c r="A992">
        <v>990</v>
      </c>
      <c r="B992" t="str">
        <f>VLOOKUP(A992,Table1[[#This Row],[id]:[state]],6,0)</f>
        <v>failed</v>
      </c>
      <c r="C992">
        <f>IF(B992="successful",Data!L992,0)</f>
        <v>0</v>
      </c>
      <c r="F992" t="str">
        <f>VLOOKUP(A992,Table1[[#This Row],[id]:[state]],6,0)</f>
        <v>failed</v>
      </c>
      <c r="G992">
        <f>IF(F992="failed",Data!L992,0)</f>
        <v>2</v>
      </c>
    </row>
    <row r="993" spans="1:7" x14ac:dyDescent="0.25">
      <c r="A993">
        <v>991</v>
      </c>
      <c r="B993" t="str">
        <f>VLOOKUP(A993,Table1[[#This Row],[id]:[state]],6,0)</f>
        <v>failed</v>
      </c>
      <c r="C993">
        <f>IF(B993="successful",Data!L993,0)</f>
        <v>0</v>
      </c>
      <c r="F993" t="str">
        <f>VLOOKUP(A993,Table1[[#This Row],[id]:[state]],6,0)</f>
        <v>failed</v>
      </c>
      <c r="G993">
        <f>IF(F993="failed",Data!L993,0)</f>
        <v>7</v>
      </c>
    </row>
    <row r="994" spans="1:7" x14ac:dyDescent="0.25">
      <c r="A994">
        <v>992</v>
      </c>
      <c r="B994" t="str">
        <f>VLOOKUP(A994,Table1[[#This Row],[id]:[state]],6,0)</f>
        <v>failed</v>
      </c>
      <c r="C994">
        <f>IF(B994="successful",Data!L994,0)</f>
        <v>0</v>
      </c>
      <c r="F994" t="str">
        <f>VLOOKUP(A994,Table1[[#This Row],[id]:[state]],6,0)</f>
        <v>failed</v>
      </c>
      <c r="G994">
        <f>IF(F994="failed",Data!L994,0)</f>
        <v>4</v>
      </c>
    </row>
    <row r="995" spans="1:7" x14ac:dyDescent="0.25">
      <c r="A995">
        <v>993</v>
      </c>
      <c r="B995" t="str">
        <f>VLOOKUP(A995,Table1[[#This Row],[id]:[state]],6,0)</f>
        <v>failed</v>
      </c>
      <c r="C995">
        <f>IF(B995="successful",Data!L995,0)</f>
        <v>0</v>
      </c>
      <c r="F995" t="str">
        <f>VLOOKUP(A995,Table1[[#This Row],[id]:[state]],6,0)</f>
        <v>failed</v>
      </c>
      <c r="G995">
        <f>IF(F995="failed",Data!L995,0)</f>
        <v>196</v>
      </c>
    </row>
    <row r="996" spans="1:7" x14ac:dyDescent="0.25">
      <c r="A996">
        <v>994</v>
      </c>
      <c r="B996" t="str">
        <f>VLOOKUP(A996,Table1[[#This Row],[id]:[state]],6,0)</f>
        <v>failed</v>
      </c>
      <c r="C996">
        <f>IF(B996="successful",Data!L996,0)</f>
        <v>0</v>
      </c>
      <c r="F996" t="str">
        <f>VLOOKUP(A996,Table1[[#This Row],[id]:[state]],6,0)</f>
        <v>failed</v>
      </c>
      <c r="G996">
        <f>IF(F996="failed",Data!L996,0)</f>
        <v>11</v>
      </c>
    </row>
    <row r="997" spans="1:7" x14ac:dyDescent="0.25">
      <c r="A997">
        <v>995</v>
      </c>
      <c r="B997" t="str">
        <f>VLOOKUP(A997,Table1[[#This Row],[id]:[state]],6,0)</f>
        <v>failed</v>
      </c>
      <c r="C997">
        <f>IF(B997="successful",Data!L997,0)</f>
        <v>0</v>
      </c>
      <c r="F997" t="str">
        <f>VLOOKUP(A997,Table1[[#This Row],[id]:[state]],6,0)</f>
        <v>failed</v>
      </c>
      <c r="G997">
        <f>IF(F997="failed",Data!L997,0)</f>
        <v>9</v>
      </c>
    </row>
    <row r="998" spans="1:7" x14ac:dyDescent="0.25">
      <c r="A998">
        <v>996</v>
      </c>
      <c r="B998" t="str">
        <f>VLOOKUP(A998,Table1[[#This Row],[id]:[state]],6,0)</f>
        <v>failed</v>
      </c>
      <c r="C998">
        <f>IF(B998="successful",Data!L998,0)</f>
        <v>0</v>
      </c>
      <c r="F998" t="str">
        <f>VLOOKUP(A998,Table1[[#This Row],[id]:[state]],6,0)</f>
        <v>failed</v>
      </c>
      <c r="G998">
        <f>IF(F998="failed",Data!L998,0)</f>
        <v>5</v>
      </c>
    </row>
    <row r="999" spans="1:7" x14ac:dyDescent="0.25">
      <c r="A999">
        <v>997</v>
      </c>
      <c r="B999" t="str">
        <f>VLOOKUP(A999,Table1[[#This Row],[id]:[state]],6,0)</f>
        <v>failed</v>
      </c>
      <c r="C999">
        <f>IF(B999="successful",Data!L999,0)</f>
        <v>0</v>
      </c>
      <c r="F999" t="str">
        <f>VLOOKUP(A999,Table1[[#This Row],[id]:[state]],6,0)</f>
        <v>failed</v>
      </c>
      <c r="G999">
        <f>IF(F999="failed",Data!L999,0)</f>
        <v>8</v>
      </c>
    </row>
    <row r="1000" spans="1:7" x14ac:dyDescent="0.25">
      <c r="A1000">
        <v>998</v>
      </c>
      <c r="B1000" t="str">
        <f>VLOOKUP(A1000,Table1[[#This Row],[id]:[state]],6,0)</f>
        <v>failed</v>
      </c>
      <c r="C1000">
        <f>IF(B1000="successful",Data!L1000,0)</f>
        <v>0</v>
      </c>
      <c r="F1000" t="str">
        <f>VLOOKUP(A1000,Table1[[#This Row],[id]:[state]],6,0)</f>
        <v>failed</v>
      </c>
      <c r="G1000">
        <f>IF(F1000="failed",Data!L1000,0)</f>
        <v>229</v>
      </c>
    </row>
    <row r="1001" spans="1:7" x14ac:dyDescent="0.25">
      <c r="A1001">
        <v>999</v>
      </c>
      <c r="B1001" t="str">
        <f>VLOOKUP(A1001,Table1[[#This Row],[id]:[state]],6,0)</f>
        <v>failed</v>
      </c>
      <c r="C1001">
        <f>IF(B1001="successful",Data!L1001,0)</f>
        <v>0</v>
      </c>
      <c r="F1001" t="str">
        <f>VLOOKUP(A1001,Table1[[#This Row],[id]:[state]],6,0)</f>
        <v>failed</v>
      </c>
      <c r="G1001">
        <f>IF(F1001="failed",Data!L1001,0)</f>
        <v>40</v>
      </c>
    </row>
    <row r="1002" spans="1:7" hidden="1" x14ac:dyDescent="0.25">
      <c r="A1002">
        <v>1000</v>
      </c>
      <c r="B1002" t="str">
        <f>VLOOKUP(A1002,Table1[[#This Row],[id]:[state]],6,0)</f>
        <v>canceled</v>
      </c>
      <c r="C1002">
        <f>IF(B1002="successful",Data!L1002,0)</f>
        <v>0</v>
      </c>
      <c r="F1002" t="str">
        <f>VLOOKUP(A1002,Table1[[#This Row],[id]:[state]],6,0)</f>
        <v>canceled</v>
      </c>
      <c r="G1002">
        <f>IF(F1002="failed",Data!L1002,0)</f>
        <v>0</v>
      </c>
    </row>
    <row r="1003" spans="1:7" hidden="1" x14ac:dyDescent="0.25">
      <c r="A1003">
        <v>1001</v>
      </c>
      <c r="B1003" t="str">
        <f>VLOOKUP(A1003,Table1[[#This Row],[id]:[state]],6,0)</f>
        <v>canceled</v>
      </c>
      <c r="C1003">
        <f>IF(B1003="successful",Data!L1003,0)</f>
        <v>0</v>
      </c>
      <c r="F1003" t="str">
        <f>VLOOKUP(A1003,Table1[[#This Row],[id]:[state]],6,0)</f>
        <v>canceled</v>
      </c>
      <c r="G1003">
        <f>IF(F1003="failed",Data!L1003,0)</f>
        <v>0</v>
      </c>
    </row>
    <row r="1004" spans="1:7" hidden="1" x14ac:dyDescent="0.25">
      <c r="A1004">
        <v>1002</v>
      </c>
      <c r="B1004" t="str">
        <f>VLOOKUP(A1004,Table1[[#This Row],[id]:[state]],6,0)</f>
        <v>canceled</v>
      </c>
      <c r="C1004">
        <f>IF(B1004="successful",Data!L1004,0)</f>
        <v>0</v>
      </c>
      <c r="F1004" t="str">
        <f>VLOOKUP(A1004,Table1[[#This Row],[id]:[state]],6,0)</f>
        <v>canceled</v>
      </c>
      <c r="G1004">
        <f>IF(F1004="failed",Data!L1004,0)</f>
        <v>0</v>
      </c>
    </row>
    <row r="1005" spans="1:7" hidden="1" x14ac:dyDescent="0.25">
      <c r="A1005">
        <v>1003</v>
      </c>
      <c r="B1005" t="str">
        <f>VLOOKUP(A1005,Table1[[#This Row],[id]:[state]],6,0)</f>
        <v>canceled</v>
      </c>
      <c r="C1005">
        <f>IF(B1005="successful",Data!L1005,0)</f>
        <v>0</v>
      </c>
      <c r="F1005" t="str">
        <f>VLOOKUP(A1005,Table1[[#This Row],[id]:[state]],6,0)</f>
        <v>canceled</v>
      </c>
      <c r="G1005">
        <f>IF(F1005="failed",Data!L1005,0)</f>
        <v>0</v>
      </c>
    </row>
    <row r="1006" spans="1:7" hidden="1" x14ac:dyDescent="0.25">
      <c r="A1006">
        <v>1004</v>
      </c>
      <c r="B1006" t="str">
        <f>VLOOKUP(A1006,Table1[[#This Row],[id]:[state]],6,0)</f>
        <v>canceled</v>
      </c>
      <c r="C1006">
        <f>IF(B1006="successful",Data!L1006,0)</f>
        <v>0</v>
      </c>
      <c r="F1006" t="str">
        <f>VLOOKUP(A1006,Table1[[#This Row],[id]:[state]],6,0)</f>
        <v>canceled</v>
      </c>
      <c r="G1006">
        <f>IF(F1006="failed",Data!L1006,0)</f>
        <v>0</v>
      </c>
    </row>
    <row r="1007" spans="1:7" hidden="1" x14ac:dyDescent="0.25">
      <c r="A1007">
        <v>1005</v>
      </c>
      <c r="B1007" t="str">
        <f>VLOOKUP(A1007,Table1[[#This Row],[id]:[state]],6,0)</f>
        <v>canceled</v>
      </c>
      <c r="C1007">
        <f>IF(B1007="successful",Data!L1007,0)</f>
        <v>0</v>
      </c>
      <c r="F1007" t="str">
        <f>VLOOKUP(A1007,Table1[[#This Row],[id]:[state]],6,0)</f>
        <v>canceled</v>
      </c>
      <c r="G1007">
        <f>IF(F1007="failed",Data!L1007,0)</f>
        <v>0</v>
      </c>
    </row>
    <row r="1008" spans="1:7" hidden="1" x14ac:dyDescent="0.25">
      <c r="A1008">
        <v>1006</v>
      </c>
      <c r="B1008" t="str">
        <f>VLOOKUP(A1008,Table1[[#This Row],[id]:[state]],6,0)</f>
        <v>canceled</v>
      </c>
      <c r="C1008">
        <f>IF(B1008="successful",Data!L1008,0)</f>
        <v>0</v>
      </c>
      <c r="F1008" t="str">
        <f>VLOOKUP(A1008,Table1[[#This Row],[id]:[state]],6,0)</f>
        <v>canceled</v>
      </c>
      <c r="G1008">
        <f>IF(F1008="failed",Data!L1008,0)</f>
        <v>0</v>
      </c>
    </row>
    <row r="1009" spans="1:7" hidden="1" x14ac:dyDescent="0.25">
      <c r="A1009">
        <v>1007</v>
      </c>
      <c r="B1009" t="str">
        <f>VLOOKUP(A1009,Table1[[#This Row],[id]:[state]],6,0)</f>
        <v>canceled</v>
      </c>
      <c r="C1009">
        <f>IF(B1009="successful",Data!L1009,0)</f>
        <v>0</v>
      </c>
      <c r="F1009" t="str">
        <f>VLOOKUP(A1009,Table1[[#This Row],[id]:[state]],6,0)</f>
        <v>canceled</v>
      </c>
      <c r="G1009">
        <f>IF(F1009="failed",Data!L1009,0)</f>
        <v>0</v>
      </c>
    </row>
    <row r="1010" spans="1:7" hidden="1" x14ac:dyDescent="0.25">
      <c r="A1010">
        <v>1008</v>
      </c>
      <c r="B1010" t="str">
        <f>VLOOKUP(A1010,Table1[[#This Row],[id]:[state]],6,0)</f>
        <v>canceled</v>
      </c>
      <c r="C1010">
        <f>IF(B1010="successful",Data!L1010,0)</f>
        <v>0</v>
      </c>
      <c r="F1010" t="str">
        <f>VLOOKUP(A1010,Table1[[#This Row],[id]:[state]],6,0)</f>
        <v>canceled</v>
      </c>
      <c r="G1010">
        <f>IF(F1010="failed",Data!L1010,0)</f>
        <v>0</v>
      </c>
    </row>
    <row r="1011" spans="1:7" hidden="1" x14ac:dyDescent="0.25">
      <c r="A1011">
        <v>1009</v>
      </c>
      <c r="B1011" t="str">
        <f>VLOOKUP(A1011,Table1[[#This Row],[id]:[state]],6,0)</f>
        <v>canceled</v>
      </c>
      <c r="C1011">
        <f>IF(B1011="successful",Data!L1011,0)</f>
        <v>0</v>
      </c>
      <c r="F1011" t="str">
        <f>VLOOKUP(A1011,Table1[[#This Row],[id]:[state]],6,0)</f>
        <v>canceled</v>
      </c>
      <c r="G1011">
        <f>IF(F1011="failed",Data!L1011,0)</f>
        <v>0</v>
      </c>
    </row>
    <row r="1012" spans="1:7" hidden="1" x14ac:dyDescent="0.25">
      <c r="A1012">
        <v>1010</v>
      </c>
      <c r="B1012" t="str">
        <f>VLOOKUP(A1012,Table1[[#This Row],[id]:[state]],6,0)</f>
        <v>canceled</v>
      </c>
      <c r="C1012">
        <f>IF(B1012="successful",Data!L1012,0)</f>
        <v>0</v>
      </c>
      <c r="F1012" t="str">
        <f>VLOOKUP(A1012,Table1[[#This Row],[id]:[state]],6,0)</f>
        <v>canceled</v>
      </c>
      <c r="G1012">
        <f>IF(F1012="failed",Data!L1012,0)</f>
        <v>0</v>
      </c>
    </row>
    <row r="1013" spans="1:7" hidden="1" x14ac:dyDescent="0.25">
      <c r="A1013">
        <v>1011</v>
      </c>
      <c r="B1013" t="str">
        <f>VLOOKUP(A1013,Table1[[#This Row],[id]:[state]],6,0)</f>
        <v>canceled</v>
      </c>
      <c r="C1013">
        <f>IF(B1013="successful",Data!L1013,0)</f>
        <v>0</v>
      </c>
      <c r="F1013" t="str">
        <f>VLOOKUP(A1013,Table1[[#This Row],[id]:[state]],6,0)</f>
        <v>canceled</v>
      </c>
      <c r="G1013">
        <f>IF(F1013="failed",Data!L1013,0)</f>
        <v>0</v>
      </c>
    </row>
    <row r="1014" spans="1:7" hidden="1" x14ac:dyDescent="0.25">
      <c r="A1014">
        <v>1012</v>
      </c>
      <c r="B1014" t="str">
        <f>VLOOKUP(A1014,Table1[[#This Row],[id]:[state]],6,0)</f>
        <v>canceled</v>
      </c>
      <c r="C1014">
        <f>IF(B1014="successful",Data!L1014,0)</f>
        <v>0</v>
      </c>
      <c r="F1014" t="str">
        <f>VLOOKUP(A1014,Table1[[#This Row],[id]:[state]],6,0)</f>
        <v>canceled</v>
      </c>
      <c r="G1014">
        <f>IF(F1014="failed",Data!L1014,0)</f>
        <v>0</v>
      </c>
    </row>
    <row r="1015" spans="1:7" hidden="1" x14ac:dyDescent="0.25">
      <c r="A1015">
        <v>1013</v>
      </c>
      <c r="B1015" t="str">
        <f>VLOOKUP(A1015,Table1[[#This Row],[id]:[state]],6,0)</f>
        <v>canceled</v>
      </c>
      <c r="C1015">
        <f>IF(B1015="successful",Data!L1015,0)</f>
        <v>0</v>
      </c>
      <c r="F1015" t="str">
        <f>VLOOKUP(A1015,Table1[[#This Row],[id]:[state]],6,0)</f>
        <v>canceled</v>
      </c>
      <c r="G1015">
        <f>IF(F1015="failed",Data!L1015,0)</f>
        <v>0</v>
      </c>
    </row>
    <row r="1016" spans="1:7" hidden="1" x14ac:dyDescent="0.25">
      <c r="A1016">
        <v>1014</v>
      </c>
      <c r="B1016" t="str">
        <f>VLOOKUP(A1016,Table1[[#This Row],[id]:[state]],6,0)</f>
        <v>canceled</v>
      </c>
      <c r="C1016">
        <f>IF(B1016="successful",Data!L1016,0)</f>
        <v>0</v>
      </c>
      <c r="F1016" t="str">
        <f>VLOOKUP(A1016,Table1[[#This Row],[id]:[state]],6,0)</f>
        <v>canceled</v>
      </c>
      <c r="G1016">
        <f>IF(F1016="failed",Data!L1016,0)</f>
        <v>0</v>
      </c>
    </row>
    <row r="1017" spans="1:7" hidden="1" x14ac:dyDescent="0.25">
      <c r="A1017">
        <v>1015</v>
      </c>
      <c r="B1017" t="str">
        <f>VLOOKUP(A1017,Table1[[#This Row],[id]:[state]],6,0)</f>
        <v>canceled</v>
      </c>
      <c r="C1017">
        <f>IF(B1017="successful",Data!L1017,0)</f>
        <v>0</v>
      </c>
      <c r="F1017" t="str">
        <f>VLOOKUP(A1017,Table1[[#This Row],[id]:[state]],6,0)</f>
        <v>canceled</v>
      </c>
      <c r="G1017">
        <f>IF(F1017="failed",Data!L1017,0)</f>
        <v>0</v>
      </c>
    </row>
    <row r="1018" spans="1:7" hidden="1" x14ac:dyDescent="0.25">
      <c r="A1018">
        <v>1016</v>
      </c>
      <c r="B1018" t="str">
        <f>VLOOKUP(A1018,Table1[[#This Row],[id]:[state]],6,0)</f>
        <v>canceled</v>
      </c>
      <c r="C1018">
        <f>IF(B1018="successful",Data!L1018,0)</f>
        <v>0</v>
      </c>
      <c r="F1018" t="str">
        <f>VLOOKUP(A1018,Table1[[#This Row],[id]:[state]],6,0)</f>
        <v>canceled</v>
      </c>
      <c r="G1018">
        <f>IF(F1018="failed",Data!L1018,0)</f>
        <v>0</v>
      </c>
    </row>
    <row r="1019" spans="1:7" hidden="1" x14ac:dyDescent="0.25">
      <c r="A1019">
        <v>1017</v>
      </c>
      <c r="B1019" t="str">
        <f>VLOOKUP(A1019,Table1[[#This Row],[id]:[state]],6,0)</f>
        <v>canceled</v>
      </c>
      <c r="C1019">
        <f>IF(B1019="successful",Data!L1019,0)</f>
        <v>0</v>
      </c>
      <c r="F1019" t="str">
        <f>VLOOKUP(A1019,Table1[[#This Row],[id]:[state]],6,0)</f>
        <v>canceled</v>
      </c>
      <c r="G1019">
        <f>IF(F1019="failed",Data!L1019,0)</f>
        <v>0</v>
      </c>
    </row>
    <row r="1020" spans="1:7" hidden="1" x14ac:dyDescent="0.25">
      <c r="A1020">
        <v>1018</v>
      </c>
      <c r="B1020" t="str">
        <f>VLOOKUP(A1020,Table1[[#This Row],[id]:[state]],6,0)</f>
        <v>canceled</v>
      </c>
      <c r="C1020">
        <f>IF(B1020="successful",Data!L1020,0)</f>
        <v>0</v>
      </c>
      <c r="F1020" t="str">
        <f>VLOOKUP(A1020,Table1[[#This Row],[id]:[state]],6,0)</f>
        <v>canceled</v>
      </c>
      <c r="G1020">
        <f>IF(F1020="failed",Data!L1020,0)</f>
        <v>0</v>
      </c>
    </row>
    <row r="1021" spans="1:7" hidden="1" x14ac:dyDescent="0.25">
      <c r="A1021">
        <v>1019</v>
      </c>
      <c r="B1021" t="str">
        <f>VLOOKUP(A1021,Table1[[#This Row],[id]:[state]],6,0)</f>
        <v>canceled</v>
      </c>
      <c r="C1021">
        <f>IF(B1021="successful",Data!L1021,0)</f>
        <v>0</v>
      </c>
      <c r="F1021" t="str">
        <f>VLOOKUP(A1021,Table1[[#This Row],[id]:[state]],6,0)</f>
        <v>canceled</v>
      </c>
      <c r="G1021">
        <f>IF(F1021="failed",Data!L1021,0)</f>
        <v>0</v>
      </c>
    </row>
    <row r="1022" spans="1:7" hidden="1" x14ac:dyDescent="0.25">
      <c r="A1022">
        <v>1020</v>
      </c>
      <c r="B1022" t="str">
        <f>VLOOKUP(A1022,Table1[[#This Row],[id]:[state]],6,0)</f>
        <v>successful</v>
      </c>
      <c r="C1022">
        <f>IF(B1022="successful",Data!L1022,0)</f>
        <v>30</v>
      </c>
      <c r="F1022" t="str">
        <f>VLOOKUP(A1022,Table1[[#This Row],[id]:[state]],6,0)</f>
        <v>successful</v>
      </c>
      <c r="G1022">
        <f>IF(F1022="failed",Data!L1022,0)</f>
        <v>0</v>
      </c>
    </row>
    <row r="1023" spans="1:7" hidden="1" x14ac:dyDescent="0.25">
      <c r="A1023">
        <v>1021</v>
      </c>
      <c r="B1023" t="str">
        <f>VLOOKUP(A1023,Table1[[#This Row],[id]:[state]],6,0)</f>
        <v>successful</v>
      </c>
      <c r="C1023">
        <f>IF(B1023="successful",Data!L1023,0)</f>
        <v>478</v>
      </c>
      <c r="F1023" t="str">
        <f>VLOOKUP(A1023,Table1[[#This Row],[id]:[state]],6,0)</f>
        <v>successful</v>
      </c>
      <c r="G1023">
        <f>IF(F1023="failed",Data!L1023,0)</f>
        <v>0</v>
      </c>
    </row>
    <row r="1024" spans="1:7" hidden="1" x14ac:dyDescent="0.25">
      <c r="A1024">
        <v>1022</v>
      </c>
      <c r="B1024" t="str">
        <f>VLOOKUP(A1024,Table1[[#This Row],[id]:[state]],6,0)</f>
        <v>successful</v>
      </c>
      <c r="C1024">
        <f>IF(B1024="successful",Data!L1024,0)</f>
        <v>74</v>
      </c>
      <c r="F1024" t="str">
        <f>VLOOKUP(A1024,Table1[[#This Row],[id]:[state]],6,0)</f>
        <v>successful</v>
      </c>
      <c r="G1024">
        <f>IF(F1024="failed",Data!L1024,0)</f>
        <v>0</v>
      </c>
    </row>
    <row r="1025" spans="1:7" hidden="1" x14ac:dyDescent="0.25">
      <c r="A1025">
        <v>1023</v>
      </c>
      <c r="B1025" t="str">
        <f>VLOOKUP(A1025,Table1[[#This Row],[id]:[state]],6,0)</f>
        <v>successful</v>
      </c>
      <c r="C1025">
        <f>IF(B1025="successful",Data!L1025,0)</f>
        <v>131</v>
      </c>
      <c r="F1025" t="str">
        <f>VLOOKUP(A1025,Table1[[#This Row],[id]:[state]],6,0)</f>
        <v>successful</v>
      </c>
      <c r="G1025">
        <f>IF(F1025="failed",Data!L1025,0)</f>
        <v>0</v>
      </c>
    </row>
    <row r="1026" spans="1:7" hidden="1" x14ac:dyDescent="0.25">
      <c r="A1026">
        <v>1024</v>
      </c>
      <c r="B1026" t="str">
        <f>VLOOKUP(A1026,Table1[[#This Row],[id]:[state]],6,0)</f>
        <v>successful</v>
      </c>
      <c r="C1026">
        <f>IF(B1026="successful",Data!L1026,0)</f>
        <v>61</v>
      </c>
      <c r="F1026" t="str">
        <f>VLOOKUP(A1026,Table1[[#This Row],[id]:[state]],6,0)</f>
        <v>successful</v>
      </c>
      <c r="G1026">
        <f>IF(F1026="failed",Data!L1026,0)</f>
        <v>0</v>
      </c>
    </row>
    <row r="1027" spans="1:7" hidden="1" x14ac:dyDescent="0.25">
      <c r="A1027">
        <v>1025</v>
      </c>
      <c r="B1027" t="str">
        <f>VLOOKUP(A1027,Table1[[#This Row],[id]:[state]],6,0)</f>
        <v>successful</v>
      </c>
      <c r="C1027">
        <f>IF(B1027="successful",Data!L1027,0)</f>
        <v>1071</v>
      </c>
      <c r="F1027" t="str">
        <f>VLOOKUP(A1027,Table1[[#This Row],[id]:[state]],6,0)</f>
        <v>successful</v>
      </c>
      <c r="G1027">
        <f>IF(F1027="failed",Data!L1027,0)</f>
        <v>0</v>
      </c>
    </row>
    <row r="1028" spans="1:7" hidden="1" x14ac:dyDescent="0.25">
      <c r="A1028">
        <v>1026</v>
      </c>
      <c r="B1028" t="str">
        <f>VLOOKUP(A1028,Table1[[#This Row],[id]:[state]],6,0)</f>
        <v>successful</v>
      </c>
      <c r="C1028">
        <f>IF(B1028="successful",Data!L1028,0)</f>
        <v>122</v>
      </c>
      <c r="F1028" t="str">
        <f>VLOOKUP(A1028,Table1[[#This Row],[id]:[state]],6,0)</f>
        <v>successful</v>
      </c>
      <c r="G1028">
        <f>IF(F1028="failed",Data!L1028,0)</f>
        <v>0</v>
      </c>
    </row>
    <row r="1029" spans="1:7" hidden="1" x14ac:dyDescent="0.25">
      <c r="A1029">
        <v>1027</v>
      </c>
      <c r="B1029" t="str">
        <f>VLOOKUP(A1029,Table1[[#This Row],[id]:[state]],6,0)</f>
        <v>successful</v>
      </c>
      <c r="C1029">
        <f>IF(B1029="successful",Data!L1029,0)</f>
        <v>111</v>
      </c>
      <c r="F1029" t="str">
        <f>VLOOKUP(A1029,Table1[[#This Row],[id]:[state]],6,0)</f>
        <v>successful</v>
      </c>
      <c r="G1029">
        <f>IF(F1029="failed",Data!L1029,0)</f>
        <v>0</v>
      </c>
    </row>
    <row r="1030" spans="1:7" hidden="1" x14ac:dyDescent="0.25">
      <c r="A1030">
        <v>1028</v>
      </c>
      <c r="B1030" t="str">
        <f>VLOOKUP(A1030,Table1[[#This Row],[id]:[state]],6,0)</f>
        <v>successful</v>
      </c>
      <c r="C1030">
        <f>IF(B1030="successful",Data!L1030,0)</f>
        <v>255</v>
      </c>
      <c r="F1030" t="str">
        <f>VLOOKUP(A1030,Table1[[#This Row],[id]:[state]],6,0)</f>
        <v>successful</v>
      </c>
      <c r="G1030">
        <f>IF(F1030="failed",Data!L1030,0)</f>
        <v>0</v>
      </c>
    </row>
    <row r="1031" spans="1:7" hidden="1" x14ac:dyDescent="0.25">
      <c r="A1031">
        <v>1029</v>
      </c>
      <c r="B1031" t="str">
        <f>VLOOKUP(A1031,Table1[[#This Row],[id]:[state]],6,0)</f>
        <v>successful</v>
      </c>
      <c r="C1031">
        <f>IF(B1031="successful",Data!L1031,0)</f>
        <v>141</v>
      </c>
      <c r="F1031" t="str">
        <f>VLOOKUP(A1031,Table1[[#This Row],[id]:[state]],6,0)</f>
        <v>successful</v>
      </c>
      <c r="G1031">
        <f>IF(F1031="failed",Data!L1031,0)</f>
        <v>0</v>
      </c>
    </row>
    <row r="1032" spans="1:7" hidden="1" x14ac:dyDescent="0.25">
      <c r="A1032">
        <v>1030</v>
      </c>
      <c r="B1032" t="str">
        <f>VLOOKUP(A1032,Table1[[#This Row],[id]:[state]],6,0)</f>
        <v>successful</v>
      </c>
      <c r="C1032">
        <f>IF(B1032="successful",Data!L1032,0)</f>
        <v>159</v>
      </c>
      <c r="F1032" t="str">
        <f>VLOOKUP(A1032,Table1[[#This Row],[id]:[state]],6,0)</f>
        <v>successful</v>
      </c>
      <c r="G1032">
        <f>IF(F1032="failed",Data!L1032,0)</f>
        <v>0</v>
      </c>
    </row>
    <row r="1033" spans="1:7" hidden="1" x14ac:dyDescent="0.25">
      <c r="A1033">
        <v>1031</v>
      </c>
      <c r="B1033" t="str">
        <f>VLOOKUP(A1033,Table1[[#This Row],[id]:[state]],6,0)</f>
        <v>successful</v>
      </c>
      <c r="C1033">
        <f>IF(B1033="successful",Data!L1033,0)</f>
        <v>99</v>
      </c>
      <c r="F1033" t="str">
        <f>VLOOKUP(A1033,Table1[[#This Row],[id]:[state]],6,0)</f>
        <v>successful</v>
      </c>
      <c r="G1033">
        <f>IF(F1033="failed",Data!L1033,0)</f>
        <v>0</v>
      </c>
    </row>
    <row r="1034" spans="1:7" hidden="1" x14ac:dyDescent="0.25">
      <c r="A1034">
        <v>1032</v>
      </c>
      <c r="B1034" t="str">
        <f>VLOOKUP(A1034,Table1[[#This Row],[id]:[state]],6,0)</f>
        <v>successful</v>
      </c>
      <c r="C1034">
        <f>IF(B1034="successful",Data!L1034,0)</f>
        <v>96</v>
      </c>
      <c r="F1034" t="str">
        <f>VLOOKUP(A1034,Table1[[#This Row],[id]:[state]],6,0)</f>
        <v>successful</v>
      </c>
      <c r="G1034">
        <f>IF(F1034="failed",Data!L1034,0)</f>
        <v>0</v>
      </c>
    </row>
    <row r="1035" spans="1:7" hidden="1" x14ac:dyDescent="0.25">
      <c r="A1035">
        <v>1033</v>
      </c>
      <c r="B1035" t="str">
        <f>VLOOKUP(A1035,Table1[[#This Row],[id]:[state]],6,0)</f>
        <v>successful</v>
      </c>
      <c r="C1035">
        <f>IF(B1035="successful",Data!L1035,0)</f>
        <v>27</v>
      </c>
      <c r="F1035" t="str">
        <f>VLOOKUP(A1035,Table1[[#This Row],[id]:[state]],6,0)</f>
        <v>successful</v>
      </c>
      <c r="G1035">
        <f>IF(F1035="failed",Data!L1035,0)</f>
        <v>0</v>
      </c>
    </row>
    <row r="1036" spans="1:7" hidden="1" x14ac:dyDescent="0.25">
      <c r="A1036">
        <v>1034</v>
      </c>
      <c r="B1036" t="str">
        <f>VLOOKUP(A1036,Table1[[#This Row],[id]:[state]],6,0)</f>
        <v>successful</v>
      </c>
      <c r="C1036">
        <f>IF(B1036="successful",Data!L1036,0)</f>
        <v>166</v>
      </c>
      <c r="F1036" t="str">
        <f>VLOOKUP(A1036,Table1[[#This Row],[id]:[state]],6,0)</f>
        <v>successful</v>
      </c>
      <c r="G1036">
        <f>IF(F1036="failed",Data!L1036,0)</f>
        <v>0</v>
      </c>
    </row>
    <row r="1037" spans="1:7" hidden="1" x14ac:dyDescent="0.25">
      <c r="A1037">
        <v>1035</v>
      </c>
      <c r="B1037" t="str">
        <f>VLOOKUP(A1037,Table1[[#This Row],[id]:[state]],6,0)</f>
        <v>successful</v>
      </c>
      <c r="C1037">
        <f>IF(B1037="successful",Data!L1037,0)</f>
        <v>76</v>
      </c>
      <c r="F1037" t="str">
        <f>VLOOKUP(A1037,Table1[[#This Row],[id]:[state]],6,0)</f>
        <v>successful</v>
      </c>
      <c r="G1037">
        <f>IF(F1037="failed",Data!L1037,0)</f>
        <v>0</v>
      </c>
    </row>
    <row r="1038" spans="1:7" hidden="1" x14ac:dyDescent="0.25">
      <c r="A1038">
        <v>1036</v>
      </c>
      <c r="B1038" t="str">
        <f>VLOOKUP(A1038,Table1[[#This Row],[id]:[state]],6,0)</f>
        <v>successful</v>
      </c>
      <c r="C1038">
        <f>IF(B1038="successful",Data!L1038,0)</f>
        <v>211</v>
      </c>
      <c r="F1038" t="str">
        <f>VLOOKUP(A1038,Table1[[#This Row],[id]:[state]],6,0)</f>
        <v>successful</v>
      </c>
      <c r="G1038">
        <f>IF(F1038="failed",Data!L1038,0)</f>
        <v>0</v>
      </c>
    </row>
    <row r="1039" spans="1:7" hidden="1" x14ac:dyDescent="0.25">
      <c r="A1039">
        <v>1037</v>
      </c>
      <c r="B1039" t="str">
        <f>VLOOKUP(A1039,Table1[[#This Row],[id]:[state]],6,0)</f>
        <v>successful</v>
      </c>
      <c r="C1039">
        <f>IF(B1039="successful",Data!L1039,0)</f>
        <v>21</v>
      </c>
      <c r="F1039" t="str">
        <f>VLOOKUP(A1039,Table1[[#This Row],[id]:[state]],6,0)</f>
        <v>successful</v>
      </c>
      <c r="G1039">
        <f>IF(F1039="failed",Data!L1039,0)</f>
        <v>0</v>
      </c>
    </row>
    <row r="1040" spans="1:7" hidden="1" x14ac:dyDescent="0.25">
      <c r="A1040">
        <v>1038</v>
      </c>
      <c r="B1040" t="str">
        <f>VLOOKUP(A1040,Table1[[#This Row],[id]:[state]],6,0)</f>
        <v>successful</v>
      </c>
      <c r="C1040">
        <f>IF(B1040="successful",Data!L1040,0)</f>
        <v>61</v>
      </c>
      <c r="F1040" t="str">
        <f>VLOOKUP(A1040,Table1[[#This Row],[id]:[state]],6,0)</f>
        <v>successful</v>
      </c>
      <c r="G1040">
        <f>IF(F1040="failed",Data!L1040,0)</f>
        <v>0</v>
      </c>
    </row>
    <row r="1041" spans="1:7" hidden="1" x14ac:dyDescent="0.25">
      <c r="A1041">
        <v>1039</v>
      </c>
      <c r="B1041" t="str">
        <f>VLOOKUP(A1041,Table1[[#This Row],[id]:[state]],6,0)</f>
        <v>successful</v>
      </c>
      <c r="C1041">
        <f>IF(B1041="successful",Data!L1041,0)</f>
        <v>30</v>
      </c>
      <c r="F1041" t="str">
        <f>VLOOKUP(A1041,Table1[[#This Row],[id]:[state]],6,0)</f>
        <v>successful</v>
      </c>
      <c r="G1041">
        <f>IF(F1041="failed",Data!L1041,0)</f>
        <v>0</v>
      </c>
    </row>
    <row r="1042" spans="1:7" hidden="1" x14ac:dyDescent="0.25">
      <c r="A1042">
        <v>1040</v>
      </c>
      <c r="B1042" t="str">
        <f>VLOOKUP(A1042,Table1[[#This Row],[id]:[state]],6,0)</f>
        <v>canceled</v>
      </c>
      <c r="C1042">
        <f>IF(B1042="successful",Data!L1042,0)</f>
        <v>0</v>
      </c>
      <c r="F1042" t="str">
        <f>VLOOKUP(A1042,Table1[[#This Row],[id]:[state]],6,0)</f>
        <v>canceled</v>
      </c>
      <c r="G1042">
        <f>IF(F1042="failed",Data!L1042,0)</f>
        <v>0</v>
      </c>
    </row>
    <row r="1043" spans="1:7" hidden="1" x14ac:dyDescent="0.25">
      <c r="A1043">
        <v>1041</v>
      </c>
      <c r="B1043" t="str">
        <f>VLOOKUP(A1043,Table1[[#This Row],[id]:[state]],6,0)</f>
        <v>canceled</v>
      </c>
      <c r="C1043">
        <f>IF(B1043="successful",Data!L1043,0)</f>
        <v>0</v>
      </c>
      <c r="F1043" t="str">
        <f>VLOOKUP(A1043,Table1[[#This Row],[id]:[state]],6,0)</f>
        <v>canceled</v>
      </c>
      <c r="G1043">
        <f>IF(F1043="failed",Data!L1043,0)</f>
        <v>0</v>
      </c>
    </row>
    <row r="1044" spans="1:7" hidden="1" x14ac:dyDescent="0.25">
      <c r="A1044">
        <v>1042</v>
      </c>
      <c r="B1044" t="str">
        <f>VLOOKUP(A1044,Table1[[#This Row],[id]:[state]],6,0)</f>
        <v>canceled</v>
      </c>
      <c r="C1044">
        <f>IF(B1044="successful",Data!L1044,0)</f>
        <v>0</v>
      </c>
      <c r="F1044" t="str">
        <f>VLOOKUP(A1044,Table1[[#This Row],[id]:[state]],6,0)</f>
        <v>canceled</v>
      </c>
      <c r="G1044">
        <f>IF(F1044="failed",Data!L1044,0)</f>
        <v>0</v>
      </c>
    </row>
    <row r="1045" spans="1:7" hidden="1" x14ac:dyDescent="0.25">
      <c r="A1045">
        <v>1043</v>
      </c>
      <c r="B1045" t="str">
        <f>VLOOKUP(A1045,Table1[[#This Row],[id]:[state]],6,0)</f>
        <v>canceled</v>
      </c>
      <c r="C1045">
        <f>IF(B1045="successful",Data!L1045,0)</f>
        <v>0</v>
      </c>
      <c r="F1045" t="str">
        <f>VLOOKUP(A1045,Table1[[#This Row],[id]:[state]],6,0)</f>
        <v>canceled</v>
      </c>
      <c r="G1045">
        <f>IF(F1045="failed",Data!L1045,0)</f>
        <v>0</v>
      </c>
    </row>
    <row r="1046" spans="1:7" hidden="1" x14ac:dyDescent="0.25">
      <c r="A1046">
        <v>1044</v>
      </c>
      <c r="B1046" t="str">
        <f>VLOOKUP(A1046,Table1[[#This Row],[id]:[state]],6,0)</f>
        <v>canceled</v>
      </c>
      <c r="C1046">
        <f>IF(B1046="successful",Data!L1046,0)</f>
        <v>0</v>
      </c>
      <c r="F1046" t="str">
        <f>VLOOKUP(A1046,Table1[[#This Row],[id]:[state]],6,0)</f>
        <v>canceled</v>
      </c>
      <c r="G1046">
        <f>IF(F1046="failed",Data!L1046,0)</f>
        <v>0</v>
      </c>
    </row>
    <row r="1047" spans="1:7" hidden="1" x14ac:dyDescent="0.25">
      <c r="A1047">
        <v>1045</v>
      </c>
      <c r="B1047" t="str">
        <f>VLOOKUP(A1047,Table1[[#This Row],[id]:[state]],6,0)</f>
        <v>canceled</v>
      </c>
      <c r="C1047">
        <f>IF(B1047="successful",Data!L1047,0)</f>
        <v>0</v>
      </c>
      <c r="F1047" t="str">
        <f>VLOOKUP(A1047,Table1[[#This Row],[id]:[state]],6,0)</f>
        <v>canceled</v>
      </c>
      <c r="G1047">
        <f>IF(F1047="failed",Data!L1047,0)</f>
        <v>0</v>
      </c>
    </row>
    <row r="1048" spans="1:7" hidden="1" x14ac:dyDescent="0.25">
      <c r="A1048">
        <v>1046</v>
      </c>
      <c r="B1048" t="str">
        <f>VLOOKUP(A1048,Table1[[#This Row],[id]:[state]],6,0)</f>
        <v>canceled</v>
      </c>
      <c r="C1048">
        <f>IF(B1048="successful",Data!L1048,0)</f>
        <v>0</v>
      </c>
      <c r="F1048" t="str">
        <f>VLOOKUP(A1048,Table1[[#This Row],[id]:[state]],6,0)</f>
        <v>canceled</v>
      </c>
      <c r="G1048">
        <f>IF(F1048="failed",Data!L1048,0)</f>
        <v>0</v>
      </c>
    </row>
    <row r="1049" spans="1:7" hidden="1" x14ac:dyDescent="0.25">
      <c r="A1049">
        <v>1047</v>
      </c>
      <c r="B1049" t="str">
        <f>VLOOKUP(A1049,Table1[[#This Row],[id]:[state]],6,0)</f>
        <v>canceled</v>
      </c>
      <c r="C1049">
        <f>IF(B1049="successful",Data!L1049,0)</f>
        <v>0</v>
      </c>
      <c r="F1049" t="str">
        <f>VLOOKUP(A1049,Table1[[#This Row],[id]:[state]],6,0)</f>
        <v>canceled</v>
      </c>
      <c r="G1049">
        <f>IF(F1049="failed",Data!L1049,0)</f>
        <v>0</v>
      </c>
    </row>
    <row r="1050" spans="1:7" hidden="1" x14ac:dyDescent="0.25">
      <c r="A1050">
        <v>1048</v>
      </c>
      <c r="B1050" t="str">
        <f>VLOOKUP(A1050,Table1[[#This Row],[id]:[state]],6,0)</f>
        <v>canceled</v>
      </c>
      <c r="C1050">
        <f>IF(B1050="successful",Data!L1050,0)</f>
        <v>0</v>
      </c>
      <c r="F1050" t="str">
        <f>VLOOKUP(A1050,Table1[[#This Row],[id]:[state]],6,0)</f>
        <v>canceled</v>
      </c>
      <c r="G1050">
        <f>IF(F1050="failed",Data!L1050,0)</f>
        <v>0</v>
      </c>
    </row>
    <row r="1051" spans="1:7" hidden="1" x14ac:dyDescent="0.25">
      <c r="A1051">
        <v>1049</v>
      </c>
      <c r="B1051" t="str">
        <f>VLOOKUP(A1051,Table1[[#This Row],[id]:[state]],6,0)</f>
        <v>canceled</v>
      </c>
      <c r="C1051">
        <f>IF(B1051="successful",Data!L1051,0)</f>
        <v>0</v>
      </c>
      <c r="F1051" t="str">
        <f>VLOOKUP(A1051,Table1[[#This Row],[id]:[state]],6,0)</f>
        <v>canceled</v>
      </c>
      <c r="G1051">
        <f>IF(F1051="failed",Data!L1051,0)</f>
        <v>0</v>
      </c>
    </row>
    <row r="1052" spans="1:7" hidden="1" x14ac:dyDescent="0.25">
      <c r="A1052">
        <v>1050</v>
      </c>
      <c r="B1052" t="str">
        <f>VLOOKUP(A1052,Table1[[#This Row],[id]:[state]],6,0)</f>
        <v>canceled</v>
      </c>
      <c r="C1052">
        <f>IF(B1052="successful",Data!L1052,0)</f>
        <v>0</v>
      </c>
      <c r="F1052" t="str">
        <f>VLOOKUP(A1052,Table1[[#This Row],[id]:[state]],6,0)</f>
        <v>canceled</v>
      </c>
      <c r="G1052">
        <f>IF(F1052="failed",Data!L1052,0)</f>
        <v>0</v>
      </c>
    </row>
    <row r="1053" spans="1:7" hidden="1" x14ac:dyDescent="0.25">
      <c r="A1053">
        <v>1051</v>
      </c>
      <c r="B1053" t="str">
        <f>VLOOKUP(A1053,Table1[[#This Row],[id]:[state]],6,0)</f>
        <v>canceled</v>
      </c>
      <c r="C1053">
        <f>IF(B1053="successful",Data!L1053,0)</f>
        <v>0</v>
      </c>
      <c r="F1053" t="str">
        <f>VLOOKUP(A1053,Table1[[#This Row],[id]:[state]],6,0)</f>
        <v>canceled</v>
      </c>
      <c r="G1053">
        <f>IF(F1053="failed",Data!L1053,0)</f>
        <v>0</v>
      </c>
    </row>
    <row r="1054" spans="1:7" hidden="1" x14ac:dyDescent="0.25">
      <c r="A1054">
        <v>1052</v>
      </c>
      <c r="B1054" t="str">
        <f>VLOOKUP(A1054,Table1[[#This Row],[id]:[state]],6,0)</f>
        <v>canceled</v>
      </c>
      <c r="C1054">
        <f>IF(B1054="successful",Data!L1054,0)</f>
        <v>0</v>
      </c>
      <c r="F1054" t="str">
        <f>VLOOKUP(A1054,Table1[[#This Row],[id]:[state]],6,0)</f>
        <v>canceled</v>
      </c>
      <c r="G1054">
        <f>IF(F1054="failed",Data!L1054,0)</f>
        <v>0</v>
      </c>
    </row>
    <row r="1055" spans="1:7" hidden="1" x14ac:dyDescent="0.25">
      <c r="A1055">
        <v>1053</v>
      </c>
      <c r="B1055" t="str">
        <f>VLOOKUP(A1055,Table1[[#This Row],[id]:[state]],6,0)</f>
        <v>canceled</v>
      </c>
      <c r="C1055">
        <f>IF(B1055="successful",Data!L1055,0)</f>
        <v>0</v>
      </c>
      <c r="F1055" t="str">
        <f>VLOOKUP(A1055,Table1[[#This Row],[id]:[state]],6,0)</f>
        <v>canceled</v>
      </c>
      <c r="G1055">
        <f>IF(F1055="failed",Data!L1055,0)</f>
        <v>0</v>
      </c>
    </row>
    <row r="1056" spans="1:7" hidden="1" x14ac:dyDescent="0.25">
      <c r="A1056">
        <v>1054</v>
      </c>
      <c r="B1056" t="str">
        <f>VLOOKUP(A1056,Table1[[#This Row],[id]:[state]],6,0)</f>
        <v>canceled</v>
      </c>
      <c r="C1056">
        <f>IF(B1056="successful",Data!L1056,0)</f>
        <v>0</v>
      </c>
      <c r="F1056" t="str">
        <f>VLOOKUP(A1056,Table1[[#This Row],[id]:[state]],6,0)</f>
        <v>canceled</v>
      </c>
      <c r="G1056">
        <f>IF(F1056="failed",Data!L1056,0)</f>
        <v>0</v>
      </c>
    </row>
    <row r="1057" spans="1:7" hidden="1" x14ac:dyDescent="0.25">
      <c r="A1057">
        <v>1055</v>
      </c>
      <c r="B1057" t="str">
        <f>VLOOKUP(A1057,Table1[[#This Row],[id]:[state]],6,0)</f>
        <v>canceled</v>
      </c>
      <c r="C1057">
        <f>IF(B1057="successful",Data!L1057,0)</f>
        <v>0</v>
      </c>
      <c r="F1057" t="str">
        <f>VLOOKUP(A1057,Table1[[#This Row],[id]:[state]],6,0)</f>
        <v>canceled</v>
      </c>
      <c r="G1057">
        <f>IF(F1057="failed",Data!L1057,0)</f>
        <v>0</v>
      </c>
    </row>
    <row r="1058" spans="1:7" hidden="1" x14ac:dyDescent="0.25">
      <c r="A1058">
        <v>1056</v>
      </c>
      <c r="B1058" t="str">
        <f>VLOOKUP(A1058,Table1[[#This Row],[id]:[state]],6,0)</f>
        <v>canceled</v>
      </c>
      <c r="C1058">
        <f>IF(B1058="successful",Data!L1058,0)</f>
        <v>0</v>
      </c>
      <c r="F1058" t="str">
        <f>VLOOKUP(A1058,Table1[[#This Row],[id]:[state]],6,0)</f>
        <v>canceled</v>
      </c>
      <c r="G1058">
        <f>IF(F1058="failed",Data!L1058,0)</f>
        <v>0</v>
      </c>
    </row>
    <row r="1059" spans="1:7" hidden="1" x14ac:dyDescent="0.25">
      <c r="A1059">
        <v>1057</v>
      </c>
      <c r="B1059" t="str">
        <f>VLOOKUP(A1059,Table1[[#This Row],[id]:[state]],6,0)</f>
        <v>canceled</v>
      </c>
      <c r="C1059">
        <f>IF(B1059="successful",Data!L1059,0)</f>
        <v>0</v>
      </c>
      <c r="F1059" t="str">
        <f>VLOOKUP(A1059,Table1[[#This Row],[id]:[state]],6,0)</f>
        <v>canceled</v>
      </c>
      <c r="G1059">
        <f>IF(F1059="failed",Data!L1059,0)</f>
        <v>0</v>
      </c>
    </row>
    <row r="1060" spans="1:7" hidden="1" x14ac:dyDescent="0.25">
      <c r="A1060">
        <v>1058</v>
      </c>
      <c r="B1060" t="str">
        <f>VLOOKUP(A1060,Table1[[#This Row],[id]:[state]],6,0)</f>
        <v>canceled</v>
      </c>
      <c r="C1060">
        <f>IF(B1060="successful",Data!L1060,0)</f>
        <v>0</v>
      </c>
      <c r="F1060" t="str">
        <f>VLOOKUP(A1060,Table1[[#This Row],[id]:[state]],6,0)</f>
        <v>canceled</v>
      </c>
      <c r="G1060">
        <f>IF(F1060="failed",Data!L1060,0)</f>
        <v>0</v>
      </c>
    </row>
    <row r="1061" spans="1:7" hidden="1" x14ac:dyDescent="0.25">
      <c r="A1061">
        <v>1059</v>
      </c>
      <c r="B1061" t="str">
        <f>VLOOKUP(A1061,Table1[[#This Row],[id]:[state]],6,0)</f>
        <v>canceled</v>
      </c>
      <c r="C1061">
        <f>IF(B1061="successful",Data!L1061,0)</f>
        <v>0</v>
      </c>
      <c r="F1061" t="str">
        <f>VLOOKUP(A1061,Table1[[#This Row],[id]:[state]],6,0)</f>
        <v>canceled</v>
      </c>
      <c r="G1061">
        <f>IF(F1061="failed",Data!L1061,0)</f>
        <v>0</v>
      </c>
    </row>
    <row r="1062" spans="1:7" hidden="1" x14ac:dyDescent="0.25">
      <c r="A1062">
        <v>1060</v>
      </c>
      <c r="B1062" t="str">
        <f>VLOOKUP(A1062,Table1[[#This Row],[id]:[state]],6,0)</f>
        <v>canceled</v>
      </c>
      <c r="C1062">
        <f>IF(B1062="successful",Data!L1062,0)</f>
        <v>0</v>
      </c>
      <c r="F1062" t="str">
        <f>VLOOKUP(A1062,Table1[[#This Row],[id]:[state]],6,0)</f>
        <v>canceled</v>
      </c>
      <c r="G1062">
        <f>IF(F1062="failed",Data!L1062,0)</f>
        <v>0</v>
      </c>
    </row>
    <row r="1063" spans="1:7" hidden="1" x14ac:dyDescent="0.25">
      <c r="A1063">
        <v>1061</v>
      </c>
      <c r="B1063" t="str">
        <f>VLOOKUP(A1063,Table1[[#This Row],[id]:[state]],6,0)</f>
        <v>canceled</v>
      </c>
      <c r="C1063">
        <f>IF(B1063="successful",Data!L1063,0)</f>
        <v>0</v>
      </c>
      <c r="F1063" t="str">
        <f>VLOOKUP(A1063,Table1[[#This Row],[id]:[state]],6,0)</f>
        <v>canceled</v>
      </c>
      <c r="G1063">
        <f>IF(F1063="failed",Data!L1063,0)</f>
        <v>0</v>
      </c>
    </row>
    <row r="1064" spans="1:7" hidden="1" x14ac:dyDescent="0.25">
      <c r="A1064">
        <v>1062</v>
      </c>
      <c r="B1064" t="str">
        <f>VLOOKUP(A1064,Table1[[#This Row],[id]:[state]],6,0)</f>
        <v>canceled</v>
      </c>
      <c r="C1064">
        <f>IF(B1064="successful",Data!L1064,0)</f>
        <v>0</v>
      </c>
      <c r="F1064" t="str">
        <f>VLOOKUP(A1064,Table1[[#This Row],[id]:[state]],6,0)</f>
        <v>canceled</v>
      </c>
      <c r="G1064">
        <f>IF(F1064="failed",Data!L1064,0)</f>
        <v>0</v>
      </c>
    </row>
    <row r="1065" spans="1:7" hidden="1" x14ac:dyDescent="0.25">
      <c r="A1065">
        <v>1063</v>
      </c>
      <c r="B1065" t="str">
        <f>VLOOKUP(A1065,Table1[[#This Row],[id]:[state]],6,0)</f>
        <v>canceled</v>
      </c>
      <c r="C1065">
        <f>IF(B1065="successful",Data!L1065,0)</f>
        <v>0</v>
      </c>
      <c r="F1065" t="str">
        <f>VLOOKUP(A1065,Table1[[#This Row],[id]:[state]],6,0)</f>
        <v>canceled</v>
      </c>
      <c r="G1065">
        <f>IF(F1065="failed",Data!L1065,0)</f>
        <v>0</v>
      </c>
    </row>
    <row r="1066" spans="1:7" x14ac:dyDescent="0.25">
      <c r="A1066">
        <v>1064</v>
      </c>
      <c r="B1066" t="str">
        <f>VLOOKUP(A1066,Table1[[#This Row],[id]:[state]],6,0)</f>
        <v>failed</v>
      </c>
      <c r="C1066">
        <f>IF(B1066="successful",Data!L1066,0)</f>
        <v>0</v>
      </c>
      <c r="F1066" t="str">
        <f>VLOOKUP(A1066,Table1[[#This Row],[id]:[state]],6,0)</f>
        <v>failed</v>
      </c>
      <c r="G1066">
        <f>IF(F1066="failed",Data!L1066,0)</f>
        <v>123</v>
      </c>
    </row>
    <row r="1067" spans="1:7" x14ac:dyDescent="0.25">
      <c r="A1067">
        <v>1065</v>
      </c>
      <c r="B1067" t="str">
        <f>VLOOKUP(A1067,Table1[[#This Row],[id]:[state]],6,0)</f>
        <v>failed</v>
      </c>
      <c r="C1067">
        <f>IF(B1067="successful",Data!L1067,0)</f>
        <v>0</v>
      </c>
      <c r="F1067" t="str">
        <f>VLOOKUP(A1067,Table1[[#This Row],[id]:[state]],6,0)</f>
        <v>failed</v>
      </c>
      <c r="G1067">
        <f>IF(F1067="failed",Data!L1067,0)</f>
        <v>5</v>
      </c>
    </row>
    <row r="1068" spans="1:7" x14ac:dyDescent="0.25">
      <c r="A1068">
        <v>1066</v>
      </c>
      <c r="B1068" t="str">
        <f>VLOOKUP(A1068,Table1[[#This Row],[id]:[state]],6,0)</f>
        <v>failed</v>
      </c>
      <c r="C1068">
        <f>IF(B1068="successful",Data!L1068,0)</f>
        <v>0</v>
      </c>
      <c r="F1068" t="str">
        <f>VLOOKUP(A1068,Table1[[#This Row],[id]:[state]],6,0)</f>
        <v>failed</v>
      </c>
      <c r="G1068">
        <f>IF(F1068="failed",Data!L1068,0)</f>
        <v>148</v>
      </c>
    </row>
    <row r="1069" spans="1:7" x14ac:dyDescent="0.25">
      <c r="A1069">
        <v>1067</v>
      </c>
      <c r="B1069" t="str">
        <f>VLOOKUP(A1069,Table1[[#This Row],[id]:[state]],6,0)</f>
        <v>failed</v>
      </c>
      <c r="C1069">
        <f>IF(B1069="successful",Data!L1069,0)</f>
        <v>0</v>
      </c>
      <c r="F1069" t="str">
        <f>VLOOKUP(A1069,Table1[[#This Row],[id]:[state]],6,0)</f>
        <v>failed</v>
      </c>
      <c r="G1069">
        <f>IF(F1069="failed",Data!L1069,0)</f>
        <v>10</v>
      </c>
    </row>
    <row r="1070" spans="1:7" x14ac:dyDescent="0.25">
      <c r="A1070">
        <v>1068</v>
      </c>
      <c r="B1070" t="str">
        <f>VLOOKUP(A1070,Table1[[#This Row],[id]:[state]],6,0)</f>
        <v>failed</v>
      </c>
      <c r="C1070">
        <f>IF(B1070="successful",Data!L1070,0)</f>
        <v>0</v>
      </c>
      <c r="F1070" t="str">
        <f>VLOOKUP(A1070,Table1[[#This Row],[id]:[state]],6,0)</f>
        <v>failed</v>
      </c>
      <c r="G1070">
        <f>IF(F1070="failed",Data!L1070,0)</f>
        <v>4</v>
      </c>
    </row>
    <row r="1071" spans="1:7" x14ac:dyDescent="0.25">
      <c r="A1071">
        <v>1069</v>
      </c>
      <c r="B1071" t="str">
        <f>VLOOKUP(A1071,Table1[[#This Row],[id]:[state]],6,0)</f>
        <v>failed</v>
      </c>
      <c r="C1071">
        <f>IF(B1071="successful",Data!L1071,0)</f>
        <v>0</v>
      </c>
      <c r="F1071" t="str">
        <f>VLOOKUP(A1071,Table1[[#This Row],[id]:[state]],6,0)</f>
        <v>failed</v>
      </c>
      <c r="G1071">
        <f>IF(F1071="failed",Data!L1071,0)</f>
        <v>21</v>
      </c>
    </row>
    <row r="1072" spans="1:7" x14ac:dyDescent="0.25">
      <c r="A1072">
        <v>1070</v>
      </c>
      <c r="B1072" t="str">
        <f>VLOOKUP(A1072,Table1[[#This Row],[id]:[state]],6,0)</f>
        <v>failed</v>
      </c>
      <c r="C1072">
        <f>IF(B1072="successful",Data!L1072,0)</f>
        <v>0</v>
      </c>
      <c r="F1072" t="str">
        <f>VLOOKUP(A1072,Table1[[#This Row],[id]:[state]],6,0)</f>
        <v>failed</v>
      </c>
      <c r="G1072">
        <f>IF(F1072="failed",Data!L1072,0)</f>
        <v>2</v>
      </c>
    </row>
    <row r="1073" spans="1:7" x14ac:dyDescent="0.25">
      <c r="A1073">
        <v>1071</v>
      </c>
      <c r="B1073" t="str">
        <f>VLOOKUP(A1073,Table1[[#This Row],[id]:[state]],6,0)</f>
        <v>failed</v>
      </c>
      <c r="C1073">
        <f>IF(B1073="successful",Data!L1073,0)</f>
        <v>0</v>
      </c>
      <c r="F1073" t="str">
        <f>VLOOKUP(A1073,Table1[[#This Row],[id]:[state]],6,0)</f>
        <v>failed</v>
      </c>
      <c r="G1073">
        <f>IF(F1073="failed",Data!L1073,0)</f>
        <v>0</v>
      </c>
    </row>
    <row r="1074" spans="1:7" x14ac:dyDescent="0.25">
      <c r="A1074">
        <v>1072</v>
      </c>
      <c r="B1074" t="str">
        <f>VLOOKUP(A1074,Table1[[#This Row],[id]:[state]],6,0)</f>
        <v>failed</v>
      </c>
      <c r="C1074">
        <f>IF(B1074="successful",Data!L1074,0)</f>
        <v>0</v>
      </c>
      <c r="F1074" t="str">
        <f>VLOOKUP(A1074,Table1[[#This Row],[id]:[state]],6,0)</f>
        <v>failed</v>
      </c>
      <c r="G1074">
        <f>IF(F1074="failed",Data!L1074,0)</f>
        <v>4</v>
      </c>
    </row>
    <row r="1075" spans="1:7" x14ac:dyDescent="0.25">
      <c r="A1075">
        <v>1073</v>
      </c>
      <c r="B1075" t="str">
        <f>VLOOKUP(A1075,Table1[[#This Row],[id]:[state]],6,0)</f>
        <v>failed</v>
      </c>
      <c r="C1075">
        <f>IF(B1075="successful",Data!L1075,0)</f>
        <v>0</v>
      </c>
      <c r="F1075" t="str">
        <f>VLOOKUP(A1075,Table1[[#This Row],[id]:[state]],6,0)</f>
        <v>failed</v>
      </c>
      <c r="G1075">
        <f>IF(F1075="failed",Data!L1075,0)</f>
        <v>1</v>
      </c>
    </row>
    <row r="1076" spans="1:7" x14ac:dyDescent="0.25">
      <c r="A1076">
        <v>1074</v>
      </c>
      <c r="B1076" t="str">
        <f>VLOOKUP(A1076,Table1[[#This Row],[id]:[state]],6,0)</f>
        <v>failed</v>
      </c>
      <c r="C1076">
        <f>IF(B1076="successful",Data!L1076,0)</f>
        <v>0</v>
      </c>
      <c r="F1076" t="str">
        <f>VLOOKUP(A1076,Table1[[#This Row],[id]:[state]],6,0)</f>
        <v>failed</v>
      </c>
      <c r="G1076">
        <f>IF(F1076="failed",Data!L1076,0)</f>
        <v>30</v>
      </c>
    </row>
    <row r="1077" spans="1:7" x14ac:dyDescent="0.25">
      <c r="A1077">
        <v>1075</v>
      </c>
      <c r="B1077" t="str">
        <f>VLOOKUP(A1077,Table1[[#This Row],[id]:[state]],6,0)</f>
        <v>failed</v>
      </c>
      <c r="C1077">
        <f>IF(B1077="successful",Data!L1077,0)</f>
        <v>0</v>
      </c>
      <c r="F1077" t="str">
        <f>VLOOKUP(A1077,Table1[[#This Row],[id]:[state]],6,0)</f>
        <v>failed</v>
      </c>
      <c r="G1077">
        <f>IF(F1077="failed",Data!L1077,0)</f>
        <v>3</v>
      </c>
    </row>
    <row r="1078" spans="1:7" x14ac:dyDescent="0.25">
      <c r="A1078">
        <v>1076</v>
      </c>
      <c r="B1078" t="str">
        <f>VLOOKUP(A1078,Table1[[#This Row],[id]:[state]],6,0)</f>
        <v>failed</v>
      </c>
      <c r="C1078">
        <f>IF(B1078="successful",Data!L1078,0)</f>
        <v>0</v>
      </c>
      <c r="F1078" t="str">
        <f>VLOOKUP(A1078,Table1[[#This Row],[id]:[state]],6,0)</f>
        <v>failed</v>
      </c>
      <c r="G1078">
        <f>IF(F1078="failed",Data!L1078,0)</f>
        <v>975</v>
      </c>
    </row>
    <row r="1079" spans="1:7" x14ac:dyDescent="0.25">
      <c r="A1079">
        <v>1077</v>
      </c>
      <c r="B1079" t="str">
        <f>VLOOKUP(A1079,Table1[[#This Row],[id]:[state]],6,0)</f>
        <v>failed</v>
      </c>
      <c r="C1079">
        <f>IF(B1079="successful",Data!L1079,0)</f>
        <v>0</v>
      </c>
      <c r="F1079" t="str">
        <f>VLOOKUP(A1079,Table1[[#This Row],[id]:[state]],6,0)</f>
        <v>failed</v>
      </c>
      <c r="G1079">
        <f>IF(F1079="failed",Data!L1079,0)</f>
        <v>167</v>
      </c>
    </row>
    <row r="1080" spans="1:7" x14ac:dyDescent="0.25">
      <c r="A1080">
        <v>1078</v>
      </c>
      <c r="B1080" t="str">
        <f>VLOOKUP(A1080,Table1[[#This Row],[id]:[state]],6,0)</f>
        <v>failed</v>
      </c>
      <c r="C1080">
        <f>IF(B1080="successful",Data!L1080,0)</f>
        <v>0</v>
      </c>
      <c r="F1080" t="str">
        <f>VLOOKUP(A1080,Table1[[#This Row],[id]:[state]],6,0)</f>
        <v>failed</v>
      </c>
      <c r="G1080">
        <f>IF(F1080="failed",Data!L1080,0)</f>
        <v>5</v>
      </c>
    </row>
    <row r="1081" spans="1:7" x14ac:dyDescent="0.25">
      <c r="A1081">
        <v>1079</v>
      </c>
      <c r="B1081" t="str">
        <f>VLOOKUP(A1081,Table1[[#This Row],[id]:[state]],6,0)</f>
        <v>failed</v>
      </c>
      <c r="C1081">
        <f>IF(B1081="successful",Data!L1081,0)</f>
        <v>0</v>
      </c>
      <c r="F1081" t="str">
        <f>VLOOKUP(A1081,Table1[[#This Row],[id]:[state]],6,0)</f>
        <v>failed</v>
      </c>
      <c r="G1081">
        <f>IF(F1081="failed",Data!L1081,0)</f>
        <v>18</v>
      </c>
    </row>
    <row r="1082" spans="1:7" x14ac:dyDescent="0.25">
      <c r="A1082">
        <v>1080</v>
      </c>
      <c r="B1082" t="str">
        <f>VLOOKUP(A1082,Table1[[#This Row],[id]:[state]],6,0)</f>
        <v>failed</v>
      </c>
      <c r="C1082">
        <f>IF(B1082="successful",Data!L1082,0)</f>
        <v>0</v>
      </c>
      <c r="F1082" t="str">
        <f>VLOOKUP(A1082,Table1[[#This Row],[id]:[state]],6,0)</f>
        <v>failed</v>
      </c>
      <c r="G1082">
        <f>IF(F1082="failed",Data!L1082,0)</f>
        <v>98</v>
      </c>
    </row>
    <row r="1083" spans="1:7" x14ac:dyDescent="0.25">
      <c r="A1083">
        <v>1081</v>
      </c>
      <c r="B1083" t="str">
        <f>VLOOKUP(A1083,Table1[[#This Row],[id]:[state]],6,0)</f>
        <v>failed</v>
      </c>
      <c r="C1083">
        <f>IF(B1083="successful",Data!L1083,0)</f>
        <v>0</v>
      </c>
      <c r="F1083" t="str">
        <f>VLOOKUP(A1083,Table1[[#This Row],[id]:[state]],6,0)</f>
        <v>failed</v>
      </c>
      <c r="G1083">
        <f>IF(F1083="failed",Data!L1083,0)</f>
        <v>4</v>
      </c>
    </row>
    <row r="1084" spans="1:7" x14ac:dyDescent="0.25">
      <c r="A1084">
        <v>1082</v>
      </c>
      <c r="B1084" t="str">
        <f>VLOOKUP(A1084,Table1[[#This Row],[id]:[state]],6,0)</f>
        <v>failed</v>
      </c>
      <c r="C1084">
        <f>IF(B1084="successful",Data!L1084,0)</f>
        <v>0</v>
      </c>
      <c r="F1084" t="str">
        <f>VLOOKUP(A1084,Table1[[#This Row],[id]:[state]],6,0)</f>
        <v>failed</v>
      </c>
      <c r="G1084">
        <f>IF(F1084="failed",Data!L1084,0)</f>
        <v>3</v>
      </c>
    </row>
    <row r="1085" spans="1:7" x14ac:dyDescent="0.25">
      <c r="A1085">
        <v>1083</v>
      </c>
      <c r="B1085" t="str">
        <f>VLOOKUP(A1085,Table1[[#This Row],[id]:[state]],6,0)</f>
        <v>failed</v>
      </c>
      <c r="C1085">
        <f>IF(B1085="successful",Data!L1085,0)</f>
        <v>0</v>
      </c>
      <c r="F1085" t="str">
        <f>VLOOKUP(A1085,Table1[[#This Row],[id]:[state]],6,0)</f>
        <v>failed</v>
      </c>
      <c r="G1085">
        <f>IF(F1085="failed",Data!L1085,0)</f>
        <v>1</v>
      </c>
    </row>
    <row r="1086" spans="1:7" x14ac:dyDescent="0.25">
      <c r="A1086">
        <v>1084</v>
      </c>
      <c r="B1086" t="str">
        <f>VLOOKUP(A1086,Table1[[#This Row],[id]:[state]],6,0)</f>
        <v>failed</v>
      </c>
      <c r="C1086">
        <f>IF(B1086="successful",Data!L1086,0)</f>
        <v>0</v>
      </c>
      <c r="F1086" t="str">
        <f>VLOOKUP(A1086,Table1[[#This Row],[id]:[state]],6,0)</f>
        <v>failed</v>
      </c>
      <c r="G1086">
        <f>IF(F1086="failed",Data!L1086,0)</f>
        <v>0</v>
      </c>
    </row>
    <row r="1087" spans="1:7" x14ac:dyDescent="0.25">
      <c r="A1087">
        <v>1085</v>
      </c>
      <c r="B1087" t="str">
        <f>VLOOKUP(A1087,Table1[[#This Row],[id]:[state]],6,0)</f>
        <v>failed</v>
      </c>
      <c r="C1087">
        <f>IF(B1087="successful",Data!L1087,0)</f>
        <v>0</v>
      </c>
      <c r="F1087" t="str">
        <f>VLOOKUP(A1087,Table1[[#This Row],[id]:[state]],6,0)</f>
        <v>failed</v>
      </c>
      <c r="G1087">
        <f>IF(F1087="failed",Data!L1087,0)</f>
        <v>9</v>
      </c>
    </row>
    <row r="1088" spans="1:7" x14ac:dyDescent="0.25">
      <c r="A1088">
        <v>1086</v>
      </c>
      <c r="B1088" t="str">
        <f>VLOOKUP(A1088,Table1[[#This Row],[id]:[state]],6,0)</f>
        <v>failed</v>
      </c>
      <c r="C1088">
        <f>IF(B1088="successful",Data!L1088,0)</f>
        <v>0</v>
      </c>
      <c r="F1088" t="str">
        <f>VLOOKUP(A1088,Table1[[#This Row],[id]:[state]],6,0)</f>
        <v>failed</v>
      </c>
      <c r="G1088">
        <f>IF(F1088="failed",Data!L1088,0)</f>
        <v>2</v>
      </c>
    </row>
    <row r="1089" spans="1:7" x14ac:dyDescent="0.25">
      <c r="A1089">
        <v>1087</v>
      </c>
      <c r="B1089" t="str">
        <f>VLOOKUP(A1089,Table1[[#This Row],[id]:[state]],6,0)</f>
        <v>failed</v>
      </c>
      <c r="C1089">
        <f>IF(B1089="successful",Data!L1089,0)</f>
        <v>0</v>
      </c>
      <c r="F1089" t="str">
        <f>VLOOKUP(A1089,Table1[[#This Row],[id]:[state]],6,0)</f>
        <v>failed</v>
      </c>
      <c r="G1089">
        <f>IF(F1089="failed",Data!L1089,0)</f>
        <v>0</v>
      </c>
    </row>
    <row r="1090" spans="1:7" x14ac:dyDescent="0.25">
      <c r="A1090">
        <v>1088</v>
      </c>
      <c r="B1090" t="str">
        <f>VLOOKUP(A1090,Table1[[#This Row],[id]:[state]],6,0)</f>
        <v>failed</v>
      </c>
      <c r="C1090">
        <f>IF(B1090="successful",Data!L1090,0)</f>
        <v>0</v>
      </c>
      <c r="F1090" t="str">
        <f>VLOOKUP(A1090,Table1[[#This Row],[id]:[state]],6,0)</f>
        <v>failed</v>
      </c>
      <c r="G1090">
        <f>IF(F1090="failed",Data!L1090,0)</f>
        <v>147</v>
      </c>
    </row>
    <row r="1091" spans="1:7" x14ac:dyDescent="0.25">
      <c r="A1091">
        <v>1089</v>
      </c>
      <c r="B1091" t="str">
        <f>VLOOKUP(A1091,Table1[[#This Row],[id]:[state]],6,0)</f>
        <v>failed</v>
      </c>
      <c r="C1091">
        <f>IF(B1091="successful",Data!L1091,0)</f>
        <v>0</v>
      </c>
      <c r="F1091" t="str">
        <f>VLOOKUP(A1091,Table1[[#This Row],[id]:[state]],6,0)</f>
        <v>failed</v>
      </c>
      <c r="G1091">
        <f>IF(F1091="failed",Data!L1091,0)</f>
        <v>49</v>
      </c>
    </row>
    <row r="1092" spans="1:7" x14ac:dyDescent="0.25">
      <c r="A1092">
        <v>1090</v>
      </c>
      <c r="B1092" t="str">
        <f>VLOOKUP(A1092,Table1[[#This Row],[id]:[state]],6,0)</f>
        <v>failed</v>
      </c>
      <c r="C1092">
        <f>IF(B1092="successful",Data!L1092,0)</f>
        <v>0</v>
      </c>
      <c r="F1092" t="str">
        <f>VLOOKUP(A1092,Table1[[#This Row],[id]:[state]],6,0)</f>
        <v>failed</v>
      </c>
      <c r="G1092">
        <f>IF(F1092="failed",Data!L1092,0)</f>
        <v>1</v>
      </c>
    </row>
    <row r="1093" spans="1:7" x14ac:dyDescent="0.25">
      <c r="A1093">
        <v>1091</v>
      </c>
      <c r="B1093" t="str">
        <f>VLOOKUP(A1093,Table1[[#This Row],[id]:[state]],6,0)</f>
        <v>failed</v>
      </c>
      <c r="C1093">
        <f>IF(B1093="successful",Data!L1093,0)</f>
        <v>0</v>
      </c>
      <c r="F1093" t="str">
        <f>VLOOKUP(A1093,Table1[[#This Row],[id]:[state]],6,0)</f>
        <v>failed</v>
      </c>
      <c r="G1093">
        <f>IF(F1093="failed",Data!L1093,0)</f>
        <v>2</v>
      </c>
    </row>
    <row r="1094" spans="1:7" x14ac:dyDescent="0.25">
      <c r="A1094">
        <v>1092</v>
      </c>
      <c r="B1094" t="str">
        <f>VLOOKUP(A1094,Table1[[#This Row],[id]:[state]],6,0)</f>
        <v>failed</v>
      </c>
      <c r="C1094">
        <f>IF(B1094="successful",Data!L1094,0)</f>
        <v>0</v>
      </c>
      <c r="F1094" t="str">
        <f>VLOOKUP(A1094,Table1[[#This Row],[id]:[state]],6,0)</f>
        <v>failed</v>
      </c>
      <c r="G1094">
        <f>IF(F1094="failed",Data!L1094,0)</f>
        <v>7</v>
      </c>
    </row>
    <row r="1095" spans="1:7" x14ac:dyDescent="0.25">
      <c r="A1095">
        <v>1093</v>
      </c>
      <c r="B1095" t="str">
        <f>VLOOKUP(A1095,Table1[[#This Row],[id]:[state]],6,0)</f>
        <v>failed</v>
      </c>
      <c r="C1095">
        <f>IF(B1095="successful",Data!L1095,0)</f>
        <v>0</v>
      </c>
      <c r="F1095" t="str">
        <f>VLOOKUP(A1095,Table1[[#This Row],[id]:[state]],6,0)</f>
        <v>failed</v>
      </c>
      <c r="G1095">
        <f>IF(F1095="failed",Data!L1095,0)</f>
        <v>4</v>
      </c>
    </row>
    <row r="1096" spans="1:7" x14ac:dyDescent="0.25">
      <c r="A1096">
        <v>1094</v>
      </c>
      <c r="B1096" t="str">
        <f>VLOOKUP(A1096,Table1[[#This Row],[id]:[state]],6,0)</f>
        <v>failed</v>
      </c>
      <c r="C1096">
        <f>IF(B1096="successful",Data!L1096,0)</f>
        <v>0</v>
      </c>
      <c r="F1096" t="str">
        <f>VLOOKUP(A1096,Table1[[#This Row],[id]:[state]],6,0)</f>
        <v>failed</v>
      </c>
      <c r="G1096">
        <f>IF(F1096="failed",Data!L1096,0)</f>
        <v>27</v>
      </c>
    </row>
    <row r="1097" spans="1:7" x14ac:dyDescent="0.25">
      <c r="A1097">
        <v>1095</v>
      </c>
      <c r="B1097" t="str">
        <f>VLOOKUP(A1097,Table1[[#This Row],[id]:[state]],6,0)</f>
        <v>failed</v>
      </c>
      <c r="C1097">
        <f>IF(B1097="successful",Data!L1097,0)</f>
        <v>0</v>
      </c>
      <c r="F1097" t="str">
        <f>VLOOKUP(A1097,Table1[[#This Row],[id]:[state]],6,0)</f>
        <v>failed</v>
      </c>
      <c r="G1097">
        <f>IF(F1097="failed",Data!L1097,0)</f>
        <v>94</v>
      </c>
    </row>
    <row r="1098" spans="1:7" x14ac:dyDescent="0.25">
      <c r="A1098">
        <v>1096</v>
      </c>
      <c r="B1098" t="str">
        <f>VLOOKUP(A1098,Table1[[#This Row],[id]:[state]],6,0)</f>
        <v>failed</v>
      </c>
      <c r="C1098">
        <f>IF(B1098="successful",Data!L1098,0)</f>
        <v>0</v>
      </c>
      <c r="F1098" t="str">
        <f>VLOOKUP(A1098,Table1[[#This Row],[id]:[state]],6,0)</f>
        <v>failed</v>
      </c>
      <c r="G1098">
        <f>IF(F1098="failed",Data!L1098,0)</f>
        <v>29</v>
      </c>
    </row>
    <row r="1099" spans="1:7" x14ac:dyDescent="0.25">
      <c r="A1099">
        <v>1097</v>
      </c>
      <c r="B1099" t="str">
        <f>VLOOKUP(A1099,Table1[[#This Row],[id]:[state]],6,0)</f>
        <v>failed</v>
      </c>
      <c r="C1099">
        <f>IF(B1099="successful",Data!L1099,0)</f>
        <v>0</v>
      </c>
      <c r="F1099" t="str">
        <f>VLOOKUP(A1099,Table1[[#This Row],[id]:[state]],6,0)</f>
        <v>failed</v>
      </c>
      <c r="G1099">
        <f>IF(F1099="failed",Data!L1099,0)</f>
        <v>7</v>
      </c>
    </row>
    <row r="1100" spans="1:7" x14ac:dyDescent="0.25">
      <c r="A1100">
        <v>1098</v>
      </c>
      <c r="B1100" t="str">
        <f>VLOOKUP(A1100,Table1[[#This Row],[id]:[state]],6,0)</f>
        <v>failed</v>
      </c>
      <c r="C1100">
        <f>IF(B1100="successful",Data!L1100,0)</f>
        <v>0</v>
      </c>
      <c r="F1100" t="str">
        <f>VLOOKUP(A1100,Table1[[#This Row],[id]:[state]],6,0)</f>
        <v>failed</v>
      </c>
      <c r="G1100">
        <f>IF(F1100="failed",Data!L1100,0)</f>
        <v>22</v>
      </c>
    </row>
    <row r="1101" spans="1:7" x14ac:dyDescent="0.25">
      <c r="A1101">
        <v>1099</v>
      </c>
      <c r="B1101" t="str">
        <f>VLOOKUP(A1101,Table1[[#This Row],[id]:[state]],6,0)</f>
        <v>failed</v>
      </c>
      <c r="C1101">
        <f>IF(B1101="successful",Data!L1101,0)</f>
        <v>0</v>
      </c>
      <c r="F1101" t="str">
        <f>VLOOKUP(A1101,Table1[[#This Row],[id]:[state]],6,0)</f>
        <v>failed</v>
      </c>
      <c r="G1101">
        <f>IF(F1101="failed",Data!L1101,0)</f>
        <v>1</v>
      </c>
    </row>
    <row r="1102" spans="1:7" x14ac:dyDescent="0.25">
      <c r="A1102">
        <v>1100</v>
      </c>
      <c r="B1102" t="str">
        <f>VLOOKUP(A1102,Table1[[#This Row],[id]:[state]],6,0)</f>
        <v>failed</v>
      </c>
      <c r="C1102">
        <f>IF(B1102="successful",Data!L1102,0)</f>
        <v>0</v>
      </c>
      <c r="F1102" t="str">
        <f>VLOOKUP(A1102,Table1[[#This Row],[id]:[state]],6,0)</f>
        <v>failed</v>
      </c>
      <c r="G1102">
        <f>IF(F1102="failed",Data!L1102,0)</f>
        <v>10</v>
      </c>
    </row>
    <row r="1103" spans="1:7" x14ac:dyDescent="0.25">
      <c r="A1103">
        <v>1101</v>
      </c>
      <c r="B1103" t="str">
        <f>VLOOKUP(A1103,Table1[[#This Row],[id]:[state]],6,0)</f>
        <v>failed</v>
      </c>
      <c r="C1103">
        <f>IF(B1103="successful",Data!L1103,0)</f>
        <v>0</v>
      </c>
      <c r="F1103" t="str">
        <f>VLOOKUP(A1103,Table1[[#This Row],[id]:[state]],6,0)</f>
        <v>failed</v>
      </c>
      <c r="G1103">
        <f>IF(F1103="failed",Data!L1103,0)</f>
        <v>6</v>
      </c>
    </row>
    <row r="1104" spans="1:7" x14ac:dyDescent="0.25">
      <c r="A1104">
        <v>1102</v>
      </c>
      <c r="B1104" t="str">
        <f>VLOOKUP(A1104,Table1[[#This Row],[id]:[state]],6,0)</f>
        <v>failed</v>
      </c>
      <c r="C1104">
        <f>IF(B1104="successful",Data!L1104,0)</f>
        <v>0</v>
      </c>
      <c r="F1104" t="str">
        <f>VLOOKUP(A1104,Table1[[#This Row],[id]:[state]],6,0)</f>
        <v>failed</v>
      </c>
      <c r="G1104">
        <f>IF(F1104="failed",Data!L1104,0)</f>
        <v>24</v>
      </c>
    </row>
    <row r="1105" spans="1:7" x14ac:dyDescent="0.25">
      <c r="A1105">
        <v>1103</v>
      </c>
      <c r="B1105" t="str">
        <f>VLOOKUP(A1105,Table1[[#This Row],[id]:[state]],6,0)</f>
        <v>failed</v>
      </c>
      <c r="C1105">
        <f>IF(B1105="successful",Data!L1105,0)</f>
        <v>0</v>
      </c>
      <c r="F1105" t="str">
        <f>VLOOKUP(A1105,Table1[[#This Row],[id]:[state]],6,0)</f>
        <v>failed</v>
      </c>
      <c r="G1105">
        <f>IF(F1105="failed",Data!L1105,0)</f>
        <v>15</v>
      </c>
    </row>
    <row r="1106" spans="1:7" x14ac:dyDescent="0.25">
      <c r="A1106">
        <v>1104</v>
      </c>
      <c r="B1106" t="str">
        <f>VLOOKUP(A1106,Table1[[#This Row],[id]:[state]],6,0)</f>
        <v>failed</v>
      </c>
      <c r="C1106">
        <f>IF(B1106="successful",Data!L1106,0)</f>
        <v>0</v>
      </c>
      <c r="F1106" t="str">
        <f>VLOOKUP(A1106,Table1[[#This Row],[id]:[state]],6,0)</f>
        <v>failed</v>
      </c>
      <c r="G1106">
        <f>IF(F1106="failed",Data!L1106,0)</f>
        <v>37</v>
      </c>
    </row>
    <row r="1107" spans="1:7" x14ac:dyDescent="0.25">
      <c r="A1107">
        <v>1105</v>
      </c>
      <c r="B1107" t="str">
        <f>VLOOKUP(A1107,Table1[[#This Row],[id]:[state]],6,0)</f>
        <v>failed</v>
      </c>
      <c r="C1107">
        <f>IF(B1107="successful",Data!L1107,0)</f>
        <v>0</v>
      </c>
      <c r="F1107" t="str">
        <f>VLOOKUP(A1107,Table1[[#This Row],[id]:[state]],6,0)</f>
        <v>failed</v>
      </c>
      <c r="G1107">
        <f>IF(F1107="failed",Data!L1107,0)</f>
        <v>20</v>
      </c>
    </row>
    <row r="1108" spans="1:7" x14ac:dyDescent="0.25">
      <c r="A1108">
        <v>1106</v>
      </c>
      <c r="B1108" t="str">
        <f>VLOOKUP(A1108,Table1[[#This Row],[id]:[state]],6,0)</f>
        <v>failed</v>
      </c>
      <c r="C1108">
        <f>IF(B1108="successful",Data!L1108,0)</f>
        <v>0</v>
      </c>
      <c r="F1108" t="str">
        <f>VLOOKUP(A1108,Table1[[#This Row],[id]:[state]],6,0)</f>
        <v>failed</v>
      </c>
      <c r="G1108">
        <f>IF(F1108="failed",Data!L1108,0)</f>
        <v>7</v>
      </c>
    </row>
    <row r="1109" spans="1:7" x14ac:dyDescent="0.25">
      <c r="A1109">
        <v>1107</v>
      </c>
      <c r="B1109" t="str">
        <f>VLOOKUP(A1109,Table1[[#This Row],[id]:[state]],6,0)</f>
        <v>failed</v>
      </c>
      <c r="C1109">
        <f>IF(B1109="successful",Data!L1109,0)</f>
        <v>0</v>
      </c>
      <c r="F1109" t="str">
        <f>VLOOKUP(A1109,Table1[[#This Row],[id]:[state]],6,0)</f>
        <v>failed</v>
      </c>
      <c r="G1109">
        <f>IF(F1109="failed",Data!L1109,0)</f>
        <v>0</v>
      </c>
    </row>
    <row r="1110" spans="1:7" x14ac:dyDescent="0.25">
      <c r="A1110">
        <v>1108</v>
      </c>
      <c r="B1110" t="str">
        <f>VLOOKUP(A1110,Table1[[#This Row],[id]:[state]],6,0)</f>
        <v>failed</v>
      </c>
      <c r="C1110">
        <f>IF(B1110="successful",Data!L1110,0)</f>
        <v>0</v>
      </c>
      <c r="F1110" t="str">
        <f>VLOOKUP(A1110,Table1[[#This Row],[id]:[state]],6,0)</f>
        <v>failed</v>
      </c>
      <c r="G1110">
        <f>IF(F1110="failed",Data!L1110,0)</f>
        <v>21</v>
      </c>
    </row>
    <row r="1111" spans="1:7" x14ac:dyDescent="0.25">
      <c r="A1111">
        <v>1109</v>
      </c>
      <c r="B1111" t="str">
        <f>VLOOKUP(A1111,Table1[[#This Row],[id]:[state]],6,0)</f>
        <v>failed</v>
      </c>
      <c r="C1111">
        <f>IF(B1111="successful",Data!L1111,0)</f>
        <v>0</v>
      </c>
      <c r="F1111" t="str">
        <f>VLOOKUP(A1111,Table1[[#This Row],[id]:[state]],6,0)</f>
        <v>failed</v>
      </c>
      <c r="G1111">
        <f>IF(F1111="failed",Data!L1111,0)</f>
        <v>3</v>
      </c>
    </row>
    <row r="1112" spans="1:7" x14ac:dyDescent="0.25">
      <c r="A1112">
        <v>1110</v>
      </c>
      <c r="B1112" t="str">
        <f>VLOOKUP(A1112,Table1[[#This Row],[id]:[state]],6,0)</f>
        <v>failed</v>
      </c>
      <c r="C1112">
        <f>IF(B1112="successful",Data!L1112,0)</f>
        <v>0</v>
      </c>
      <c r="F1112" t="str">
        <f>VLOOKUP(A1112,Table1[[#This Row],[id]:[state]],6,0)</f>
        <v>failed</v>
      </c>
      <c r="G1112">
        <f>IF(F1112="failed",Data!L1112,0)</f>
        <v>11</v>
      </c>
    </row>
    <row r="1113" spans="1:7" x14ac:dyDescent="0.25">
      <c r="A1113">
        <v>1111</v>
      </c>
      <c r="B1113" t="str">
        <f>VLOOKUP(A1113,Table1[[#This Row],[id]:[state]],6,0)</f>
        <v>failed</v>
      </c>
      <c r="C1113">
        <f>IF(B1113="successful",Data!L1113,0)</f>
        <v>0</v>
      </c>
      <c r="F1113" t="str">
        <f>VLOOKUP(A1113,Table1[[#This Row],[id]:[state]],6,0)</f>
        <v>failed</v>
      </c>
      <c r="G1113">
        <f>IF(F1113="failed",Data!L1113,0)</f>
        <v>1</v>
      </c>
    </row>
    <row r="1114" spans="1:7" x14ac:dyDescent="0.25">
      <c r="A1114">
        <v>1112</v>
      </c>
      <c r="B1114" t="str">
        <f>VLOOKUP(A1114,Table1[[#This Row],[id]:[state]],6,0)</f>
        <v>failed</v>
      </c>
      <c r="C1114">
        <f>IF(B1114="successful",Data!L1114,0)</f>
        <v>0</v>
      </c>
      <c r="F1114" t="str">
        <f>VLOOKUP(A1114,Table1[[#This Row],[id]:[state]],6,0)</f>
        <v>failed</v>
      </c>
      <c r="G1114">
        <f>IF(F1114="failed",Data!L1114,0)</f>
        <v>312</v>
      </c>
    </row>
    <row r="1115" spans="1:7" x14ac:dyDescent="0.25">
      <c r="A1115">
        <v>1113</v>
      </c>
      <c r="B1115" t="str">
        <f>VLOOKUP(A1115,Table1[[#This Row],[id]:[state]],6,0)</f>
        <v>failed</v>
      </c>
      <c r="C1115">
        <f>IF(B1115="successful",Data!L1115,0)</f>
        <v>0</v>
      </c>
      <c r="F1115" t="str">
        <f>VLOOKUP(A1115,Table1[[#This Row],[id]:[state]],6,0)</f>
        <v>failed</v>
      </c>
      <c r="G1115">
        <f>IF(F1115="failed",Data!L1115,0)</f>
        <v>1</v>
      </c>
    </row>
    <row r="1116" spans="1:7" x14ac:dyDescent="0.25">
      <c r="A1116">
        <v>1114</v>
      </c>
      <c r="B1116" t="str">
        <f>VLOOKUP(A1116,Table1[[#This Row],[id]:[state]],6,0)</f>
        <v>failed</v>
      </c>
      <c r="C1116">
        <f>IF(B1116="successful",Data!L1116,0)</f>
        <v>0</v>
      </c>
      <c r="F1116" t="str">
        <f>VLOOKUP(A1116,Table1[[#This Row],[id]:[state]],6,0)</f>
        <v>failed</v>
      </c>
      <c r="G1116">
        <f>IF(F1116="failed",Data!L1116,0)</f>
        <v>3</v>
      </c>
    </row>
    <row r="1117" spans="1:7" x14ac:dyDescent="0.25">
      <c r="A1117">
        <v>1115</v>
      </c>
      <c r="B1117" t="str">
        <f>VLOOKUP(A1117,Table1[[#This Row],[id]:[state]],6,0)</f>
        <v>failed</v>
      </c>
      <c r="C1117">
        <f>IF(B1117="successful",Data!L1117,0)</f>
        <v>0</v>
      </c>
      <c r="F1117" t="str">
        <f>VLOOKUP(A1117,Table1[[#This Row],[id]:[state]],6,0)</f>
        <v>failed</v>
      </c>
      <c r="G1117">
        <f>IF(F1117="failed",Data!L1117,0)</f>
        <v>4</v>
      </c>
    </row>
    <row r="1118" spans="1:7" x14ac:dyDescent="0.25">
      <c r="A1118">
        <v>1116</v>
      </c>
      <c r="B1118" t="str">
        <f>VLOOKUP(A1118,Table1[[#This Row],[id]:[state]],6,0)</f>
        <v>failed</v>
      </c>
      <c r="C1118">
        <f>IF(B1118="successful",Data!L1118,0)</f>
        <v>0</v>
      </c>
      <c r="F1118" t="str">
        <f>VLOOKUP(A1118,Table1[[#This Row],[id]:[state]],6,0)</f>
        <v>failed</v>
      </c>
      <c r="G1118">
        <f>IF(F1118="failed",Data!L1118,0)</f>
        <v>10</v>
      </c>
    </row>
    <row r="1119" spans="1:7" x14ac:dyDescent="0.25">
      <c r="A1119">
        <v>1117</v>
      </c>
      <c r="B1119" t="str">
        <f>VLOOKUP(A1119,Table1[[#This Row],[id]:[state]],6,0)</f>
        <v>failed</v>
      </c>
      <c r="C1119">
        <f>IF(B1119="successful",Data!L1119,0)</f>
        <v>0</v>
      </c>
      <c r="F1119" t="str">
        <f>VLOOKUP(A1119,Table1[[#This Row],[id]:[state]],6,0)</f>
        <v>failed</v>
      </c>
      <c r="G1119">
        <f>IF(F1119="failed",Data!L1119,0)</f>
        <v>8</v>
      </c>
    </row>
    <row r="1120" spans="1:7" x14ac:dyDescent="0.25">
      <c r="A1120">
        <v>1118</v>
      </c>
      <c r="B1120" t="str">
        <f>VLOOKUP(A1120,Table1[[#This Row],[id]:[state]],6,0)</f>
        <v>failed</v>
      </c>
      <c r="C1120">
        <f>IF(B1120="successful",Data!L1120,0)</f>
        <v>0</v>
      </c>
      <c r="F1120" t="str">
        <f>VLOOKUP(A1120,Table1[[#This Row],[id]:[state]],6,0)</f>
        <v>failed</v>
      </c>
      <c r="G1120">
        <f>IF(F1120="failed",Data!L1120,0)</f>
        <v>3</v>
      </c>
    </row>
    <row r="1121" spans="1:7" x14ac:dyDescent="0.25">
      <c r="A1121">
        <v>1119</v>
      </c>
      <c r="B1121" t="str">
        <f>VLOOKUP(A1121,Table1[[#This Row],[id]:[state]],6,0)</f>
        <v>failed</v>
      </c>
      <c r="C1121">
        <f>IF(B1121="successful",Data!L1121,0)</f>
        <v>0</v>
      </c>
      <c r="F1121" t="str">
        <f>VLOOKUP(A1121,Table1[[#This Row],[id]:[state]],6,0)</f>
        <v>failed</v>
      </c>
      <c r="G1121">
        <f>IF(F1121="failed",Data!L1121,0)</f>
        <v>1</v>
      </c>
    </row>
    <row r="1122" spans="1:7" x14ac:dyDescent="0.25">
      <c r="A1122">
        <v>1120</v>
      </c>
      <c r="B1122" t="str">
        <f>VLOOKUP(A1122,Table1[[#This Row],[id]:[state]],6,0)</f>
        <v>failed</v>
      </c>
      <c r="C1122">
        <f>IF(B1122="successful",Data!L1122,0)</f>
        <v>0</v>
      </c>
      <c r="F1122" t="str">
        <f>VLOOKUP(A1122,Table1[[#This Row],[id]:[state]],6,0)</f>
        <v>failed</v>
      </c>
      <c r="G1122">
        <f>IF(F1122="failed",Data!L1122,0)</f>
        <v>0</v>
      </c>
    </row>
    <row r="1123" spans="1:7" x14ac:dyDescent="0.25">
      <c r="A1123">
        <v>1121</v>
      </c>
      <c r="B1123" t="str">
        <f>VLOOKUP(A1123,Table1[[#This Row],[id]:[state]],6,0)</f>
        <v>failed</v>
      </c>
      <c r="C1123">
        <f>IF(B1123="successful",Data!L1123,0)</f>
        <v>0</v>
      </c>
      <c r="F1123" t="str">
        <f>VLOOKUP(A1123,Table1[[#This Row],[id]:[state]],6,0)</f>
        <v>failed</v>
      </c>
      <c r="G1123">
        <f>IF(F1123="failed",Data!L1123,0)</f>
        <v>5</v>
      </c>
    </row>
    <row r="1124" spans="1:7" x14ac:dyDescent="0.25">
      <c r="A1124">
        <v>1122</v>
      </c>
      <c r="B1124" t="str">
        <f>VLOOKUP(A1124,Table1[[#This Row],[id]:[state]],6,0)</f>
        <v>failed</v>
      </c>
      <c r="C1124">
        <f>IF(B1124="successful",Data!L1124,0)</f>
        <v>0</v>
      </c>
      <c r="F1124" t="str">
        <f>VLOOKUP(A1124,Table1[[#This Row],[id]:[state]],6,0)</f>
        <v>failed</v>
      </c>
      <c r="G1124">
        <f>IF(F1124="failed",Data!L1124,0)</f>
        <v>0</v>
      </c>
    </row>
    <row r="1125" spans="1:7" x14ac:dyDescent="0.25">
      <c r="A1125">
        <v>1123</v>
      </c>
      <c r="B1125" t="str">
        <f>VLOOKUP(A1125,Table1[[#This Row],[id]:[state]],6,0)</f>
        <v>failed</v>
      </c>
      <c r="C1125">
        <f>IF(B1125="successful",Data!L1125,0)</f>
        <v>0</v>
      </c>
      <c r="F1125" t="str">
        <f>VLOOKUP(A1125,Table1[[#This Row],[id]:[state]],6,0)</f>
        <v>failed</v>
      </c>
      <c r="G1125">
        <f>IF(F1125="failed",Data!L1125,0)</f>
        <v>3</v>
      </c>
    </row>
    <row r="1126" spans="1:7" x14ac:dyDescent="0.25">
      <c r="A1126">
        <v>1124</v>
      </c>
      <c r="B1126" t="str">
        <f>VLOOKUP(A1126,Table1[[#This Row],[id]:[state]],6,0)</f>
        <v>failed</v>
      </c>
      <c r="C1126">
        <f>IF(B1126="successful",Data!L1126,0)</f>
        <v>0</v>
      </c>
      <c r="F1126" t="str">
        <f>VLOOKUP(A1126,Table1[[#This Row],[id]:[state]],6,0)</f>
        <v>failed</v>
      </c>
      <c r="G1126">
        <f>IF(F1126="failed",Data!L1126,0)</f>
        <v>7</v>
      </c>
    </row>
    <row r="1127" spans="1:7" x14ac:dyDescent="0.25">
      <c r="A1127">
        <v>1125</v>
      </c>
      <c r="B1127" t="str">
        <f>VLOOKUP(A1127,Table1[[#This Row],[id]:[state]],6,0)</f>
        <v>failed</v>
      </c>
      <c r="C1127">
        <f>IF(B1127="successful",Data!L1127,0)</f>
        <v>0</v>
      </c>
      <c r="F1127" t="str">
        <f>VLOOKUP(A1127,Table1[[#This Row],[id]:[state]],6,0)</f>
        <v>failed</v>
      </c>
      <c r="G1127">
        <f>IF(F1127="failed",Data!L1127,0)</f>
        <v>0</v>
      </c>
    </row>
    <row r="1128" spans="1:7" x14ac:dyDescent="0.25">
      <c r="A1128">
        <v>1126</v>
      </c>
      <c r="B1128" t="str">
        <f>VLOOKUP(A1128,Table1[[#This Row],[id]:[state]],6,0)</f>
        <v>failed</v>
      </c>
      <c r="C1128">
        <f>IF(B1128="successful",Data!L1128,0)</f>
        <v>0</v>
      </c>
      <c r="F1128" t="str">
        <f>VLOOKUP(A1128,Table1[[#This Row],[id]:[state]],6,0)</f>
        <v>failed</v>
      </c>
      <c r="G1128">
        <f>IF(F1128="failed",Data!L1128,0)</f>
        <v>2</v>
      </c>
    </row>
    <row r="1129" spans="1:7" x14ac:dyDescent="0.25">
      <c r="A1129">
        <v>1127</v>
      </c>
      <c r="B1129" t="str">
        <f>VLOOKUP(A1129,Table1[[#This Row],[id]:[state]],6,0)</f>
        <v>failed</v>
      </c>
      <c r="C1129">
        <f>IF(B1129="successful",Data!L1129,0)</f>
        <v>0</v>
      </c>
      <c r="F1129" t="str">
        <f>VLOOKUP(A1129,Table1[[#This Row],[id]:[state]],6,0)</f>
        <v>failed</v>
      </c>
      <c r="G1129">
        <f>IF(F1129="failed",Data!L1129,0)</f>
        <v>23</v>
      </c>
    </row>
    <row r="1130" spans="1:7" x14ac:dyDescent="0.25">
      <c r="A1130">
        <v>1128</v>
      </c>
      <c r="B1130" t="str">
        <f>VLOOKUP(A1130,Table1[[#This Row],[id]:[state]],6,0)</f>
        <v>failed</v>
      </c>
      <c r="C1130">
        <f>IF(B1130="successful",Data!L1130,0)</f>
        <v>0</v>
      </c>
      <c r="F1130" t="str">
        <f>VLOOKUP(A1130,Table1[[#This Row],[id]:[state]],6,0)</f>
        <v>failed</v>
      </c>
      <c r="G1130">
        <f>IF(F1130="failed",Data!L1130,0)</f>
        <v>1</v>
      </c>
    </row>
    <row r="1131" spans="1:7" x14ac:dyDescent="0.25">
      <c r="A1131">
        <v>1129</v>
      </c>
      <c r="B1131" t="str">
        <f>VLOOKUP(A1131,Table1[[#This Row],[id]:[state]],6,0)</f>
        <v>failed</v>
      </c>
      <c r="C1131">
        <f>IF(B1131="successful",Data!L1131,0)</f>
        <v>0</v>
      </c>
      <c r="F1131" t="str">
        <f>VLOOKUP(A1131,Table1[[#This Row],[id]:[state]],6,0)</f>
        <v>failed</v>
      </c>
      <c r="G1131">
        <f>IF(F1131="failed",Data!L1131,0)</f>
        <v>2</v>
      </c>
    </row>
    <row r="1132" spans="1:7" x14ac:dyDescent="0.25">
      <c r="A1132">
        <v>1130</v>
      </c>
      <c r="B1132" t="str">
        <f>VLOOKUP(A1132,Table1[[#This Row],[id]:[state]],6,0)</f>
        <v>failed</v>
      </c>
      <c r="C1132">
        <f>IF(B1132="successful",Data!L1132,0)</f>
        <v>0</v>
      </c>
      <c r="F1132" t="str">
        <f>VLOOKUP(A1132,Table1[[#This Row],[id]:[state]],6,0)</f>
        <v>failed</v>
      </c>
      <c r="G1132">
        <f>IF(F1132="failed",Data!L1132,0)</f>
        <v>3</v>
      </c>
    </row>
    <row r="1133" spans="1:7" x14ac:dyDescent="0.25">
      <c r="A1133">
        <v>1131</v>
      </c>
      <c r="B1133" t="str">
        <f>VLOOKUP(A1133,Table1[[#This Row],[id]:[state]],6,0)</f>
        <v>failed</v>
      </c>
      <c r="C1133">
        <f>IF(B1133="successful",Data!L1133,0)</f>
        <v>0</v>
      </c>
      <c r="F1133" t="str">
        <f>VLOOKUP(A1133,Table1[[#This Row],[id]:[state]],6,0)</f>
        <v>failed</v>
      </c>
      <c r="G1133">
        <f>IF(F1133="failed",Data!L1133,0)</f>
        <v>0</v>
      </c>
    </row>
    <row r="1134" spans="1:7" x14ac:dyDescent="0.25">
      <c r="A1134">
        <v>1132</v>
      </c>
      <c r="B1134" t="str">
        <f>VLOOKUP(A1134,Table1[[#This Row],[id]:[state]],6,0)</f>
        <v>failed</v>
      </c>
      <c r="C1134">
        <f>IF(B1134="successful",Data!L1134,0)</f>
        <v>0</v>
      </c>
      <c r="F1134" t="str">
        <f>VLOOKUP(A1134,Table1[[#This Row],[id]:[state]],6,0)</f>
        <v>failed</v>
      </c>
      <c r="G1134">
        <f>IF(F1134="failed",Data!L1134,0)</f>
        <v>13</v>
      </c>
    </row>
    <row r="1135" spans="1:7" x14ac:dyDescent="0.25">
      <c r="A1135">
        <v>1133</v>
      </c>
      <c r="B1135" t="str">
        <f>VLOOKUP(A1135,Table1[[#This Row],[id]:[state]],6,0)</f>
        <v>failed</v>
      </c>
      <c r="C1135">
        <f>IF(B1135="successful",Data!L1135,0)</f>
        <v>0</v>
      </c>
      <c r="F1135" t="str">
        <f>VLOOKUP(A1135,Table1[[#This Row],[id]:[state]],6,0)</f>
        <v>failed</v>
      </c>
      <c r="G1135">
        <f>IF(F1135="failed",Data!L1135,0)</f>
        <v>1</v>
      </c>
    </row>
    <row r="1136" spans="1:7" x14ac:dyDescent="0.25">
      <c r="A1136">
        <v>1134</v>
      </c>
      <c r="B1136" t="str">
        <f>VLOOKUP(A1136,Table1[[#This Row],[id]:[state]],6,0)</f>
        <v>failed</v>
      </c>
      <c r="C1136">
        <f>IF(B1136="successful",Data!L1136,0)</f>
        <v>0</v>
      </c>
      <c r="F1136" t="str">
        <f>VLOOKUP(A1136,Table1[[#This Row],[id]:[state]],6,0)</f>
        <v>failed</v>
      </c>
      <c r="G1136">
        <f>IF(F1136="failed",Data!L1136,0)</f>
        <v>1</v>
      </c>
    </row>
    <row r="1137" spans="1:7" x14ac:dyDescent="0.25">
      <c r="A1137">
        <v>1135</v>
      </c>
      <c r="B1137" t="str">
        <f>VLOOKUP(A1137,Table1[[#This Row],[id]:[state]],6,0)</f>
        <v>failed</v>
      </c>
      <c r="C1137">
        <f>IF(B1137="successful",Data!L1137,0)</f>
        <v>0</v>
      </c>
      <c r="F1137" t="str">
        <f>VLOOKUP(A1137,Table1[[#This Row],[id]:[state]],6,0)</f>
        <v>failed</v>
      </c>
      <c r="G1137">
        <f>IF(F1137="failed",Data!L1137,0)</f>
        <v>1</v>
      </c>
    </row>
    <row r="1138" spans="1:7" x14ac:dyDescent="0.25">
      <c r="A1138">
        <v>1136</v>
      </c>
      <c r="B1138" t="str">
        <f>VLOOKUP(A1138,Table1[[#This Row],[id]:[state]],6,0)</f>
        <v>failed</v>
      </c>
      <c r="C1138">
        <f>IF(B1138="successful",Data!L1138,0)</f>
        <v>0</v>
      </c>
      <c r="F1138" t="str">
        <f>VLOOKUP(A1138,Table1[[#This Row],[id]:[state]],6,0)</f>
        <v>failed</v>
      </c>
      <c r="G1138">
        <f>IF(F1138="failed",Data!L1138,0)</f>
        <v>6</v>
      </c>
    </row>
    <row r="1139" spans="1:7" x14ac:dyDescent="0.25">
      <c r="A1139">
        <v>1137</v>
      </c>
      <c r="B1139" t="str">
        <f>VLOOKUP(A1139,Table1[[#This Row],[id]:[state]],6,0)</f>
        <v>failed</v>
      </c>
      <c r="C1139">
        <f>IF(B1139="successful",Data!L1139,0)</f>
        <v>0</v>
      </c>
      <c r="F1139" t="str">
        <f>VLOOKUP(A1139,Table1[[#This Row],[id]:[state]],6,0)</f>
        <v>failed</v>
      </c>
      <c r="G1139">
        <f>IF(F1139="failed",Data!L1139,0)</f>
        <v>39</v>
      </c>
    </row>
    <row r="1140" spans="1:7" x14ac:dyDescent="0.25">
      <c r="A1140">
        <v>1138</v>
      </c>
      <c r="B1140" t="str">
        <f>VLOOKUP(A1140,Table1[[#This Row],[id]:[state]],6,0)</f>
        <v>failed</v>
      </c>
      <c r="C1140">
        <f>IF(B1140="successful",Data!L1140,0)</f>
        <v>0</v>
      </c>
      <c r="F1140" t="str">
        <f>VLOOKUP(A1140,Table1[[#This Row],[id]:[state]],6,0)</f>
        <v>failed</v>
      </c>
      <c r="G1140">
        <f>IF(F1140="failed",Data!L1140,0)</f>
        <v>4</v>
      </c>
    </row>
    <row r="1141" spans="1:7" x14ac:dyDescent="0.25">
      <c r="A1141">
        <v>1139</v>
      </c>
      <c r="B1141" t="str">
        <f>VLOOKUP(A1141,Table1[[#This Row],[id]:[state]],6,0)</f>
        <v>failed</v>
      </c>
      <c r="C1141">
        <f>IF(B1141="successful",Data!L1141,0)</f>
        <v>0</v>
      </c>
      <c r="F1141" t="str">
        <f>VLOOKUP(A1141,Table1[[#This Row],[id]:[state]],6,0)</f>
        <v>failed</v>
      </c>
      <c r="G1141">
        <f>IF(F1141="failed",Data!L1141,0)</f>
        <v>1</v>
      </c>
    </row>
    <row r="1142" spans="1:7" x14ac:dyDescent="0.25">
      <c r="A1142">
        <v>1140</v>
      </c>
      <c r="B1142" t="str">
        <f>VLOOKUP(A1142,Table1[[#This Row],[id]:[state]],6,0)</f>
        <v>failed</v>
      </c>
      <c r="C1142">
        <f>IF(B1142="successful",Data!L1142,0)</f>
        <v>0</v>
      </c>
      <c r="F1142" t="str">
        <f>VLOOKUP(A1142,Table1[[#This Row],[id]:[state]],6,0)</f>
        <v>failed</v>
      </c>
      <c r="G1142">
        <f>IF(F1142="failed",Data!L1142,0)</f>
        <v>0</v>
      </c>
    </row>
    <row r="1143" spans="1:7" x14ac:dyDescent="0.25">
      <c r="A1143">
        <v>1141</v>
      </c>
      <c r="B1143" t="str">
        <f>VLOOKUP(A1143,Table1[[#This Row],[id]:[state]],6,0)</f>
        <v>failed</v>
      </c>
      <c r="C1143">
        <f>IF(B1143="successful",Data!L1143,0)</f>
        <v>0</v>
      </c>
      <c r="F1143" t="str">
        <f>VLOOKUP(A1143,Table1[[#This Row],[id]:[state]],6,0)</f>
        <v>failed</v>
      </c>
      <c r="G1143">
        <f>IF(F1143="failed",Data!L1143,0)</f>
        <v>0</v>
      </c>
    </row>
    <row r="1144" spans="1:7" x14ac:dyDescent="0.25">
      <c r="A1144">
        <v>1142</v>
      </c>
      <c r="B1144" t="str">
        <f>VLOOKUP(A1144,Table1[[#This Row],[id]:[state]],6,0)</f>
        <v>failed</v>
      </c>
      <c r="C1144">
        <f>IF(B1144="successful",Data!L1144,0)</f>
        <v>0</v>
      </c>
      <c r="F1144" t="str">
        <f>VLOOKUP(A1144,Table1[[#This Row],[id]:[state]],6,0)</f>
        <v>failed</v>
      </c>
      <c r="G1144">
        <f>IF(F1144="failed",Data!L1144,0)</f>
        <v>0</v>
      </c>
    </row>
    <row r="1145" spans="1:7" x14ac:dyDescent="0.25">
      <c r="A1145">
        <v>1143</v>
      </c>
      <c r="B1145" t="str">
        <f>VLOOKUP(A1145,Table1[[#This Row],[id]:[state]],6,0)</f>
        <v>failed</v>
      </c>
      <c r="C1145">
        <f>IF(B1145="successful",Data!L1145,0)</f>
        <v>0</v>
      </c>
      <c r="F1145" t="str">
        <f>VLOOKUP(A1145,Table1[[#This Row],[id]:[state]],6,0)</f>
        <v>failed</v>
      </c>
      <c r="G1145">
        <f>IF(F1145="failed",Data!L1145,0)</f>
        <v>8</v>
      </c>
    </row>
    <row r="1146" spans="1:7" x14ac:dyDescent="0.25">
      <c r="A1146">
        <v>1144</v>
      </c>
      <c r="B1146" t="str">
        <f>VLOOKUP(A1146,Table1[[#This Row],[id]:[state]],6,0)</f>
        <v>failed</v>
      </c>
      <c r="C1146">
        <f>IF(B1146="successful",Data!L1146,0)</f>
        <v>0</v>
      </c>
      <c r="F1146" t="str">
        <f>VLOOKUP(A1146,Table1[[#This Row],[id]:[state]],6,0)</f>
        <v>failed</v>
      </c>
      <c r="G1146">
        <f>IF(F1146="failed",Data!L1146,0)</f>
        <v>0</v>
      </c>
    </row>
    <row r="1147" spans="1:7" x14ac:dyDescent="0.25">
      <c r="A1147">
        <v>1145</v>
      </c>
      <c r="B1147" t="str">
        <f>VLOOKUP(A1147,Table1[[#This Row],[id]:[state]],6,0)</f>
        <v>failed</v>
      </c>
      <c r="C1147">
        <f>IF(B1147="successful",Data!L1147,0)</f>
        <v>0</v>
      </c>
      <c r="F1147" t="str">
        <f>VLOOKUP(A1147,Table1[[#This Row],[id]:[state]],6,0)</f>
        <v>failed</v>
      </c>
      <c r="G1147">
        <f>IF(F1147="failed",Data!L1147,0)</f>
        <v>1</v>
      </c>
    </row>
    <row r="1148" spans="1:7" x14ac:dyDescent="0.25">
      <c r="A1148">
        <v>1146</v>
      </c>
      <c r="B1148" t="str">
        <f>VLOOKUP(A1148,Table1[[#This Row],[id]:[state]],6,0)</f>
        <v>failed</v>
      </c>
      <c r="C1148">
        <f>IF(B1148="successful",Data!L1148,0)</f>
        <v>0</v>
      </c>
      <c r="F1148" t="str">
        <f>VLOOKUP(A1148,Table1[[#This Row],[id]:[state]],6,0)</f>
        <v>failed</v>
      </c>
      <c r="G1148">
        <f>IF(F1148="failed",Data!L1148,0)</f>
        <v>12</v>
      </c>
    </row>
    <row r="1149" spans="1:7" x14ac:dyDescent="0.25">
      <c r="A1149">
        <v>1147</v>
      </c>
      <c r="B1149" t="str">
        <f>VLOOKUP(A1149,Table1[[#This Row],[id]:[state]],6,0)</f>
        <v>failed</v>
      </c>
      <c r="C1149">
        <f>IF(B1149="successful",Data!L1149,0)</f>
        <v>0</v>
      </c>
      <c r="F1149" t="str">
        <f>VLOOKUP(A1149,Table1[[#This Row],[id]:[state]],6,0)</f>
        <v>failed</v>
      </c>
      <c r="G1149">
        <f>IF(F1149="failed",Data!L1149,0)</f>
        <v>0</v>
      </c>
    </row>
    <row r="1150" spans="1:7" x14ac:dyDescent="0.25">
      <c r="A1150">
        <v>1148</v>
      </c>
      <c r="B1150" t="str">
        <f>VLOOKUP(A1150,Table1[[#This Row],[id]:[state]],6,0)</f>
        <v>failed</v>
      </c>
      <c r="C1150">
        <f>IF(B1150="successful",Data!L1150,0)</f>
        <v>0</v>
      </c>
      <c r="F1150" t="str">
        <f>VLOOKUP(A1150,Table1[[#This Row],[id]:[state]],6,0)</f>
        <v>failed</v>
      </c>
      <c r="G1150">
        <f>IF(F1150="failed",Data!L1150,0)</f>
        <v>3</v>
      </c>
    </row>
    <row r="1151" spans="1:7" x14ac:dyDescent="0.25">
      <c r="A1151">
        <v>1149</v>
      </c>
      <c r="B1151" t="str">
        <f>VLOOKUP(A1151,Table1[[#This Row],[id]:[state]],6,0)</f>
        <v>failed</v>
      </c>
      <c r="C1151">
        <f>IF(B1151="successful",Data!L1151,0)</f>
        <v>0</v>
      </c>
      <c r="F1151" t="str">
        <f>VLOOKUP(A1151,Table1[[#This Row],[id]:[state]],6,0)</f>
        <v>failed</v>
      </c>
      <c r="G1151">
        <f>IF(F1151="failed",Data!L1151,0)</f>
        <v>2</v>
      </c>
    </row>
    <row r="1152" spans="1:7" x14ac:dyDescent="0.25">
      <c r="A1152">
        <v>1150</v>
      </c>
      <c r="B1152" t="str">
        <f>VLOOKUP(A1152,Table1[[#This Row],[id]:[state]],6,0)</f>
        <v>failed</v>
      </c>
      <c r="C1152">
        <f>IF(B1152="successful",Data!L1152,0)</f>
        <v>0</v>
      </c>
      <c r="F1152" t="str">
        <f>VLOOKUP(A1152,Table1[[#This Row],[id]:[state]],6,0)</f>
        <v>failed</v>
      </c>
      <c r="G1152">
        <f>IF(F1152="failed",Data!L1152,0)</f>
        <v>6</v>
      </c>
    </row>
    <row r="1153" spans="1:7" x14ac:dyDescent="0.25">
      <c r="A1153">
        <v>1151</v>
      </c>
      <c r="B1153" t="str">
        <f>VLOOKUP(A1153,Table1[[#This Row],[id]:[state]],6,0)</f>
        <v>failed</v>
      </c>
      <c r="C1153">
        <f>IF(B1153="successful",Data!L1153,0)</f>
        <v>0</v>
      </c>
      <c r="F1153" t="str">
        <f>VLOOKUP(A1153,Table1[[#This Row],[id]:[state]],6,0)</f>
        <v>failed</v>
      </c>
      <c r="G1153">
        <f>IF(F1153="failed",Data!L1153,0)</f>
        <v>0</v>
      </c>
    </row>
    <row r="1154" spans="1:7" x14ac:dyDescent="0.25">
      <c r="A1154">
        <v>1152</v>
      </c>
      <c r="B1154" t="str">
        <f>VLOOKUP(A1154,Table1[[#This Row],[id]:[state]],6,0)</f>
        <v>failed</v>
      </c>
      <c r="C1154">
        <f>IF(B1154="successful",Data!L1154,0)</f>
        <v>0</v>
      </c>
      <c r="F1154" t="str">
        <f>VLOOKUP(A1154,Table1[[#This Row],[id]:[state]],6,0)</f>
        <v>failed</v>
      </c>
      <c r="G1154">
        <f>IF(F1154="failed",Data!L1154,0)</f>
        <v>15</v>
      </c>
    </row>
    <row r="1155" spans="1:7" x14ac:dyDescent="0.25">
      <c r="A1155">
        <v>1153</v>
      </c>
      <c r="B1155" t="str">
        <f>VLOOKUP(A1155,Table1[[#This Row],[id]:[state]],6,0)</f>
        <v>failed</v>
      </c>
      <c r="C1155">
        <f>IF(B1155="successful",Data!L1155,0)</f>
        <v>0</v>
      </c>
      <c r="F1155" t="str">
        <f>VLOOKUP(A1155,Table1[[#This Row],[id]:[state]],6,0)</f>
        <v>failed</v>
      </c>
      <c r="G1155">
        <f>IF(F1155="failed",Data!L1155,0)</f>
        <v>1</v>
      </c>
    </row>
    <row r="1156" spans="1:7" x14ac:dyDescent="0.25">
      <c r="A1156">
        <v>1154</v>
      </c>
      <c r="B1156" t="str">
        <f>VLOOKUP(A1156,Table1[[#This Row],[id]:[state]],6,0)</f>
        <v>failed</v>
      </c>
      <c r="C1156">
        <f>IF(B1156="successful",Data!L1156,0)</f>
        <v>0</v>
      </c>
      <c r="F1156" t="str">
        <f>VLOOKUP(A1156,Table1[[#This Row],[id]:[state]],6,0)</f>
        <v>failed</v>
      </c>
      <c r="G1156">
        <f>IF(F1156="failed",Data!L1156,0)</f>
        <v>3</v>
      </c>
    </row>
    <row r="1157" spans="1:7" x14ac:dyDescent="0.25">
      <c r="A1157">
        <v>1155</v>
      </c>
      <c r="B1157" t="str">
        <f>VLOOKUP(A1157,Table1[[#This Row],[id]:[state]],6,0)</f>
        <v>failed</v>
      </c>
      <c r="C1157">
        <f>IF(B1157="successful",Data!L1157,0)</f>
        <v>0</v>
      </c>
      <c r="F1157" t="str">
        <f>VLOOKUP(A1157,Table1[[#This Row],[id]:[state]],6,0)</f>
        <v>failed</v>
      </c>
      <c r="G1157">
        <f>IF(F1157="failed",Data!L1157,0)</f>
        <v>8</v>
      </c>
    </row>
    <row r="1158" spans="1:7" x14ac:dyDescent="0.25">
      <c r="A1158">
        <v>1156</v>
      </c>
      <c r="B1158" t="str">
        <f>VLOOKUP(A1158,Table1[[#This Row],[id]:[state]],6,0)</f>
        <v>failed</v>
      </c>
      <c r="C1158">
        <f>IF(B1158="successful",Data!L1158,0)</f>
        <v>0</v>
      </c>
      <c r="F1158" t="str">
        <f>VLOOKUP(A1158,Table1[[#This Row],[id]:[state]],6,0)</f>
        <v>failed</v>
      </c>
      <c r="G1158">
        <f>IF(F1158="failed",Data!L1158,0)</f>
        <v>0</v>
      </c>
    </row>
    <row r="1159" spans="1:7" x14ac:dyDescent="0.25">
      <c r="A1159">
        <v>1157</v>
      </c>
      <c r="B1159" t="str">
        <f>VLOOKUP(A1159,Table1[[#This Row],[id]:[state]],6,0)</f>
        <v>failed</v>
      </c>
      <c r="C1159">
        <f>IF(B1159="successful",Data!L1159,0)</f>
        <v>0</v>
      </c>
      <c r="F1159" t="str">
        <f>VLOOKUP(A1159,Table1[[#This Row],[id]:[state]],6,0)</f>
        <v>failed</v>
      </c>
      <c r="G1159">
        <f>IF(F1159="failed",Data!L1159,0)</f>
        <v>3</v>
      </c>
    </row>
    <row r="1160" spans="1:7" x14ac:dyDescent="0.25">
      <c r="A1160">
        <v>1158</v>
      </c>
      <c r="B1160" t="str">
        <f>VLOOKUP(A1160,Table1[[#This Row],[id]:[state]],6,0)</f>
        <v>failed</v>
      </c>
      <c r="C1160">
        <f>IF(B1160="successful",Data!L1160,0)</f>
        <v>0</v>
      </c>
      <c r="F1160" t="str">
        <f>VLOOKUP(A1160,Table1[[#This Row],[id]:[state]],6,0)</f>
        <v>failed</v>
      </c>
      <c r="G1160">
        <f>IF(F1160="failed",Data!L1160,0)</f>
        <v>3</v>
      </c>
    </row>
    <row r="1161" spans="1:7" x14ac:dyDescent="0.25">
      <c r="A1161">
        <v>1159</v>
      </c>
      <c r="B1161" t="str">
        <f>VLOOKUP(A1161,Table1[[#This Row],[id]:[state]],6,0)</f>
        <v>failed</v>
      </c>
      <c r="C1161">
        <f>IF(B1161="successful",Data!L1161,0)</f>
        <v>0</v>
      </c>
      <c r="F1161" t="str">
        <f>VLOOKUP(A1161,Table1[[#This Row],[id]:[state]],6,0)</f>
        <v>failed</v>
      </c>
      <c r="G1161">
        <f>IF(F1161="failed",Data!L1161,0)</f>
        <v>0</v>
      </c>
    </row>
    <row r="1162" spans="1:7" x14ac:dyDescent="0.25">
      <c r="A1162">
        <v>1160</v>
      </c>
      <c r="B1162" t="str">
        <f>VLOOKUP(A1162,Table1[[#This Row],[id]:[state]],6,0)</f>
        <v>failed</v>
      </c>
      <c r="C1162">
        <f>IF(B1162="successful",Data!L1162,0)</f>
        <v>0</v>
      </c>
      <c r="F1162" t="str">
        <f>VLOOKUP(A1162,Table1[[#This Row],[id]:[state]],6,0)</f>
        <v>failed</v>
      </c>
      <c r="G1162">
        <f>IF(F1162="failed",Data!L1162,0)</f>
        <v>19</v>
      </c>
    </row>
    <row r="1163" spans="1:7" x14ac:dyDescent="0.25">
      <c r="A1163">
        <v>1161</v>
      </c>
      <c r="B1163" t="str">
        <f>VLOOKUP(A1163,Table1[[#This Row],[id]:[state]],6,0)</f>
        <v>failed</v>
      </c>
      <c r="C1163">
        <f>IF(B1163="successful",Data!L1163,0)</f>
        <v>0</v>
      </c>
      <c r="F1163" t="str">
        <f>VLOOKUP(A1163,Table1[[#This Row],[id]:[state]],6,0)</f>
        <v>failed</v>
      </c>
      <c r="G1163">
        <f>IF(F1163="failed",Data!L1163,0)</f>
        <v>0</v>
      </c>
    </row>
    <row r="1164" spans="1:7" x14ac:dyDescent="0.25">
      <c r="A1164">
        <v>1162</v>
      </c>
      <c r="B1164" t="str">
        <f>VLOOKUP(A1164,Table1[[#This Row],[id]:[state]],6,0)</f>
        <v>failed</v>
      </c>
      <c r="C1164">
        <f>IF(B1164="successful",Data!L1164,0)</f>
        <v>0</v>
      </c>
      <c r="F1164" t="str">
        <f>VLOOKUP(A1164,Table1[[#This Row],[id]:[state]],6,0)</f>
        <v>failed</v>
      </c>
      <c r="G1164">
        <f>IF(F1164="failed",Data!L1164,0)</f>
        <v>2</v>
      </c>
    </row>
    <row r="1165" spans="1:7" x14ac:dyDescent="0.25">
      <c r="A1165">
        <v>1163</v>
      </c>
      <c r="B1165" t="str">
        <f>VLOOKUP(A1165,Table1[[#This Row],[id]:[state]],6,0)</f>
        <v>failed</v>
      </c>
      <c r="C1165">
        <f>IF(B1165="successful",Data!L1165,0)</f>
        <v>0</v>
      </c>
      <c r="F1165" t="str">
        <f>VLOOKUP(A1165,Table1[[#This Row],[id]:[state]],6,0)</f>
        <v>failed</v>
      </c>
      <c r="G1165">
        <f>IF(F1165="failed",Data!L1165,0)</f>
        <v>0</v>
      </c>
    </row>
    <row r="1166" spans="1:7" x14ac:dyDescent="0.25">
      <c r="A1166">
        <v>1164</v>
      </c>
      <c r="B1166" t="str">
        <f>VLOOKUP(A1166,Table1[[#This Row],[id]:[state]],6,0)</f>
        <v>failed</v>
      </c>
      <c r="C1166">
        <f>IF(B1166="successful",Data!L1166,0)</f>
        <v>0</v>
      </c>
      <c r="F1166" t="str">
        <f>VLOOKUP(A1166,Table1[[#This Row],[id]:[state]],6,0)</f>
        <v>failed</v>
      </c>
      <c r="G1166">
        <f>IF(F1166="failed",Data!L1166,0)</f>
        <v>0</v>
      </c>
    </row>
    <row r="1167" spans="1:7" x14ac:dyDescent="0.25">
      <c r="A1167">
        <v>1165</v>
      </c>
      <c r="B1167" t="str">
        <f>VLOOKUP(A1167,Table1[[#This Row],[id]:[state]],6,0)</f>
        <v>failed</v>
      </c>
      <c r="C1167">
        <f>IF(B1167="successful",Data!L1167,0)</f>
        <v>0</v>
      </c>
      <c r="F1167" t="str">
        <f>VLOOKUP(A1167,Table1[[#This Row],[id]:[state]],6,0)</f>
        <v>failed</v>
      </c>
      <c r="G1167">
        <f>IF(F1167="failed",Data!L1167,0)</f>
        <v>25</v>
      </c>
    </row>
    <row r="1168" spans="1:7" x14ac:dyDescent="0.25">
      <c r="A1168">
        <v>1166</v>
      </c>
      <c r="B1168" t="str">
        <f>VLOOKUP(A1168,Table1[[#This Row],[id]:[state]],6,0)</f>
        <v>failed</v>
      </c>
      <c r="C1168">
        <f>IF(B1168="successful",Data!L1168,0)</f>
        <v>0</v>
      </c>
      <c r="F1168" t="str">
        <f>VLOOKUP(A1168,Table1[[#This Row],[id]:[state]],6,0)</f>
        <v>failed</v>
      </c>
      <c r="G1168">
        <f>IF(F1168="failed",Data!L1168,0)</f>
        <v>8</v>
      </c>
    </row>
    <row r="1169" spans="1:7" x14ac:dyDescent="0.25">
      <c r="A1169">
        <v>1167</v>
      </c>
      <c r="B1169" t="str">
        <f>VLOOKUP(A1169,Table1[[#This Row],[id]:[state]],6,0)</f>
        <v>failed</v>
      </c>
      <c r="C1169">
        <f>IF(B1169="successful",Data!L1169,0)</f>
        <v>0</v>
      </c>
      <c r="F1169" t="str">
        <f>VLOOKUP(A1169,Table1[[#This Row],[id]:[state]],6,0)</f>
        <v>failed</v>
      </c>
      <c r="G1169">
        <f>IF(F1169="failed",Data!L1169,0)</f>
        <v>16</v>
      </c>
    </row>
    <row r="1170" spans="1:7" x14ac:dyDescent="0.25">
      <c r="A1170">
        <v>1168</v>
      </c>
      <c r="B1170" t="str">
        <f>VLOOKUP(A1170,Table1[[#This Row],[id]:[state]],6,0)</f>
        <v>failed</v>
      </c>
      <c r="C1170">
        <f>IF(B1170="successful",Data!L1170,0)</f>
        <v>0</v>
      </c>
      <c r="F1170" t="str">
        <f>VLOOKUP(A1170,Table1[[#This Row],[id]:[state]],6,0)</f>
        <v>failed</v>
      </c>
      <c r="G1170">
        <f>IF(F1170="failed",Data!L1170,0)</f>
        <v>3</v>
      </c>
    </row>
    <row r="1171" spans="1:7" x14ac:dyDescent="0.25">
      <c r="A1171">
        <v>1169</v>
      </c>
      <c r="B1171" t="str">
        <f>VLOOKUP(A1171,Table1[[#This Row],[id]:[state]],6,0)</f>
        <v>failed</v>
      </c>
      <c r="C1171">
        <f>IF(B1171="successful",Data!L1171,0)</f>
        <v>0</v>
      </c>
      <c r="F1171" t="str">
        <f>VLOOKUP(A1171,Table1[[#This Row],[id]:[state]],6,0)</f>
        <v>failed</v>
      </c>
      <c r="G1171">
        <f>IF(F1171="failed",Data!L1171,0)</f>
        <v>3</v>
      </c>
    </row>
    <row r="1172" spans="1:7" x14ac:dyDescent="0.25">
      <c r="A1172">
        <v>1170</v>
      </c>
      <c r="B1172" t="str">
        <f>VLOOKUP(A1172,Table1[[#This Row],[id]:[state]],6,0)</f>
        <v>failed</v>
      </c>
      <c r="C1172">
        <f>IF(B1172="successful",Data!L1172,0)</f>
        <v>0</v>
      </c>
      <c r="F1172" t="str">
        <f>VLOOKUP(A1172,Table1[[#This Row],[id]:[state]],6,0)</f>
        <v>failed</v>
      </c>
      <c r="G1172">
        <f>IF(F1172="failed",Data!L1172,0)</f>
        <v>2</v>
      </c>
    </row>
    <row r="1173" spans="1:7" x14ac:dyDescent="0.25">
      <c r="A1173">
        <v>1171</v>
      </c>
      <c r="B1173" t="str">
        <f>VLOOKUP(A1173,Table1[[#This Row],[id]:[state]],6,0)</f>
        <v>failed</v>
      </c>
      <c r="C1173">
        <f>IF(B1173="successful",Data!L1173,0)</f>
        <v>0</v>
      </c>
      <c r="F1173" t="str">
        <f>VLOOKUP(A1173,Table1[[#This Row],[id]:[state]],6,0)</f>
        <v>failed</v>
      </c>
      <c r="G1173">
        <f>IF(F1173="failed",Data!L1173,0)</f>
        <v>1</v>
      </c>
    </row>
    <row r="1174" spans="1:7" x14ac:dyDescent="0.25">
      <c r="A1174">
        <v>1172</v>
      </c>
      <c r="B1174" t="str">
        <f>VLOOKUP(A1174,Table1[[#This Row],[id]:[state]],6,0)</f>
        <v>failed</v>
      </c>
      <c r="C1174">
        <f>IF(B1174="successful",Data!L1174,0)</f>
        <v>0</v>
      </c>
      <c r="F1174" t="str">
        <f>VLOOKUP(A1174,Table1[[#This Row],[id]:[state]],6,0)</f>
        <v>failed</v>
      </c>
      <c r="G1174">
        <f>IF(F1174="failed",Data!L1174,0)</f>
        <v>0</v>
      </c>
    </row>
    <row r="1175" spans="1:7" x14ac:dyDescent="0.25">
      <c r="A1175">
        <v>1173</v>
      </c>
      <c r="B1175" t="str">
        <f>VLOOKUP(A1175,Table1[[#This Row],[id]:[state]],6,0)</f>
        <v>failed</v>
      </c>
      <c r="C1175">
        <f>IF(B1175="successful",Data!L1175,0)</f>
        <v>0</v>
      </c>
      <c r="F1175" t="str">
        <f>VLOOKUP(A1175,Table1[[#This Row],[id]:[state]],6,0)</f>
        <v>failed</v>
      </c>
      <c r="G1175">
        <f>IF(F1175="failed",Data!L1175,0)</f>
        <v>1</v>
      </c>
    </row>
    <row r="1176" spans="1:7" x14ac:dyDescent="0.25">
      <c r="A1176">
        <v>1174</v>
      </c>
      <c r="B1176" t="str">
        <f>VLOOKUP(A1176,Table1[[#This Row],[id]:[state]],6,0)</f>
        <v>failed</v>
      </c>
      <c r="C1176">
        <f>IF(B1176="successful",Data!L1176,0)</f>
        <v>0</v>
      </c>
      <c r="F1176" t="str">
        <f>VLOOKUP(A1176,Table1[[#This Row],[id]:[state]],6,0)</f>
        <v>failed</v>
      </c>
      <c r="G1176">
        <f>IF(F1176="failed",Data!L1176,0)</f>
        <v>19</v>
      </c>
    </row>
    <row r="1177" spans="1:7" x14ac:dyDescent="0.25">
      <c r="A1177">
        <v>1175</v>
      </c>
      <c r="B1177" t="str">
        <f>VLOOKUP(A1177,Table1[[#This Row],[id]:[state]],6,0)</f>
        <v>failed</v>
      </c>
      <c r="C1177">
        <f>IF(B1177="successful",Data!L1177,0)</f>
        <v>0</v>
      </c>
      <c r="F1177" t="str">
        <f>VLOOKUP(A1177,Table1[[#This Row],[id]:[state]],6,0)</f>
        <v>failed</v>
      </c>
      <c r="G1177">
        <f>IF(F1177="failed",Data!L1177,0)</f>
        <v>9</v>
      </c>
    </row>
    <row r="1178" spans="1:7" x14ac:dyDescent="0.25">
      <c r="A1178">
        <v>1176</v>
      </c>
      <c r="B1178" t="str">
        <f>VLOOKUP(A1178,Table1[[#This Row],[id]:[state]],6,0)</f>
        <v>failed</v>
      </c>
      <c r="C1178">
        <f>IF(B1178="successful",Data!L1178,0)</f>
        <v>0</v>
      </c>
      <c r="F1178" t="str">
        <f>VLOOKUP(A1178,Table1[[#This Row],[id]:[state]],6,0)</f>
        <v>failed</v>
      </c>
      <c r="G1178">
        <f>IF(F1178="failed",Data!L1178,0)</f>
        <v>1</v>
      </c>
    </row>
    <row r="1179" spans="1:7" x14ac:dyDescent="0.25">
      <c r="A1179">
        <v>1177</v>
      </c>
      <c r="B1179" t="str">
        <f>VLOOKUP(A1179,Table1[[#This Row],[id]:[state]],6,0)</f>
        <v>failed</v>
      </c>
      <c r="C1179">
        <f>IF(B1179="successful",Data!L1179,0)</f>
        <v>0</v>
      </c>
      <c r="F1179" t="str">
        <f>VLOOKUP(A1179,Table1[[#This Row],[id]:[state]],6,0)</f>
        <v>failed</v>
      </c>
      <c r="G1179">
        <f>IF(F1179="failed",Data!L1179,0)</f>
        <v>0</v>
      </c>
    </row>
    <row r="1180" spans="1:7" x14ac:dyDescent="0.25">
      <c r="A1180">
        <v>1178</v>
      </c>
      <c r="B1180" t="str">
        <f>VLOOKUP(A1180,Table1[[#This Row],[id]:[state]],6,0)</f>
        <v>failed</v>
      </c>
      <c r="C1180">
        <f>IF(B1180="successful",Data!L1180,0)</f>
        <v>0</v>
      </c>
      <c r="F1180" t="str">
        <f>VLOOKUP(A1180,Table1[[#This Row],[id]:[state]],6,0)</f>
        <v>failed</v>
      </c>
      <c r="G1180">
        <f>IF(F1180="failed",Data!L1180,0)</f>
        <v>1</v>
      </c>
    </row>
    <row r="1181" spans="1:7" x14ac:dyDescent="0.25">
      <c r="A1181">
        <v>1179</v>
      </c>
      <c r="B1181" t="str">
        <f>VLOOKUP(A1181,Table1[[#This Row],[id]:[state]],6,0)</f>
        <v>failed</v>
      </c>
      <c r="C1181">
        <f>IF(B1181="successful",Data!L1181,0)</f>
        <v>0</v>
      </c>
      <c r="F1181" t="str">
        <f>VLOOKUP(A1181,Table1[[#This Row],[id]:[state]],6,0)</f>
        <v>failed</v>
      </c>
      <c r="G1181">
        <f>IF(F1181="failed",Data!L1181,0)</f>
        <v>5</v>
      </c>
    </row>
    <row r="1182" spans="1:7" x14ac:dyDescent="0.25">
      <c r="A1182">
        <v>1180</v>
      </c>
      <c r="B1182" t="str">
        <f>VLOOKUP(A1182,Table1[[#This Row],[id]:[state]],6,0)</f>
        <v>failed</v>
      </c>
      <c r="C1182">
        <f>IF(B1182="successful",Data!L1182,0)</f>
        <v>0</v>
      </c>
      <c r="F1182" t="str">
        <f>VLOOKUP(A1182,Table1[[#This Row],[id]:[state]],6,0)</f>
        <v>failed</v>
      </c>
      <c r="G1182">
        <f>IF(F1182="failed",Data!L1182,0)</f>
        <v>85</v>
      </c>
    </row>
    <row r="1183" spans="1:7" x14ac:dyDescent="0.25">
      <c r="A1183">
        <v>1181</v>
      </c>
      <c r="B1183" t="str">
        <f>VLOOKUP(A1183,Table1[[#This Row],[id]:[state]],6,0)</f>
        <v>failed</v>
      </c>
      <c r="C1183">
        <f>IF(B1183="successful",Data!L1183,0)</f>
        <v>0</v>
      </c>
      <c r="F1183" t="str">
        <f>VLOOKUP(A1183,Table1[[#This Row],[id]:[state]],6,0)</f>
        <v>failed</v>
      </c>
      <c r="G1183">
        <f>IF(F1183="failed",Data!L1183,0)</f>
        <v>3</v>
      </c>
    </row>
    <row r="1184" spans="1:7" x14ac:dyDescent="0.25">
      <c r="A1184">
        <v>1182</v>
      </c>
      <c r="B1184" t="str">
        <f>VLOOKUP(A1184,Table1[[#This Row],[id]:[state]],6,0)</f>
        <v>failed</v>
      </c>
      <c r="C1184">
        <f>IF(B1184="successful",Data!L1184,0)</f>
        <v>0</v>
      </c>
      <c r="F1184" t="str">
        <f>VLOOKUP(A1184,Table1[[#This Row],[id]:[state]],6,0)</f>
        <v>failed</v>
      </c>
      <c r="G1184">
        <f>IF(F1184="failed",Data!L1184,0)</f>
        <v>4</v>
      </c>
    </row>
    <row r="1185" spans="1:7" x14ac:dyDescent="0.25">
      <c r="A1185">
        <v>1183</v>
      </c>
      <c r="B1185" t="str">
        <f>VLOOKUP(A1185,Table1[[#This Row],[id]:[state]],6,0)</f>
        <v>failed</v>
      </c>
      <c r="C1185">
        <f>IF(B1185="successful",Data!L1185,0)</f>
        <v>0</v>
      </c>
      <c r="F1185" t="str">
        <f>VLOOKUP(A1185,Table1[[#This Row],[id]:[state]],6,0)</f>
        <v>failed</v>
      </c>
      <c r="G1185">
        <f>IF(F1185="failed",Data!L1185,0)</f>
        <v>3</v>
      </c>
    </row>
    <row r="1186" spans="1:7" hidden="1" x14ac:dyDescent="0.25">
      <c r="A1186">
        <v>1184</v>
      </c>
      <c r="B1186" t="str">
        <f>VLOOKUP(A1186,Table1[[#This Row],[id]:[state]],6,0)</f>
        <v>successful</v>
      </c>
      <c r="C1186">
        <f>IF(B1186="successful",Data!L1186,0)</f>
        <v>375</v>
      </c>
      <c r="F1186" t="str">
        <f>VLOOKUP(A1186,Table1[[#This Row],[id]:[state]],6,0)</f>
        <v>successful</v>
      </c>
      <c r="G1186">
        <f>IF(F1186="failed",Data!L1186,0)</f>
        <v>0</v>
      </c>
    </row>
    <row r="1187" spans="1:7" hidden="1" x14ac:dyDescent="0.25">
      <c r="A1187">
        <v>1185</v>
      </c>
      <c r="B1187" t="str">
        <f>VLOOKUP(A1187,Table1[[#This Row],[id]:[state]],6,0)</f>
        <v>successful</v>
      </c>
      <c r="C1187">
        <f>IF(B1187="successful",Data!L1187,0)</f>
        <v>111</v>
      </c>
      <c r="F1187" t="str">
        <f>VLOOKUP(A1187,Table1[[#This Row],[id]:[state]],6,0)</f>
        <v>successful</v>
      </c>
      <c r="G1187">
        <f>IF(F1187="failed",Data!L1187,0)</f>
        <v>0</v>
      </c>
    </row>
    <row r="1188" spans="1:7" hidden="1" x14ac:dyDescent="0.25">
      <c r="A1188">
        <v>1186</v>
      </c>
      <c r="B1188" t="str">
        <f>VLOOKUP(A1188,Table1[[#This Row],[id]:[state]],6,0)</f>
        <v>successful</v>
      </c>
      <c r="C1188">
        <f>IF(B1188="successful",Data!L1188,0)</f>
        <v>123</v>
      </c>
      <c r="F1188" t="str">
        <f>VLOOKUP(A1188,Table1[[#This Row],[id]:[state]],6,0)</f>
        <v>successful</v>
      </c>
      <c r="G1188">
        <f>IF(F1188="failed",Data!L1188,0)</f>
        <v>0</v>
      </c>
    </row>
    <row r="1189" spans="1:7" hidden="1" x14ac:dyDescent="0.25">
      <c r="A1189">
        <v>1187</v>
      </c>
      <c r="B1189" t="str">
        <f>VLOOKUP(A1189,Table1[[#This Row],[id]:[state]],6,0)</f>
        <v>successful</v>
      </c>
      <c r="C1189">
        <f>IF(B1189="successful",Data!L1189,0)</f>
        <v>70</v>
      </c>
      <c r="F1189" t="str">
        <f>VLOOKUP(A1189,Table1[[#This Row],[id]:[state]],6,0)</f>
        <v>successful</v>
      </c>
      <c r="G1189">
        <f>IF(F1189="failed",Data!L1189,0)</f>
        <v>0</v>
      </c>
    </row>
    <row r="1190" spans="1:7" hidden="1" x14ac:dyDescent="0.25">
      <c r="A1190">
        <v>1188</v>
      </c>
      <c r="B1190" t="str">
        <f>VLOOKUP(A1190,Table1[[#This Row],[id]:[state]],6,0)</f>
        <v>successful</v>
      </c>
      <c r="C1190">
        <f>IF(B1190="successful",Data!L1190,0)</f>
        <v>85</v>
      </c>
      <c r="F1190" t="str">
        <f>VLOOKUP(A1190,Table1[[#This Row],[id]:[state]],6,0)</f>
        <v>successful</v>
      </c>
      <c r="G1190">
        <f>IF(F1190="failed",Data!L1190,0)</f>
        <v>0</v>
      </c>
    </row>
    <row r="1191" spans="1:7" hidden="1" x14ac:dyDescent="0.25">
      <c r="A1191">
        <v>1189</v>
      </c>
      <c r="B1191" t="str">
        <f>VLOOKUP(A1191,Table1[[#This Row],[id]:[state]],6,0)</f>
        <v>successful</v>
      </c>
      <c r="C1191">
        <f>IF(B1191="successful",Data!L1191,0)</f>
        <v>86</v>
      </c>
      <c r="F1191" t="str">
        <f>VLOOKUP(A1191,Table1[[#This Row],[id]:[state]],6,0)</f>
        <v>successful</v>
      </c>
      <c r="G1191">
        <f>IF(F1191="failed",Data!L1191,0)</f>
        <v>0</v>
      </c>
    </row>
    <row r="1192" spans="1:7" hidden="1" x14ac:dyDescent="0.25">
      <c r="A1192">
        <v>1190</v>
      </c>
      <c r="B1192" t="str">
        <f>VLOOKUP(A1192,Table1[[#This Row],[id]:[state]],6,0)</f>
        <v>successful</v>
      </c>
      <c r="C1192">
        <f>IF(B1192="successful",Data!L1192,0)</f>
        <v>13</v>
      </c>
      <c r="F1192" t="str">
        <f>VLOOKUP(A1192,Table1[[#This Row],[id]:[state]],6,0)</f>
        <v>successful</v>
      </c>
      <c r="G1192">
        <f>IF(F1192="failed",Data!L1192,0)</f>
        <v>0</v>
      </c>
    </row>
    <row r="1193" spans="1:7" hidden="1" x14ac:dyDescent="0.25">
      <c r="A1193">
        <v>1191</v>
      </c>
      <c r="B1193" t="str">
        <f>VLOOKUP(A1193,Table1[[#This Row],[id]:[state]],6,0)</f>
        <v>successful</v>
      </c>
      <c r="C1193">
        <f>IF(B1193="successful",Data!L1193,0)</f>
        <v>33</v>
      </c>
      <c r="F1193" t="str">
        <f>VLOOKUP(A1193,Table1[[#This Row],[id]:[state]],6,0)</f>
        <v>successful</v>
      </c>
      <c r="G1193">
        <f>IF(F1193="failed",Data!L1193,0)</f>
        <v>0</v>
      </c>
    </row>
    <row r="1194" spans="1:7" hidden="1" x14ac:dyDescent="0.25">
      <c r="A1194">
        <v>1192</v>
      </c>
      <c r="B1194" t="str">
        <f>VLOOKUP(A1194,Table1[[#This Row],[id]:[state]],6,0)</f>
        <v>successful</v>
      </c>
      <c r="C1194">
        <f>IF(B1194="successful",Data!L1194,0)</f>
        <v>15</v>
      </c>
      <c r="F1194" t="str">
        <f>VLOOKUP(A1194,Table1[[#This Row],[id]:[state]],6,0)</f>
        <v>successful</v>
      </c>
      <c r="G1194">
        <f>IF(F1194="failed",Data!L1194,0)</f>
        <v>0</v>
      </c>
    </row>
    <row r="1195" spans="1:7" hidden="1" x14ac:dyDescent="0.25">
      <c r="A1195">
        <v>1193</v>
      </c>
      <c r="B1195" t="str">
        <f>VLOOKUP(A1195,Table1[[#This Row],[id]:[state]],6,0)</f>
        <v>successful</v>
      </c>
      <c r="C1195">
        <f>IF(B1195="successful",Data!L1195,0)</f>
        <v>273</v>
      </c>
      <c r="F1195" t="str">
        <f>VLOOKUP(A1195,Table1[[#This Row],[id]:[state]],6,0)</f>
        <v>successful</v>
      </c>
      <c r="G1195">
        <f>IF(F1195="failed",Data!L1195,0)</f>
        <v>0</v>
      </c>
    </row>
    <row r="1196" spans="1:7" hidden="1" x14ac:dyDescent="0.25">
      <c r="A1196">
        <v>1194</v>
      </c>
      <c r="B1196" t="str">
        <f>VLOOKUP(A1196,Table1[[#This Row],[id]:[state]],6,0)</f>
        <v>successful</v>
      </c>
      <c r="C1196">
        <f>IF(B1196="successful",Data!L1196,0)</f>
        <v>714</v>
      </c>
      <c r="F1196" t="str">
        <f>VLOOKUP(A1196,Table1[[#This Row],[id]:[state]],6,0)</f>
        <v>successful</v>
      </c>
      <c r="G1196">
        <f>IF(F1196="failed",Data!L1196,0)</f>
        <v>0</v>
      </c>
    </row>
    <row r="1197" spans="1:7" hidden="1" x14ac:dyDescent="0.25">
      <c r="A1197">
        <v>1195</v>
      </c>
      <c r="B1197" t="str">
        <f>VLOOKUP(A1197,Table1[[#This Row],[id]:[state]],6,0)</f>
        <v>successful</v>
      </c>
      <c r="C1197">
        <f>IF(B1197="successful",Data!L1197,0)</f>
        <v>170</v>
      </c>
      <c r="F1197" t="str">
        <f>VLOOKUP(A1197,Table1[[#This Row],[id]:[state]],6,0)</f>
        <v>successful</v>
      </c>
      <c r="G1197">
        <f>IF(F1197="failed",Data!L1197,0)</f>
        <v>0</v>
      </c>
    </row>
    <row r="1198" spans="1:7" hidden="1" x14ac:dyDescent="0.25">
      <c r="A1198">
        <v>1196</v>
      </c>
      <c r="B1198" t="str">
        <f>VLOOKUP(A1198,Table1[[#This Row],[id]:[state]],6,0)</f>
        <v>successful</v>
      </c>
      <c r="C1198">
        <f>IF(B1198="successful",Data!L1198,0)</f>
        <v>512</v>
      </c>
      <c r="F1198" t="str">
        <f>VLOOKUP(A1198,Table1[[#This Row],[id]:[state]],6,0)</f>
        <v>successful</v>
      </c>
      <c r="G1198">
        <f>IF(F1198="failed",Data!L1198,0)</f>
        <v>0</v>
      </c>
    </row>
    <row r="1199" spans="1:7" hidden="1" x14ac:dyDescent="0.25">
      <c r="A1199">
        <v>1197</v>
      </c>
      <c r="B1199" t="str">
        <f>VLOOKUP(A1199,Table1[[#This Row],[id]:[state]],6,0)</f>
        <v>successful</v>
      </c>
      <c r="C1199">
        <f>IF(B1199="successful",Data!L1199,0)</f>
        <v>314</v>
      </c>
      <c r="F1199" t="str">
        <f>VLOOKUP(A1199,Table1[[#This Row],[id]:[state]],6,0)</f>
        <v>successful</v>
      </c>
      <c r="G1199">
        <f>IF(F1199="failed",Data!L1199,0)</f>
        <v>0</v>
      </c>
    </row>
    <row r="1200" spans="1:7" hidden="1" x14ac:dyDescent="0.25">
      <c r="A1200">
        <v>1198</v>
      </c>
      <c r="B1200" t="str">
        <f>VLOOKUP(A1200,Table1[[#This Row],[id]:[state]],6,0)</f>
        <v>successful</v>
      </c>
      <c r="C1200">
        <f>IF(B1200="successful",Data!L1200,0)</f>
        <v>167</v>
      </c>
      <c r="F1200" t="str">
        <f>VLOOKUP(A1200,Table1[[#This Row],[id]:[state]],6,0)</f>
        <v>successful</v>
      </c>
      <c r="G1200">
        <f>IF(F1200="failed",Data!L1200,0)</f>
        <v>0</v>
      </c>
    </row>
    <row r="1201" spans="1:7" hidden="1" x14ac:dyDescent="0.25">
      <c r="A1201">
        <v>1199</v>
      </c>
      <c r="B1201" t="str">
        <f>VLOOKUP(A1201,Table1[[#This Row],[id]:[state]],6,0)</f>
        <v>successful</v>
      </c>
      <c r="C1201">
        <f>IF(B1201="successful",Data!L1201,0)</f>
        <v>9</v>
      </c>
      <c r="F1201" t="str">
        <f>VLOOKUP(A1201,Table1[[#This Row],[id]:[state]],6,0)</f>
        <v>successful</v>
      </c>
      <c r="G1201">
        <f>IF(F1201="failed",Data!L1201,0)</f>
        <v>0</v>
      </c>
    </row>
    <row r="1202" spans="1:7" hidden="1" x14ac:dyDescent="0.25">
      <c r="A1202">
        <v>1200</v>
      </c>
      <c r="B1202" t="str">
        <f>VLOOKUP(A1202,Table1[[#This Row],[id]:[state]],6,0)</f>
        <v>successful</v>
      </c>
      <c r="C1202">
        <f>IF(B1202="successful",Data!L1202,0)</f>
        <v>103</v>
      </c>
      <c r="F1202" t="str">
        <f>VLOOKUP(A1202,Table1[[#This Row],[id]:[state]],6,0)</f>
        <v>successful</v>
      </c>
      <c r="G1202">
        <f>IF(F1202="failed",Data!L1202,0)</f>
        <v>0</v>
      </c>
    </row>
    <row r="1203" spans="1:7" hidden="1" x14ac:dyDescent="0.25">
      <c r="A1203">
        <v>1201</v>
      </c>
      <c r="B1203" t="str">
        <f>VLOOKUP(A1203,Table1[[#This Row],[id]:[state]],6,0)</f>
        <v>successful</v>
      </c>
      <c r="C1203">
        <f>IF(B1203="successful",Data!L1203,0)</f>
        <v>111</v>
      </c>
      <c r="F1203" t="str">
        <f>VLOOKUP(A1203,Table1[[#This Row],[id]:[state]],6,0)</f>
        <v>successful</v>
      </c>
      <c r="G1203">
        <f>IF(F1203="failed",Data!L1203,0)</f>
        <v>0</v>
      </c>
    </row>
    <row r="1204" spans="1:7" hidden="1" x14ac:dyDescent="0.25">
      <c r="A1204">
        <v>1202</v>
      </c>
      <c r="B1204" t="str">
        <f>VLOOKUP(A1204,Table1[[#This Row],[id]:[state]],6,0)</f>
        <v>successful</v>
      </c>
      <c r="C1204">
        <f>IF(B1204="successful",Data!L1204,0)</f>
        <v>271</v>
      </c>
      <c r="F1204" t="str">
        <f>VLOOKUP(A1204,Table1[[#This Row],[id]:[state]],6,0)</f>
        <v>successful</v>
      </c>
      <c r="G1204">
        <f>IF(F1204="failed",Data!L1204,0)</f>
        <v>0</v>
      </c>
    </row>
    <row r="1205" spans="1:7" hidden="1" x14ac:dyDescent="0.25">
      <c r="A1205">
        <v>1203</v>
      </c>
      <c r="B1205" t="str">
        <f>VLOOKUP(A1205,Table1[[#This Row],[id]:[state]],6,0)</f>
        <v>successful</v>
      </c>
      <c r="C1205">
        <f>IF(B1205="successful",Data!L1205,0)</f>
        <v>101</v>
      </c>
      <c r="F1205" t="str">
        <f>VLOOKUP(A1205,Table1[[#This Row],[id]:[state]],6,0)</f>
        <v>successful</v>
      </c>
      <c r="G1205">
        <f>IF(F1205="failed",Data!L1205,0)</f>
        <v>0</v>
      </c>
    </row>
    <row r="1206" spans="1:7" hidden="1" x14ac:dyDescent="0.25">
      <c r="A1206">
        <v>1204</v>
      </c>
      <c r="B1206" t="str">
        <f>VLOOKUP(A1206,Table1[[#This Row],[id]:[state]],6,0)</f>
        <v>successful</v>
      </c>
      <c r="C1206">
        <f>IF(B1206="successful",Data!L1206,0)</f>
        <v>57</v>
      </c>
      <c r="F1206" t="str">
        <f>VLOOKUP(A1206,Table1[[#This Row],[id]:[state]],6,0)</f>
        <v>successful</v>
      </c>
      <c r="G1206">
        <f>IF(F1206="failed",Data!L1206,0)</f>
        <v>0</v>
      </c>
    </row>
    <row r="1207" spans="1:7" hidden="1" x14ac:dyDescent="0.25">
      <c r="A1207">
        <v>1205</v>
      </c>
      <c r="B1207" t="str">
        <f>VLOOKUP(A1207,Table1[[#This Row],[id]:[state]],6,0)</f>
        <v>successful</v>
      </c>
      <c r="C1207">
        <f>IF(B1207="successful",Data!L1207,0)</f>
        <v>62</v>
      </c>
      <c r="F1207" t="str">
        <f>VLOOKUP(A1207,Table1[[#This Row],[id]:[state]],6,0)</f>
        <v>successful</v>
      </c>
      <c r="G1207">
        <f>IF(F1207="failed",Data!L1207,0)</f>
        <v>0</v>
      </c>
    </row>
    <row r="1208" spans="1:7" hidden="1" x14ac:dyDescent="0.25">
      <c r="A1208">
        <v>1206</v>
      </c>
      <c r="B1208" t="str">
        <f>VLOOKUP(A1208,Table1[[#This Row],[id]:[state]],6,0)</f>
        <v>successful</v>
      </c>
      <c r="C1208">
        <f>IF(B1208="successful",Data!L1208,0)</f>
        <v>32</v>
      </c>
      <c r="F1208" t="str">
        <f>VLOOKUP(A1208,Table1[[#This Row],[id]:[state]],6,0)</f>
        <v>successful</v>
      </c>
      <c r="G1208">
        <f>IF(F1208="failed",Data!L1208,0)</f>
        <v>0</v>
      </c>
    </row>
    <row r="1209" spans="1:7" hidden="1" x14ac:dyDescent="0.25">
      <c r="A1209">
        <v>1207</v>
      </c>
      <c r="B1209" t="str">
        <f>VLOOKUP(A1209,Table1[[#This Row],[id]:[state]],6,0)</f>
        <v>successful</v>
      </c>
      <c r="C1209">
        <f>IF(B1209="successful",Data!L1209,0)</f>
        <v>141</v>
      </c>
      <c r="F1209" t="str">
        <f>VLOOKUP(A1209,Table1[[#This Row],[id]:[state]],6,0)</f>
        <v>successful</v>
      </c>
      <c r="G1209">
        <f>IF(F1209="failed",Data!L1209,0)</f>
        <v>0</v>
      </c>
    </row>
    <row r="1210" spans="1:7" hidden="1" x14ac:dyDescent="0.25">
      <c r="A1210">
        <v>1208</v>
      </c>
      <c r="B1210" t="str">
        <f>VLOOKUP(A1210,Table1[[#This Row],[id]:[state]],6,0)</f>
        <v>successful</v>
      </c>
      <c r="C1210">
        <f>IF(B1210="successful",Data!L1210,0)</f>
        <v>75</v>
      </c>
      <c r="F1210" t="str">
        <f>VLOOKUP(A1210,Table1[[#This Row],[id]:[state]],6,0)</f>
        <v>successful</v>
      </c>
      <c r="G1210">
        <f>IF(F1210="failed",Data!L1210,0)</f>
        <v>0</v>
      </c>
    </row>
    <row r="1211" spans="1:7" hidden="1" x14ac:dyDescent="0.25">
      <c r="A1211">
        <v>1209</v>
      </c>
      <c r="B1211" t="str">
        <f>VLOOKUP(A1211,Table1[[#This Row],[id]:[state]],6,0)</f>
        <v>successful</v>
      </c>
      <c r="C1211">
        <f>IF(B1211="successful",Data!L1211,0)</f>
        <v>46</v>
      </c>
      <c r="F1211" t="str">
        <f>VLOOKUP(A1211,Table1[[#This Row],[id]:[state]],6,0)</f>
        <v>successful</v>
      </c>
      <c r="G1211">
        <f>IF(F1211="failed",Data!L1211,0)</f>
        <v>0</v>
      </c>
    </row>
    <row r="1212" spans="1:7" hidden="1" x14ac:dyDescent="0.25">
      <c r="A1212">
        <v>1210</v>
      </c>
      <c r="B1212" t="str">
        <f>VLOOKUP(A1212,Table1[[#This Row],[id]:[state]],6,0)</f>
        <v>successful</v>
      </c>
      <c r="C1212">
        <f>IF(B1212="successful",Data!L1212,0)</f>
        <v>103</v>
      </c>
      <c r="F1212" t="str">
        <f>VLOOKUP(A1212,Table1[[#This Row],[id]:[state]],6,0)</f>
        <v>successful</v>
      </c>
      <c r="G1212">
        <f>IF(F1212="failed",Data!L1212,0)</f>
        <v>0</v>
      </c>
    </row>
    <row r="1213" spans="1:7" hidden="1" x14ac:dyDescent="0.25">
      <c r="A1213">
        <v>1211</v>
      </c>
      <c r="B1213" t="str">
        <f>VLOOKUP(A1213,Table1[[#This Row],[id]:[state]],6,0)</f>
        <v>successful</v>
      </c>
      <c r="C1213">
        <f>IF(B1213="successful",Data!L1213,0)</f>
        <v>6</v>
      </c>
      <c r="F1213" t="str">
        <f>VLOOKUP(A1213,Table1[[#This Row],[id]:[state]],6,0)</f>
        <v>successful</v>
      </c>
      <c r="G1213">
        <f>IF(F1213="failed",Data!L1213,0)</f>
        <v>0</v>
      </c>
    </row>
    <row r="1214" spans="1:7" hidden="1" x14ac:dyDescent="0.25">
      <c r="A1214">
        <v>1212</v>
      </c>
      <c r="B1214" t="str">
        <f>VLOOKUP(A1214,Table1[[#This Row],[id]:[state]],6,0)</f>
        <v>successful</v>
      </c>
      <c r="C1214">
        <f>IF(B1214="successful",Data!L1214,0)</f>
        <v>83</v>
      </c>
      <c r="F1214" t="str">
        <f>VLOOKUP(A1214,Table1[[#This Row],[id]:[state]],6,0)</f>
        <v>successful</v>
      </c>
      <c r="G1214">
        <f>IF(F1214="failed",Data!L1214,0)</f>
        <v>0</v>
      </c>
    </row>
    <row r="1215" spans="1:7" hidden="1" x14ac:dyDescent="0.25">
      <c r="A1215">
        <v>1213</v>
      </c>
      <c r="B1215" t="str">
        <f>VLOOKUP(A1215,Table1[[#This Row],[id]:[state]],6,0)</f>
        <v>successful</v>
      </c>
      <c r="C1215">
        <f>IF(B1215="successful",Data!L1215,0)</f>
        <v>108</v>
      </c>
      <c r="F1215" t="str">
        <f>VLOOKUP(A1215,Table1[[#This Row],[id]:[state]],6,0)</f>
        <v>successful</v>
      </c>
      <c r="G1215">
        <f>IF(F1215="failed",Data!L1215,0)</f>
        <v>0</v>
      </c>
    </row>
    <row r="1216" spans="1:7" hidden="1" x14ac:dyDescent="0.25">
      <c r="A1216">
        <v>1214</v>
      </c>
      <c r="B1216" t="str">
        <f>VLOOKUP(A1216,Table1[[#This Row],[id]:[state]],6,0)</f>
        <v>successful</v>
      </c>
      <c r="C1216">
        <f>IF(B1216="successful",Data!L1216,0)</f>
        <v>25</v>
      </c>
      <c r="F1216" t="str">
        <f>VLOOKUP(A1216,Table1[[#This Row],[id]:[state]],6,0)</f>
        <v>successful</v>
      </c>
      <c r="G1216">
        <f>IF(F1216="failed",Data!L1216,0)</f>
        <v>0</v>
      </c>
    </row>
    <row r="1217" spans="1:7" hidden="1" x14ac:dyDescent="0.25">
      <c r="A1217">
        <v>1215</v>
      </c>
      <c r="B1217" t="str">
        <f>VLOOKUP(A1217,Table1[[#This Row],[id]:[state]],6,0)</f>
        <v>successful</v>
      </c>
      <c r="C1217">
        <f>IF(B1217="successful",Data!L1217,0)</f>
        <v>549</v>
      </c>
      <c r="F1217" t="str">
        <f>VLOOKUP(A1217,Table1[[#This Row],[id]:[state]],6,0)</f>
        <v>successful</v>
      </c>
      <c r="G1217">
        <f>IF(F1217="failed",Data!L1217,0)</f>
        <v>0</v>
      </c>
    </row>
    <row r="1218" spans="1:7" hidden="1" x14ac:dyDescent="0.25">
      <c r="A1218">
        <v>1216</v>
      </c>
      <c r="B1218" t="str">
        <f>VLOOKUP(A1218,Table1[[#This Row],[id]:[state]],6,0)</f>
        <v>successful</v>
      </c>
      <c r="C1218">
        <f>IF(B1218="successful",Data!L1218,0)</f>
        <v>222</v>
      </c>
      <c r="F1218" t="str">
        <f>VLOOKUP(A1218,Table1[[#This Row],[id]:[state]],6,0)</f>
        <v>successful</v>
      </c>
      <c r="G1218">
        <f>IF(F1218="failed",Data!L1218,0)</f>
        <v>0</v>
      </c>
    </row>
    <row r="1219" spans="1:7" hidden="1" x14ac:dyDescent="0.25">
      <c r="A1219">
        <v>1217</v>
      </c>
      <c r="B1219" t="str">
        <f>VLOOKUP(A1219,Table1[[#This Row],[id]:[state]],6,0)</f>
        <v>successful</v>
      </c>
      <c r="C1219">
        <f>IF(B1219="successful",Data!L1219,0)</f>
        <v>183</v>
      </c>
      <c r="F1219" t="str">
        <f>VLOOKUP(A1219,Table1[[#This Row],[id]:[state]],6,0)</f>
        <v>successful</v>
      </c>
      <c r="G1219">
        <f>IF(F1219="failed",Data!L1219,0)</f>
        <v>0</v>
      </c>
    </row>
    <row r="1220" spans="1:7" hidden="1" x14ac:dyDescent="0.25">
      <c r="A1220">
        <v>1218</v>
      </c>
      <c r="B1220" t="str">
        <f>VLOOKUP(A1220,Table1[[#This Row],[id]:[state]],6,0)</f>
        <v>successful</v>
      </c>
      <c r="C1220">
        <f>IF(B1220="successful",Data!L1220,0)</f>
        <v>89</v>
      </c>
      <c r="F1220" t="str">
        <f>VLOOKUP(A1220,Table1[[#This Row],[id]:[state]],6,0)</f>
        <v>successful</v>
      </c>
      <c r="G1220">
        <f>IF(F1220="failed",Data!L1220,0)</f>
        <v>0</v>
      </c>
    </row>
    <row r="1221" spans="1:7" hidden="1" x14ac:dyDescent="0.25">
      <c r="A1221">
        <v>1219</v>
      </c>
      <c r="B1221" t="str">
        <f>VLOOKUP(A1221,Table1[[#This Row],[id]:[state]],6,0)</f>
        <v>successful</v>
      </c>
      <c r="C1221">
        <f>IF(B1221="successful",Data!L1221,0)</f>
        <v>253</v>
      </c>
      <c r="F1221" t="str">
        <f>VLOOKUP(A1221,Table1[[#This Row],[id]:[state]],6,0)</f>
        <v>successful</v>
      </c>
      <c r="G1221">
        <f>IF(F1221="failed",Data!L1221,0)</f>
        <v>0</v>
      </c>
    </row>
    <row r="1222" spans="1:7" hidden="1" x14ac:dyDescent="0.25">
      <c r="A1222">
        <v>1220</v>
      </c>
      <c r="B1222" t="str">
        <f>VLOOKUP(A1222,Table1[[#This Row],[id]:[state]],6,0)</f>
        <v>successful</v>
      </c>
      <c r="C1222">
        <f>IF(B1222="successful",Data!L1222,0)</f>
        <v>140</v>
      </c>
      <c r="F1222" t="str">
        <f>VLOOKUP(A1222,Table1[[#This Row],[id]:[state]],6,0)</f>
        <v>successful</v>
      </c>
      <c r="G1222">
        <f>IF(F1222="failed",Data!L1222,0)</f>
        <v>0</v>
      </c>
    </row>
    <row r="1223" spans="1:7" hidden="1" x14ac:dyDescent="0.25">
      <c r="A1223">
        <v>1221</v>
      </c>
      <c r="B1223" t="str">
        <f>VLOOKUP(A1223,Table1[[#This Row],[id]:[state]],6,0)</f>
        <v>successful</v>
      </c>
      <c r="C1223">
        <f>IF(B1223="successful",Data!L1223,0)</f>
        <v>103</v>
      </c>
      <c r="F1223" t="str">
        <f>VLOOKUP(A1223,Table1[[#This Row],[id]:[state]],6,0)</f>
        <v>successful</v>
      </c>
      <c r="G1223">
        <f>IF(F1223="failed",Data!L1223,0)</f>
        <v>0</v>
      </c>
    </row>
    <row r="1224" spans="1:7" hidden="1" x14ac:dyDescent="0.25">
      <c r="A1224">
        <v>1222</v>
      </c>
      <c r="B1224" t="str">
        <f>VLOOKUP(A1224,Table1[[#This Row],[id]:[state]],6,0)</f>
        <v>successful</v>
      </c>
      <c r="C1224">
        <f>IF(B1224="successful",Data!L1224,0)</f>
        <v>138</v>
      </c>
      <c r="F1224" t="str">
        <f>VLOOKUP(A1224,Table1[[#This Row],[id]:[state]],6,0)</f>
        <v>successful</v>
      </c>
      <c r="G1224">
        <f>IF(F1224="failed",Data!L1224,0)</f>
        <v>0</v>
      </c>
    </row>
    <row r="1225" spans="1:7" hidden="1" x14ac:dyDescent="0.25">
      <c r="A1225">
        <v>1223</v>
      </c>
      <c r="B1225" t="str">
        <f>VLOOKUP(A1225,Table1[[#This Row],[id]:[state]],6,0)</f>
        <v>successful</v>
      </c>
      <c r="C1225">
        <f>IF(B1225="successful",Data!L1225,0)</f>
        <v>191</v>
      </c>
      <c r="F1225" t="str">
        <f>VLOOKUP(A1225,Table1[[#This Row],[id]:[state]],6,0)</f>
        <v>successful</v>
      </c>
      <c r="G1225">
        <f>IF(F1225="failed",Data!L1225,0)</f>
        <v>0</v>
      </c>
    </row>
    <row r="1226" spans="1:7" hidden="1" x14ac:dyDescent="0.25">
      <c r="A1226">
        <v>1224</v>
      </c>
      <c r="B1226" t="str">
        <f>VLOOKUP(A1226,Table1[[#This Row],[id]:[state]],6,0)</f>
        <v>canceled</v>
      </c>
      <c r="C1226">
        <f>IF(B1226="successful",Data!L1226,0)</f>
        <v>0</v>
      </c>
      <c r="F1226" t="str">
        <f>VLOOKUP(A1226,Table1[[#This Row],[id]:[state]],6,0)</f>
        <v>canceled</v>
      </c>
      <c r="G1226">
        <f>IF(F1226="failed",Data!L1226,0)</f>
        <v>0</v>
      </c>
    </row>
    <row r="1227" spans="1:7" hidden="1" x14ac:dyDescent="0.25">
      <c r="A1227">
        <v>1225</v>
      </c>
      <c r="B1227" t="str">
        <f>VLOOKUP(A1227,Table1[[#This Row],[id]:[state]],6,0)</f>
        <v>canceled</v>
      </c>
      <c r="C1227">
        <f>IF(B1227="successful",Data!L1227,0)</f>
        <v>0</v>
      </c>
      <c r="F1227" t="str">
        <f>VLOOKUP(A1227,Table1[[#This Row],[id]:[state]],6,0)</f>
        <v>canceled</v>
      </c>
      <c r="G1227">
        <f>IF(F1227="failed",Data!L1227,0)</f>
        <v>0</v>
      </c>
    </row>
    <row r="1228" spans="1:7" hidden="1" x14ac:dyDescent="0.25">
      <c r="A1228">
        <v>1226</v>
      </c>
      <c r="B1228" t="str">
        <f>VLOOKUP(A1228,Table1[[#This Row],[id]:[state]],6,0)</f>
        <v>canceled</v>
      </c>
      <c r="C1228">
        <f>IF(B1228="successful",Data!L1228,0)</f>
        <v>0</v>
      </c>
      <c r="F1228" t="str">
        <f>VLOOKUP(A1228,Table1[[#This Row],[id]:[state]],6,0)</f>
        <v>canceled</v>
      </c>
      <c r="G1228">
        <f>IF(F1228="failed",Data!L1228,0)</f>
        <v>0</v>
      </c>
    </row>
    <row r="1229" spans="1:7" hidden="1" x14ac:dyDescent="0.25">
      <c r="A1229">
        <v>1227</v>
      </c>
      <c r="B1229" t="str">
        <f>VLOOKUP(A1229,Table1[[#This Row],[id]:[state]],6,0)</f>
        <v>canceled</v>
      </c>
      <c r="C1229">
        <f>IF(B1229="successful",Data!L1229,0)</f>
        <v>0</v>
      </c>
      <c r="F1229" t="str">
        <f>VLOOKUP(A1229,Table1[[#This Row],[id]:[state]],6,0)</f>
        <v>canceled</v>
      </c>
      <c r="G1229">
        <f>IF(F1229="failed",Data!L1229,0)</f>
        <v>0</v>
      </c>
    </row>
    <row r="1230" spans="1:7" hidden="1" x14ac:dyDescent="0.25">
      <c r="A1230">
        <v>1228</v>
      </c>
      <c r="B1230" t="str">
        <f>VLOOKUP(A1230,Table1[[#This Row],[id]:[state]],6,0)</f>
        <v>canceled</v>
      </c>
      <c r="C1230">
        <f>IF(B1230="successful",Data!L1230,0)</f>
        <v>0</v>
      </c>
      <c r="F1230" t="str">
        <f>VLOOKUP(A1230,Table1[[#This Row],[id]:[state]],6,0)</f>
        <v>canceled</v>
      </c>
      <c r="G1230">
        <f>IF(F1230="failed",Data!L1230,0)</f>
        <v>0</v>
      </c>
    </row>
    <row r="1231" spans="1:7" hidden="1" x14ac:dyDescent="0.25">
      <c r="A1231">
        <v>1229</v>
      </c>
      <c r="B1231" t="str">
        <f>VLOOKUP(A1231,Table1[[#This Row],[id]:[state]],6,0)</f>
        <v>canceled</v>
      </c>
      <c r="C1231">
        <f>IF(B1231="successful",Data!L1231,0)</f>
        <v>0</v>
      </c>
      <c r="F1231" t="str">
        <f>VLOOKUP(A1231,Table1[[#This Row],[id]:[state]],6,0)</f>
        <v>canceled</v>
      </c>
      <c r="G1231">
        <f>IF(F1231="failed",Data!L1231,0)</f>
        <v>0</v>
      </c>
    </row>
    <row r="1232" spans="1:7" hidden="1" x14ac:dyDescent="0.25">
      <c r="A1232">
        <v>1230</v>
      </c>
      <c r="B1232" t="str">
        <f>VLOOKUP(A1232,Table1[[#This Row],[id]:[state]],6,0)</f>
        <v>canceled</v>
      </c>
      <c r="C1232">
        <f>IF(B1232="successful",Data!L1232,0)</f>
        <v>0</v>
      </c>
      <c r="F1232" t="str">
        <f>VLOOKUP(A1232,Table1[[#This Row],[id]:[state]],6,0)</f>
        <v>canceled</v>
      </c>
      <c r="G1232">
        <f>IF(F1232="failed",Data!L1232,0)</f>
        <v>0</v>
      </c>
    </row>
    <row r="1233" spans="1:7" hidden="1" x14ac:dyDescent="0.25">
      <c r="A1233">
        <v>1231</v>
      </c>
      <c r="B1233" t="str">
        <f>VLOOKUP(A1233,Table1[[#This Row],[id]:[state]],6,0)</f>
        <v>canceled</v>
      </c>
      <c r="C1233">
        <f>IF(B1233="successful",Data!L1233,0)</f>
        <v>0</v>
      </c>
      <c r="F1233" t="str">
        <f>VLOOKUP(A1233,Table1[[#This Row],[id]:[state]],6,0)</f>
        <v>canceled</v>
      </c>
      <c r="G1233">
        <f>IF(F1233="failed",Data!L1233,0)</f>
        <v>0</v>
      </c>
    </row>
    <row r="1234" spans="1:7" hidden="1" x14ac:dyDescent="0.25">
      <c r="A1234">
        <v>1232</v>
      </c>
      <c r="B1234" t="str">
        <f>VLOOKUP(A1234,Table1[[#This Row],[id]:[state]],6,0)</f>
        <v>canceled</v>
      </c>
      <c r="C1234">
        <f>IF(B1234="successful",Data!L1234,0)</f>
        <v>0</v>
      </c>
      <c r="F1234" t="str">
        <f>VLOOKUP(A1234,Table1[[#This Row],[id]:[state]],6,0)</f>
        <v>canceled</v>
      </c>
      <c r="G1234">
        <f>IF(F1234="failed",Data!L1234,0)</f>
        <v>0</v>
      </c>
    </row>
    <row r="1235" spans="1:7" hidden="1" x14ac:dyDescent="0.25">
      <c r="A1235">
        <v>1233</v>
      </c>
      <c r="B1235" t="str">
        <f>VLOOKUP(A1235,Table1[[#This Row],[id]:[state]],6,0)</f>
        <v>canceled</v>
      </c>
      <c r="C1235">
        <f>IF(B1235="successful",Data!L1235,0)</f>
        <v>0</v>
      </c>
      <c r="F1235" t="str">
        <f>VLOOKUP(A1235,Table1[[#This Row],[id]:[state]],6,0)</f>
        <v>canceled</v>
      </c>
      <c r="G1235">
        <f>IF(F1235="failed",Data!L1235,0)</f>
        <v>0</v>
      </c>
    </row>
    <row r="1236" spans="1:7" hidden="1" x14ac:dyDescent="0.25">
      <c r="A1236">
        <v>1234</v>
      </c>
      <c r="B1236" t="str">
        <f>VLOOKUP(A1236,Table1[[#This Row],[id]:[state]],6,0)</f>
        <v>canceled</v>
      </c>
      <c r="C1236">
        <f>IF(B1236="successful",Data!L1236,0)</f>
        <v>0</v>
      </c>
      <c r="F1236" t="str">
        <f>VLOOKUP(A1236,Table1[[#This Row],[id]:[state]],6,0)</f>
        <v>canceled</v>
      </c>
      <c r="G1236">
        <f>IF(F1236="failed",Data!L1236,0)</f>
        <v>0</v>
      </c>
    </row>
    <row r="1237" spans="1:7" hidden="1" x14ac:dyDescent="0.25">
      <c r="A1237">
        <v>1235</v>
      </c>
      <c r="B1237" t="str">
        <f>VLOOKUP(A1237,Table1[[#This Row],[id]:[state]],6,0)</f>
        <v>canceled</v>
      </c>
      <c r="C1237">
        <f>IF(B1237="successful",Data!L1237,0)</f>
        <v>0</v>
      </c>
      <c r="F1237" t="str">
        <f>VLOOKUP(A1237,Table1[[#This Row],[id]:[state]],6,0)</f>
        <v>canceled</v>
      </c>
      <c r="G1237">
        <f>IF(F1237="failed",Data!L1237,0)</f>
        <v>0</v>
      </c>
    </row>
    <row r="1238" spans="1:7" hidden="1" x14ac:dyDescent="0.25">
      <c r="A1238">
        <v>1236</v>
      </c>
      <c r="B1238" t="str">
        <f>VLOOKUP(A1238,Table1[[#This Row],[id]:[state]],6,0)</f>
        <v>canceled</v>
      </c>
      <c r="C1238">
        <f>IF(B1238="successful",Data!L1238,0)</f>
        <v>0</v>
      </c>
      <c r="F1238" t="str">
        <f>VLOOKUP(A1238,Table1[[#This Row],[id]:[state]],6,0)</f>
        <v>canceled</v>
      </c>
      <c r="G1238">
        <f>IF(F1238="failed",Data!L1238,0)</f>
        <v>0</v>
      </c>
    </row>
    <row r="1239" spans="1:7" hidden="1" x14ac:dyDescent="0.25">
      <c r="A1239">
        <v>1237</v>
      </c>
      <c r="B1239" t="str">
        <f>VLOOKUP(A1239,Table1[[#This Row],[id]:[state]],6,0)</f>
        <v>canceled</v>
      </c>
      <c r="C1239">
        <f>IF(B1239="successful",Data!L1239,0)</f>
        <v>0</v>
      </c>
      <c r="F1239" t="str">
        <f>VLOOKUP(A1239,Table1[[#This Row],[id]:[state]],6,0)</f>
        <v>canceled</v>
      </c>
      <c r="G1239">
        <f>IF(F1239="failed",Data!L1239,0)</f>
        <v>0</v>
      </c>
    </row>
    <row r="1240" spans="1:7" hidden="1" x14ac:dyDescent="0.25">
      <c r="A1240">
        <v>1238</v>
      </c>
      <c r="B1240" t="str">
        <f>VLOOKUP(A1240,Table1[[#This Row],[id]:[state]],6,0)</f>
        <v>canceled</v>
      </c>
      <c r="C1240">
        <f>IF(B1240="successful",Data!L1240,0)</f>
        <v>0</v>
      </c>
      <c r="F1240" t="str">
        <f>VLOOKUP(A1240,Table1[[#This Row],[id]:[state]],6,0)</f>
        <v>canceled</v>
      </c>
      <c r="G1240">
        <f>IF(F1240="failed",Data!L1240,0)</f>
        <v>0</v>
      </c>
    </row>
    <row r="1241" spans="1:7" hidden="1" x14ac:dyDescent="0.25">
      <c r="A1241">
        <v>1239</v>
      </c>
      <c r="B1241" t="str">
        <f>VLOOKUP(A1241,Table1[[#This Row],[id]:[state]],6,0)</f>
        <v>canceled</v>
      </c>
      <c r="C1241">
        <f>IF(B1241="successful",Data!L1241,0)</f>
        <v>0</v>
      </c>
      <c r="F1241" t="str">
        <f>VLOOKUP(A1241,Table1[[#This Row],[id]:[state]],6,0)</f>
        <v>canceled</v>
      </c>
      <c r="G1241">
        <f>IF(F1241="failed",Data!L1241,0)</f>
        <v>0</v>
      </c>
    </row>
    <row r="1242" spans="1:7" hidden="1" x14ac:dyDescent="0.25">
      <c r="A1242">
        <v>1240</v>
      </c>
      <c r="B1242" t="str">
        <f>VLOOKUP(A1242,Table1[[#This Row],[id]:[state]],6,0)</f>
        <v>canceled</v>
      </c>
      <c r="C1242">
        <f>IF(B1242="successful",Data!L1242,0)</f>
        <v>0</v>
      </c>
      <c r="F1242" t="str">
        <f>VLOOKUP(A1242,Table1[[#This Row],[id]:[state]],6,0)</f>
        <v>canceled</v>
      </c>
      <c r="G1242">
        <f>IF(F1242="failed",Data!L1242,0)</f>
        <v>0</v>
      </c>
    </row>
    <row r="1243" spans="1:7" hidden="1" x14ac:dyDescent="0.25">
      <c r="A1243">
        <v>1241</v>
      </c>
      <c r="B1243" t="str">
        <f>VLOOKUP(A1243,Table1[[#This Row],[id]:[state]],6,0)</f>
        <v>canceled</v>
      </c>
      <c r="C1243">
        <f>IF(B1243="successful",Data!L1243,0)</f>
        <v>0</v>
      </c>
      <c r="F1243" t="str">
        <f>VLOOKUP(A1243,Table1[[#This Row],[id]:[state]],6,0)</f>
        <v>canceled</v>
      </c>
      <c r="G1243">
        <f>IF(F1243="failed",Data!L1243,0)</f>
        <v>0</v>
      </c>
    </row>
    <row r="1244" spans="1:7" hidden="1" x14ac:dyDescent="0.25">
      <c r="A1244">
        <v>1242</v>
      </c>
      <c r="B1244" t="str">
        <f>VLOOKUP(A1244,Table1[[#This Row],[id]:[state]],6,0)</f>
        <v>canceled</v>
      </c>
      <c r="C1244">
        <f>IF(B1244="successful",Data!L1244,0)</f>
        <v>0</v>
      </c>
      <c r="F1244" t="str">
        <f>VLOOKUP(A1244,Table1[[#This Row],[id]:[state]],6,0)</f>
        <v>canceled</v>
      </c>
      <c r="G1244">
        <f>IF(F1244="failed",Data!L1244,0)</f>
        <v>0</v>
      </c>
    </row>
    <row r="1245" spans="1:7" hidden="1" x14ac:dyDescent="0.25">
      <c r="A1245">
        <v>1243</v>
      </c>
      <c r="B1245" t="str">
        <f>VLOOKUP(A1245,Table1[[#This Row],[id]:[state]],6,0)</f>
        <v>canceled</v>
      </c>
      <c r="C1245">
        <f>IF(B1245="successful",Data!L1245,0)</f>
        <v>0</v>
      </c>
      <c r="F1245" t="str">
        <f>VLOOKUP(A1245,Table1[[#This Row],[id]:[state]],6,0)</f>
        <v>canceled</v>
      </c>
      <c r="G1245">
        <f>IF(F1245="failed",Data!L1245,0)</f>
        <v>0</v>
      </c>
    </row>
    <row r="1246" spans="1:7" hidden="1" x14ac:dyDescent="0.25">
      <c r="A1246">
        <v>1244</v>
      </c>
      <c r="B1246" t="str">
        <f>VLOOKUP(A1246,Table1[[#This Row],[id]:[state]],6,0)</f>
        <v>successful</v>
      </c>
      <c r="C1246">
        <f>IF(B1246="successful",Data!L1246,0)</f>
        <v>45</v>
      </c>
      <c r="F1246" t="str">
        <f>VLOOKUP(A1246,Table1[[#This Row],[id]:[state]],6,0)</f>
        <v>successful</v>
      </c>
      <c r="G1246">
        <f>IF(F1246="failed",Data!L1246,0)</f>
        <v>0</v>
      </c>
    </row>
    <row r="1247" spans="1:7" hidden="1" x14ac:dyDescent="0.25">
      <c r="A1247">
        <v>1245</v>
      </c>
      <c r="B1247" t="str">
        <f>VLOOKUP(A1247,Table1[[#This Row],[id]:[state]],6,0)</f>
        <v>successful</v>
      </c>
      <c r="C1247">
        <f>IF(B1247="successful",Data!L1247,0)</f>
        <v>17</v>
      </c>
      <c r="F1247" t="str">
        <f>VLOOKUP(A1247,Table1[[#This Row],[id]:[state]],6,0)</f>
        <v>successful</v>
      </c>
      <c r="G1247">
        <f>IF(F1247="failed",Data!L1247,0)</f>
        <v>0</v>
      </c>
    </row>
    <row r="1248" spans="1:7" hidden="1" x14ac:dyDescent="0.25">
      <c r="A1248">
        <v>1246</v>
      </c>
      <c r="B1248" t="str">
        <f>VLOOKUP(A1248,Table1[[#This Row],[id]:[state]],6,0)</f>
        <v>successful</v>
      </c>
      <c r="C1248">
        <f>IF(B1248="successful",Data!L1248,0)</f>
        <v>31</v>
      </c>
      <c r="F1248" t="str">
        <f>VLOOKUP(A1248,Table1[[#This Row],[id]:[state]],6,0)</f>
        <v>successful</v>
      </c>
      <c r="G1248">
        <f>IF(F1248="failed",Data!L1248,0)</f>
        <v>0</v>
      </c>
    </row>
    <row r="1249" spans="1:7" hidden="1" x14ac:dyDescent="0.25">
      <c r="A1249">
        <v>1247</v>
      </c>
      <c r="B1249" t="str">
        <f>VLOOKUP(A1249,Table1[[#This Row],[id]:[state]],6,0)</f>
        <v>successful</v>
      </c>
      <c r="C1249">
        <f>IF(B1249="successful",Data!L1249,0)</f>
        <v>50</v>
      </c>
      <c r="F1249" t="str">
        <f>VLOOKUP(A1249,Table1[[#This Row],[id]:[state]],6,0)</f>
        <v>successful</v>
      </c>
      <c r="G1249">
        <f>IF(F1249="failed",Data!L1249,0)</f>
        <v>0</v>
      </c>
    </row>
    <row r="1250" spans="1:7" hidden="1" x14ac:dyDescent="0.25">
      <c r="A1250">
        <v>1248</v>
      </c>
      <c r="B1250" t="str">
        <f>VLOOKUP(A1250,Table1[[#This Row],[id]:[state]],6,0)</f>
        <v>successful</v>
      </c>
      <c r="C1250">
        <f>IF(B1250="successful",Data!L1250,0)</f>
        <v>59</v>
      </c>
      <c r="F1250" t="str">
        <f>VLOOKUP(A1250,Table1[[#This Row],[id]:[state]],6,0)</f>
        <v>successful</v>
      </c>
      <c r="G1250">
        <f>IF(F1250="failed",Data!L1250,0)</f>
        <v>0</v>
      </c>
    </row>
    <row r="1251" spans="1:7" hidden="1" x14ac:dyDescent="0.25">
      <c r="A1251">
        <v>1249</v>
      </c>
      <c r="B1251" t="str">
        <f>VLOOKUP(A1251,Table1[[#This Row],[id]:[state]],6,0)</f>
        <v>successful</v>
      </c>
      <c r="C1251">
        <f>IF(B1251="successful",Data!L1251,0)</f>
        <v>81</v>
      </c>
      <c r="F1251" t="str">
        <f>VLOOKUP(A1251,Table1[[#This Row],[id]:[state]],6,0)</f>
        <v>successful</v>
      </c>
      <c r="G1251">
        <f>IF(F1251="failed",Data!L1251,0)</f>
        <v>0</v>
      </c>
    </row>
    <row r="1252" spans="1:7" hidden="1" x14ac:dyDescent="0.25">
      <c r="A1252">
        <v>1250</v>
      </c>
      <c r="B1252" t="str">
        <f>VLOOKUP(A1252,Table1[[#This Row],[id]:[state]],6,0)</f>
        <v>successful</v>
      </c>
      <c r="C1252">
        <f>IF(B1252="successful",Data!L1252,0)</f>
        <v>508</v>
      </c>
      <c r="F1252" t="str">
        <f>VLOOKUP(A1252,Table1[[#This Row],[id]:[state]],6,0)</f>
        <v>successful</v>
      </c>
      <c r="G1252">
        <f>IF(F1252="failed",Data!L1252,0)</f>
        <v>0</v>
      </c>
    </row>
    <row r="1253" spans="1:7" hidden="1" x14ac:dyDescent="0.25">
      <c r="A1253">
        <v>1251</v>
      </c>
      <c r="B1253" t="str">
        <f>VLOOKUP(A1253,Table1[[#This Row],[id]:[state]],6,0)</f>
        <v>successful</v>
      </c>
      <c r="C1253">
        <f>IF(B1253="successful",Data!L1253,0)</f>
        <v>74</v>
      </c>
      <c r="F1253" t="str">
        <f>VLOOKUP(A1253,Table1[[#This Row],[id]:[state]],6,0)</f>
        <v>successful</v>
      </c>
      <c r="G1253">
        <f>IF(F1253="failed",Data!L1253,0)</f>
        <v>0</v>
      </c>
    </row>
    <row r="1254" spans="1:7" hidden="1" x14ac:dyDescent="0.25">
      <c r="A1254">
        <v>1252</v>
      </c>
      <c r="B1254" t="str">
        <f>VLOOKUP(A1254,Table1[[#This Row],[id]:[state]],6,0)</f>
        <v>successful</v>
      </c>
      <c r="C1254">
        <f>IF(B1254="successful",Data!L1254,0)</f>
        <v>141</v>
      </c>
      <c r="F1254" t="str">
        <f>VLOOKUP(A1254,Table1[[#This Row],[id]:[state]],6,0)</f>
        <v>successful</v>
      </c>
      <c r="G1254">
        <f>IF(F1254="failed",Data!L1254,0)</f>
        <v>0</v>
      </c>
    </row>
    <row r="1255" spans="1:7" hidden="1" x14ac:dyDescent="0.25">
      <c r="A1255">
        <v>1253</v>
      </c>
      <c r="B1255" t="str">
        <f>VLOOKUP(A1255,Table1[[#This Row],[id]:[state]],6,0)</f>
        <v>successful</v>
      </c>
      <c r="C1255">
        <f>IF(B1255="successful",Data!L1255,0)</f>
        <v>711</v>
      </c>
      <c r="F1255" t="str">
        <f>VLOOKUP(A1255,Table1[[#This Row],[id]:[state]],6,0)</f>
        <v>successful</v>
      </c>
      <c r="G1255">
        <f>IF(F1255="failed",Data!L1255,0)</f>
        <v>0</v>
      </c>
    </row>
    <row r="1256" spans="1:7" hidden="1" x14ac:dyDescent="0.25">
      <c r="A1256">
        <v>1254</v>
      </c>
      <c r="B1256" t="str">
        <f>VLOOKUP(A1256,Table1[[#This Row],[id]:[state]],6,0)</f>
        <v>successful</v>
      </c>
      <c r="C1256">
        <f>IF(B1256="successful",Data!L1256,0)</f>
        <v>141</v>
      </c>
      <c r="F1256" t="str">
        <f>VLOOKUP(A1256,Table1[[#This Row],[id]:[state]],6,0)</f>
        <v>successful</v>
      </c>
      <c r="G1256">
        <f>IF(F1256="failed",Data!L1256,0)</f>
        <v>0</v>
      </c>
    </row>
    <row r="1257" spans="1:7" hidden="1" x14ac:dyDescent="0.25">
      <c r="A1257">
        <v>1255</v>
      </c>
      <c r="B1257" t="str">
        <f>VLOOKUP(A1257,Table1[[#This Row],[id]:[state]],6,0)</f>
        <v>successful</v>
      </c>
      <c r="C1257">
        <f>IF(B1257="successful",Data!L1257,0)</f>
        <v>109</v>
      </c>
      <c r="F1257" t="str">
        <f>VLOOKUP(A1257,Table1[[#This Row],[id]:[state]],6,0)</f>
        <v>successful</v>
      </c>
      <c r="G1257">
        <f>IF(F1257="failed",Data!L1257,0)</f>
        <v>0</v>
      </c>
    </row>
    <row r="1258" spans="1:7" hidden="1" x14ac:dyDescent="0.25">
      <c r="A1258">
        <v>1256</v>
      </c>
      <c r="B1258" t="str">
        <f>VLOOKUP(A1258,Table1[[#This Row],[id]:[state]],6,0)</f>
        <v>successful</v>
      </c>
      <c r="C1258">
        <f>IF(B1258="successful",Data!L1258,0)</f>
        <v>361</v>
      </c>
      <c r="F1258" t="str">
        <f>VLOOKUP(A1258,Table1[[#This Row],[id]:[state]],6,0)</f>
        <v>successful</v>
      </c>
      <c r="G1258">
        <f>IF(F1258="failed",Data!L1258,0)</f>
        <v>0</v>
      </c>
    </row>
    <row r="1259" spans="1:7" hidden="1" x14ac:dyDescent="0.25">
      <c r="A1259">
        <v>1257</v>
      </c>
      <c r="B1259" t="str">
        <f>VLOOKUP(A1259,Table1[[#This Row],[id]:[state]],6,0)</f>
        <v>successful</v>
      </c>
      <c r="C1259">
        <f>IF(B1259="successful",Data!L1259,0)</f>
        <v>176</v>
      </c>
      <c r="F1259" t="str">
        <f>VLOOKUP(A1259,Table1[[#This Row],[id]:[state]],6,0)</f>
        <v>successful</v>
      </c>
      <c r="G1259">
        <f>IF(F1259="failed",Data!L1259,0)</f>
        <v>0</v>
      </c>
    </row>
    <row r="1260" spans="1:7" hidden="1" x14ac:dyDescent="0.25">
      <c r="A1260">
        <v>1258</v>
      </c>
      <c r="B1260" t="str">
        <f>VLOOKUP(A1260,Table1[[#This Row],[id]:[state]],6,0)</f>
        <v>successful</v>
      </c>
      <c r="C1260">
        <f>IF(B1260="successful",Data!L1260,0)</f>
        <v>670</v>
      </c>
      <c r="F1260" t="str">
        <f>VLOOKUP(A1260,Table1[[#This Row],[id]:[state]],6,0)</f>
        <v>successful</v>
      </c>
      <c r="G1260">
        <f>IF(F1260="failed",Data!L1260,0)</f>
        <v>0</v>
      </c>
    </row>
    <row r="1261" spans="1:7" hidden="1" x14ac:dyDescent="0.25">
      <c r="A1261">
        <v>1259</v>
      </c>
      <c r="B1261" t="str">
        <f>VLOOKUP(A1261,Table1[[#This Row],[id]:[state]],6,0)</f>
        <v>successful</v>
      </c>
      <c r="C1261">
        <f>IF(B1261="successful",Data!L1261,0)</f>
        <v>96</v>
      </c>
      <c r="F1261" t="str">
        <f>VLOOKUP(A1261,Table1[[#This Row],[id]:[state]],6,0)</f>
        <v>successful</v>
      </c>
      <c r="G1261">
        <f>IF(F1261="failed",Data!L1261,0)</f>
        <v>0</v>
      </c>
    </row>
    <row r="1262" spans="1:7" hidden="1" x14ac:dyDescent="0.25">
      <c r="A1262">
        <v>1260</v>
      </c>
      <c r="B1262" t="str">
        <f>VLOOKUP(A1262,Table1[[#This Row],[id]:[state]],6,0)</f>
        <v>successful</v>
      </c>
      <c r="C1262">
        <f>IF(B1262="successful",Data!L1262,0)</f>
        <v>74</v>
      </c>
      <c r="F1262" t="str">
        <f>VLOOKUP(A1262,Table1[[#This Row],[id]:[state]],6,0)</f>
        <v>successful</v>
      </c>
      <c r="G1262">
        <f>IF(F1262="failed",Data!L1262,0)</f>
        <v>0</v>
      </c>
    </row>
    <row r="1263" spans="1:7" hidden="1" x14ac:dyDescent="0.25">
      <c r="A1263">
        <v>1261</v>
      </c>
      <c r="B1263" t="str">
        <f>VLOOKUP(A1263,Table1[[#This Row],[id]:[state]],6,0)</f>
        <v>successful</v>
      </c>
      <c r="C1263">
        <f>IF(B1263="successful",Data!L1263,0)</f>
        <v>52</v>
      </c>
      <c r="F1263" t="str">
        <f>VLOOKUP(A1263,Table1[[#This Row],[id]:[state]],6,0)</f>
        <v>successful</v>
      </c>
      <c r="G1263">
        <f>IF(F1263="failed",Data!L1263,0)</f>
        <v>0</v>
      </c>
    </row>
    <row r="1264" spans="1:7" hidden="1" x14ac:dyDescent="0.25">
      <c r="A1264">
        <v>1262</v>
      </c>
      <c r="B1264" t="str">
        <f>VLOOKUP(A1264,Table1[[#This Row],[id]:[state]],6,0)</f>
        <v>successful</v>
      </c>
      <c r="C1264">
        <f>IF(B1264="successful",Data!L1264,0)</f>
        <v>105</v>
      </c>
      <c r="F1264" t="str">
        <f>VLOOKUP(A1264,Table1[[#This Row],[id]:[state]],6,0)</f>
        <v>successful</v>
      </c>
      <c r="G1264">
        <f>IF(F1264="failed",Data!L1264,0)</f>
        <v>0</v>
      </c>
    </row>
    <row r="1265" spans="1:7" hidden="1" x14ac:dyDescent="0.25">
      <c r="A1265">
        <v>1263</v>
      </c>
      <c r="B1265" t="str">
        <f>VLOOKUP(A1265,Table1[[#This Row],[id]:[state]],6,0)</f>
        <v>successful</v>
      </c>
      <c r="C1265">
        <f>IF(B1265="successful",Data!L1265,0)</f>
        <v>41</v>
      </c>
      <c r="F1265" t="str">
        <f>VLOOKUP(A1265,Table1[[#This Row],[id]:[state]],6,0)</f>
        <v>successful</v>
      </c>
      <c r="G1265">
        <f>IF(F1265="failed",Data!L1265,0)</f>
        <v>0</v>
      </c>
    </row>
    <row r="1266" spans="1:7" hidden="1" x14ac:dyDescent="0.25">
      <c r="A1266">
        <v>1264</v>
      </c>
      <c r="B1266" t="str">
        <f>VLOOKUP(A1266,Table1[[#This Row],[id]:[state]],6,0)</f>
        <v>successful</v>
      </c>
      <c r="C1266">
        <f>IF(B1266="successful",Data!L1266,0)</f>
        <v>34</v>
      </c>
      <c r="F1266" t="str">
        <f>VLOOKUP(A1266,Table1[[#This Row],[id]:[state]],6,0)</f>
        <v>successful</v>
      </c>
      <c r="G1266">
        <f>IF(F1266="failed",Data!L1266,0)</f>
        <v>0</v>
      </c>
    </row>
    <row r="1267" spans="1:7" hidden="1" x14ac:dyDescent="0.25">
      <c r="A1267">
        <v>1265</v>
      </c>
      <c r="B1267" t="str">
        <f>VLOOKUP(A1267,Table1[[#This Row],[id]:[state]],6,0)</f>
        <v>successful</v>
      </c>
      <c r="C1267">
        <f>IF(B1267="successful",Data!L1267,0)</f>
        <v>66</v>
      </c>
      <c r="F1267" t="str">
        <f>VLOOKUP(A1267,Table1[[#This Row],[id]:[state]],6,0)</f>
        <v>successful</v>
      </c>
      <c r="G1267">
        <f>IF(F1267="failed",Data!L1267,0)</f>
        <v>0</v>
      </c>
    </row>
    <row r="1268" spans="1:7" hidden="1" x14ac:dyDescent="0.25">
      <c r="A1268">
        <v>1266</v>
      </c>
      <c r="B1268" t="str">
        <f>VLOOKUP(A1268,Table1[[#This Row],[id]:[state]],6,0)</f>
        <v>successful</v>
      </c>
      <c r="C1268">
        <f>IF(B1268="successful",Data!L1268,0)</f>
        <v>50</v>
      </c>
      <c r="F1268" t="str">
        <f>VLOOKUP(A1268,Table1[[#This Row],[id]:[state]],6,0)</f>
        <v>successful</v>
      </c>
      <c r="G1268">
        <f>IF(F1268="failed",Data!L1268,0)</f>
        <v>0</v>
      </c>
    </row>
    <row r="1269" spans="1:7" hidden="1" x14ac:dyDescent="0.25">
      <c r="A1269">
        <v>1267</v>
      </c>
      <c r="B1269" t="str">
        <f>VLOOKUP(A1269,Table1[[#This Row],[id]:[state]],6,0)</f>
        <v>successful</v>
      </c>
      <c r="C1269">
        <f>IF(B1269="successful",Data!L1269,0)</f>
        <v>159</v>
      </c>
      <c r="F1269" t="str">
        <f>VLOOKUP(A1269,Table1[[#This Row],[id]:[state]],6,0)</f>
        <v>successful</v>
      </c>
      <c r="G1269">
        <f>IF(F1269="failed",Data!L1269,0)</f>
        <v>0</v>
      </c>
    </row>
    <row r="1270" spans="1:7" hidden="1" x14ac:dyDescent="0.25">
      <c r="A1270">
        <v>1268</v>
      </c>
      <c r="B1270" t="str">
        <f>VLOOKUP(A1270,Table1[[#This Row],[id]:[state]],6,0)</f>
        <v>successful</v>
      </c>
      <c r="C1270">
        <f>IF(B1270="successful",Data!L1270,0)</f>
        <v>182</v>
      </c>
      <c r="F1270" t="str">
        <f>VLOOKUP(A1270,Table1[[#This Row],[id]:[state]],6,0)</f>
        <v>successful</v>
      </c>
      <c r="G1270">
        <f>IF(F1270="failed",Data!L1270,0)</f>
        <v>0</v>
      </c>
    </row>
    <row r="1271" spans="1:7" hidden="1" x14ac:dyDescent="0.25">
      <c r="A1271">
        <v>1269</v>
      </c>
      <c r="B1271" t="str">
        <f>VLOOKUP(A1271,Table1[[#This Row],[id]:[state]],6,0)</f>
        <v>successful</v>
      </c>
      <c r="C1271">
        <f>IF(B1271="successful",Data!L1271,0)</f>
        <v>206</v>
      </c>
      <c r="F1271" t="str">
        <f>VLOOKUP(A1271,Table1[[#This Row],[id]:[state]],6,0)</f>
        <v>successful</v>
      </c>
      <c r="G1271">
        <f>IF(F1271="failed",Data!L1271,0)</f>
        <v>0</v>
      </c>
    </row>
    <row r="1272" spans="1:7" hidden="1" x14ac:dyDescent="0.25">
      <c r="A1272">
        <v>1270</v>
      </c>
      <c r="B1272" t="str">
        <f>VLOOKUP(A1272,Table1[[#This Row],[id]:[state]],6,0)</f>
        <v>successful</v>
      </c>
      <c r="C1272">
        <f>IF(B1272="successful",Data!L1272,0)</f>
        <v>169</v>
      </c>
      <c r="F1272" t="str">
        <f>VLOOKUP(A1272,Table1[[#This Row],[id]:[state]],6,0)</f>
        <v>successful</v>
      </c>
      <c r="G1272">
        <f>IF(F1272="failed",Data!L1272,0)</f>
        <v>0</v>
      </c>
    </row>
    <row r="1273" spans="1:7" hidden="1" x14ac:dyDescent="0.25">
      <c r="A1273">
        <v>1271</v>
      </c>
      <c r="B1273" t="str">
        <f>VLOOKUP(A1273,Table1[[#This Row],[id]:[state]],6,0)</f>
        <v>successful</v>
      </c>
      <c r="C1273">
        <f>IF(B1273="successful",Data!L1273,0)</f>
        <v>31</v>
      </c>
      <c r="F1273" t="str">
        <f>VLOOKUP(A1273,Table1[[#This Row],[id]:[state]],6,0)</f>
        <v>successful</v>
      </c>
      <c r="G1273">
        <f>IF(F1273="failed",Data!L1273,0)</f>
        <v>0</v>
      </c>
    </row>
    <row r="1274" spans="1:7" hidden="1" x14ac:dyDescent="0.25">
      <c r="A1274">
        <v>1272</v>
      </c>
      <c r="B1274" t="str">
        <f>VLOOKUP(A1274,Table1[[#This Row],[id]:[state]],6,0)</f>
        <v>successful</v>
      </c>
      <c r="C1274">
        <f>IF(B1274="successful",Data!L1274,0)</f>
        <v>28</v>
      </c>
      <c r="F1274" t="str">
        <f>VLOOKUP(A1274,Table1[[#This Row],[id]:[state]],6,0)</f>
        <v>successful</v>
      </c>
      <c r="G1274">
        <f>IF(F1274="failed",Data!L1274,0)</f>
        <v>0</v>
      </c>
    </row>
    <row r="1275" spans="1:7" hidden="1" x14ac:dyDescent="0.25">
      <c r="A1275">
        <v>1273</v>
      </c>
      <c r="B1275" t="str">
        <f>VLOOKUP(A1275,Table1[[#This Row],[id]:[state]],6,0)</f>
        <v>successful</v>
      </c>
      <c r="C1275">
        <f>IF(B1275="successful",Data!L1275,0)</f>
        <v>54</v>
      </c>
      <c r="F1275" t="str">
        <f>VLOOKUP(A1275,Table1[[#This Row],[id]:[state]],6,0)</f>
        <v>successful</v>
      </c>
      <c r="G1275">
        <f>IF(F1275="failed",Data!L1275,0)</f>
        <v>0</v>
      </c>
    </row>
    <row r="1276" spans="1:7" hidden="1" x14ac:dyDescent="0.25">
      <c r="A1276">
        <v>1274</v>
      </c>
      <c r="B1276" t="str">
        <f>VLOOKUP(A1276,Table1[[#This Row],[id]:[state]],6,0)</f>
        <v>successful</v>
      </c>
      <c r="C1276">
        <f>IF(B1276="successful",Data!L1276,0)</f>
        <v>467</v>
      </c>
      <c r="F1276" t="str">
        <f>VLOOKUP(A1276,Table1[[#This Row],[id]:[state]],6,0)</f>
        <v>successful</v>
      </c>
      <c r="G1276">
        <f>IF(F1276="failed",Data!L1276,0)</f>
        <v>0</v>
      </c>
    </row>
    <row r="1277" spans="1:7" hidden="1" x14ac:dyDescent="0.25">
      <c r="A1277">
        <v>1275</v>
      </c>
      <c r="B1277" t="str">
        <f>VLOOKUP(A1277,Table1[[#This Row],[id]:[state]],6,0)</f>
        <v>successful</v>
      </c>
      <c r="C1277">
        <f>IF(B1277="successful",Data!L1277,0)</f>
        <v>389</v>
      </c>
      <c r="F1277" t="str">
        <f>VLOOKUP(A1277,Table1[[#This Row],[id]:[state]],6,0)</f>
        <v>successful</v>
      </c>
      <c r="G1277">
        <f>IF(F1277="failed",Data!L1277,0)</f>
        <v>0</v>
      </c>
    </row>
    <row r="1278" spans="1:7" hidden="1" x14ac:dyDescent="0.25">
      <c r="A1278">
        <v>1276</v>
      </c>
      <c r="B1278" t="str">
        <f>VLOOKUP(A1278,Table1[[#This Row],[id]:[state]],6,0)</f>
        <v>successful</v>
      </c>
      <c r="C1278">
        <f>IF(B1278="successful",Data!L1278,0)</f>
        <v>68</v>
      </c>
      <c r="F1278" t="str">
        <f>VLOOKUP(A1278,Table1[[#This Row],[id]:[state]],6,0)</f>
        <v>successful</v>
      </c>
      <c r="G1278">
        <f>IF(F1278="failed",Data!L1278,0)</f>
        <v>0</v>
      </c>
    </row>
    <row r="1279" spans="1:7" hidden="1" x14ac:dyDescent="0.25">
      <c r="A1279">
        <v>1277</v>
      </c>
      <c r="B1279" t="str">
        <f>VLOOKUP(A1279,Table1[[#This Row],[id]:[state]],6,0)</f>
        <v>successful</v>
      </c>
      <c r="C1279">
        <f>IF(B1279="successful",Data!L1279,0)</f>
        <v>413</v>
      </c>
      <c r="F1279" t="str">
        <f>VLOOKUP(A1279,Table1[[#This Row],[id]:[state]],6,0)</f>
        <v>successful</v>
      </c>
      <c r="G1279">
        <f>IF(F1279="failed",Data!L1279,0)</f>
        <v>0</v>
      </c>
    </row>
    <row r="1280" spans="1:7" hidden="1" x14ac:dyDescent="0.25">
      <c r="A1280">
        <v>1278</v>
      </c>
      <c r="B1280" t="str">
        <f>VLOOKUP(A1280,Table1[[#This Row],[id]:[state]],6,0)</f>
        <v>successful</v>
      </c>
      <c r="C1280">
        <f>IF(B1280="successful",Data!L1280,0)</f>
        <v>190</v>
      </c>
      <c r="F1280" t="str">
        <f>VLOOKUP(A1280,Table1[[#This Row],[id]:[state]],6,0)</f>
        <v>successful</v>
      </c>
      <c r="G1280">
        <f>IF(F1280="failed",Data!L1280,0)</f>
        <v>0</v>
      </c>
    </row>
    <row r="1281" spans="1:7" hidden="1" x14ac:dyDescent="0.25">
      <c r="A1281">
        <v>1279</v>
      </c>
      <c r="B1281" t="str">
        <f>VLOOKUP(A1281,Table1[[#This Row],[id]:[state]],6,0)</f>
        <v>successful</v>
      </c>
      <c r="C1281">
        <f>IF(B1281="successful",Data!L1281,0)</f>
        <v>189</v>
      </c>
      <c r="F1281" t="str">
        <f>VLOOKUP(A1281,Table1[[#This Row],[id]:[state]],6,0)</f>
        <v>successful</v>
      </c>
      <c r="G1281">
        <f>IF(F1281="failed",Data!L1281,0)</f>
        <v>0</v>
      </c>
    </row>
    <row r="1282" spans="1:7" hidden="1" x14ac:dyDescent="0.25">
      <c r="A1282">
        <v>1280</v>
      </c>
      <c r="B1282" t="str">
        <f>VLOOKUP(A1282,Table1[[#This Row],[id]:[state]],6,0)</f>
        <v>successful</v>
      </c>
      <c r="C1282">
        <f>IF(B1282="successful",Data!L1282,0)</f>
        <v>130</v>
      </c>
      <c r="F1282" t="str">
        <f>VLOOKUP(A1282,Table1[[#This Row],[id]:[state]],6,0)</f>
        <v>successful</v>
      </c>
      <c r="G1282">
        <f>IF(F1282="failed",Data!L1282,0)</f>
        <v>0</v>
      </c>
    </row>
    <row r="1283" spans="1:7" hidden="1" x14ac:dyDescent="0.25">
      <c r="A1283">
        <v>1281</v>
      </c>
      <c r="B1283" t="str">
        <f>VLOOKUP(A1283,Table1[[#This Row],[id]:[state]],6,0)</f>
        <v>successful</v>
      </c>
      <c r="C1283">
        <f>IF(B1283="successful",Data!L1283,0)</f>
        <v>74</v>
      </c>
      <c r="F1283" t="str">
        <f>VLOOKUP(A1283,Table1[[#This Row],[id]:[state]],6,0)</f>
        <v>successful</v>
      </c>
      <c r="G1283">
        <f>IF(F1283="failed",Data!L1283,0)</f>
        <v>0</v>
      </c>
    </row>
    <row r="1284" spans="1:7" hidden="1" x14ac:dyDescent="0.25">
      <c r="A1284">
        <v>1282</v>
      </c>
      <c r="B1284" t="str">
        <f>VLOOKUP(A1284,Table1[[#This Row],[id]:[state]],6,0)</f>
        <v>successful</v>
      </c>
      <c r="C1284">
        <f>IF(B1284="successful",Data!L1284,0)</f>
        <v>274</v>
      </c>
      <c r="F1284" t="str">
        <f>VLOOKUP(A1284,Table1[[#This Row],[id]:[state]],6,0)</f>
        <v>successful</v>
      </c>
      <c r="G1284">
        <f>IF(F1284="failed",Data!L1284,0)</f>
        <v>0</v>
      </c>
    </row>
    <row r="1285" spans="1:7" hidden="1" x14ac:dyDescent="0.25">
      <c r="A1285">
        <v>1283</v>
      </c>
      <c r="B1285" t="str">
        <f>VLOOKUP(A1285,Table1[[#This Row],[id]:[state]],6,0)</f>
        <v>successful</v>
      </c>
      <c r="C1285">
        <f>IF(B1285="successful",Data!L1285,0)</f>
        <v>22</v>
      </c>
      <c r="F1285" t="str">
        <f>VLOOKUP(A1285,Table1[[#This Row],[id]:[state]],6,0)</f>
        <v>successful</v>
      </c>
      <c r="G1285">
        <f>IF(F1285="failed",Data!L1285,0)</f>
        <v>0</v>
      </c>
    </row>
    <row r="1286" spans="1:7" hidden="1" x14ac:dyDescent="0.25">
      <c r="A1286">
        <v>1284</v>
      </c>
      <c r="B1286" t="str">
        <f>VLOOKUP(A1286,Table1[[#This Row],[id]:[state]],6,0)</f>
        <v>successful</v>
      </c>
      <c r="C1286">
        <f>IF(B1286="successful",Data!L1286,0)</f>
        <v>31</v>
      </c>
      <c r="F1286" t="str">
        <f>VLOOKUP(A1286,Table1[[#This Row],[id]:[state]],6,0)</f>
        <v>successful</v>
      </c>
      <c r="G1286">
        <f>IF(F1286="failed",Data!L1286,0)</f>
        <v>0</v>
      </c>
    </row>
    <row r="1287" spans="1:7" hidden="1" x14ac:dyDescent="0.25">
      <c r="A1287">
        <v>1285</v>
      </c>
      <c r="B1287" t="str">
        <f>VLOOKUP(A1287,Table1[[#This Row],[id]:[state]],6,0)</f>
        <v>successful</v>
      </c>
      <c r="C1287">
        <f>IF(B1287="successful",Data!L1287,0)</f>
        <v>63</v>
      </c>
      <c r="F1287" t="str">
        <f>VLOOKUP(A1287,Table1[[#This Row],[id]:[state]],6,0)</f>
        <v>successful</v>
      </c>
      <c r="G1287">
        <f>IF(F1287="failed",Data!L1287,0)</f>
        <v>0</v>
      </c>
    </row>
    <row r="1288" spans="1:7" hidden="1" x14ac:dyDescent="0.25">
      <c r="A1288">
        <v>1286</v>
      </c>
      <c r="B1288" t="str">
        <f>VLOOKUP(A1288,Table1[[#This Row],[id]:[state]],6,0)</f>
        <v>successful</v>
      </c>
      <c r="C1288">
        <f>IF(B1288="successful",Data!L1288,0)</f>
        <v>20</v>
      </c>
      <c r="F1288" t="str">
        <f>VLOOKUP(A1288,Table1[[#This Row],[id]:[state]],6,0)</f>
        <v>successful</v>
      </c>
      <c r="G1288">
        <f>IF(F1288="failed",Data!L1288,0)</f>
        <v>0</v>
      </c>
    </row>
    <row r="1289" spans="1:7" hidden="1" x14ac:dyDescent="0.25">
      <c r="A1289">
        <v>1287</v>
      </c>
      <c r="B1289" t="str">
        <f>VLOOKUP(A1289,Table1[[#This Row],[id]:[state]],6,0)</f>
        <v>successful</v>
      </c>
      <c r="C1289">
        <f>IF(B1289="successful",Data!L1289,0)</f>
        <v>25</v>
      </c>
      <c r="F1289" t="str">
        <f>VLOOKUP(A1289,Table1[[#This Row],[id]:[state]],6,0)</f>
        <v>successful</v>
      </c>
      <c r="G1289">
        <f>IF(F1289="failed",Data!L1289,0)</f>
        <v>0</v>
      </c>
    </row>
    <row r="1290" spans="1:7" hidden="1" x14ac:dyDescent="0.25">
      <c r="A1290">
        <v>1288</v>
      </c>
      <c r="B1290" t="str">
        <f>VLOOKUP(A1290,Table1[[#This Row],[id]:[state]],6,0)</f>
        <v>successful</v>
      </c>
      <c r="C1290">
        <f>IF(B1290="successful",Data!L1290,0)</f>
        <v>61</v>
      </c>
      <c r="F1290" t="str">
        <f>VLOOKUP(A1290,Table1[[#This Row],[id]:[state]],6,0)</f>
        <v>successful</v>
      </c>
      <c r="G1290">
        <f>IF(F1290="failed",Data!L1290,0)</f>
        <v>0</v>
      </c>
    </row>
    <row r="1291" spans="1:7" hidden="1" x14ac:dyDescent="0.25">
      <c r="A1291">
        <v>1289</v>
      </c>
      <c r="B1291" t="str">
        <f>VLOOKUP(A1291,Table1[[#This Row],[id]:[state]],6,0)</f>
        <v>successful</v>
      </c>
      <c r="C1291">
        <f>IF(B1291="successful",Data!L1291,0)</f>
        <v>52</v>
      </c>
      <c r="F1291" t="str">
        <f>VLOOKUP(A1291,Table1[[#This Row],[id]:[state]],6,0)</f>
        <v>successful</v>
      </c>
      <c r="G1291">
        <f>IF(F1291="failed",Data!L1291,0)</f>
        <v>0</v>
      </c>
    </row>
    <row r="1292" spans="1:7" hidden="1" x14ac:dyDescent="0.25">
      <c r="A1292">
        <v>1290</v>
      </c>
      <c r="B1292" t="str">
        <f>VLOOKUP(A1292,Table1[[#This Row],[id]:[state]],6,0)</f>
        <v>successful</v>
      </c>
      <c r="C1292">
        <f>IF(B1292="successful",Data!L1292,0)</f>
        <v>86</v>
      </c>
      <c r="F1292" t="str">
        <f>VLOOKUP(A1292,Table1[[#This Row],[id]:[state]],6,0)</f>
        <v>successful</v>
      </c>
      <c r="G1292">
        <f>IF(F1292="failed",Data!L1292,0)</f>
        <v>0</v>
      </c>
    </row>
    <row r="1293" spans="1:7" hidden="1" x14ac:dyDescent="0.25">
      <c r="A1293">
        <v>1291</v>
      </c>
      <c r="B1293" t="str">
        <f>VLOOKUP(A1293,Table1[[#This Row],[id]:[state]],6,0)</f>
        <v>successful</v>
      </c>
      <c r="C1293">
        <f>IF(B1293="successful",Data!L1293,0)</f>
        <v>42</v>
      </c>
      <c r="F1293" t="str">
        <f>VLOOKUP(A1293,Table1[[#This Row],[id]:[state]],6,0)</f>
        <v>successful</v>
      </c>
      <c r="G1293">
        <f>IF(F1293="failed",Data!L1293,0)</f>
        <v>0</v>
      </c>
    </row>
    <row r="1294" spans="1:7" hidden="1" x14ac:dyDescent="0.25">
      <c r="A1294">
        <v>1292</v>
      </c>
      <c r="B1294" t="str">
        <f>VLOOKUP(A1294,Table1[[#This Row],[id]:[state]],6,0)</f>
        <v>successful</v>
      </c>
      <c r="C1294">
        <f>IF(B1294="successful",Data!L1294,0)</f>
        <v>52</v>
      </c>
      <c r="F1294" t="str">
        <f>VLOOKUP(A1294,Table1[[#This Row],[id]:[state]],6,0)</f>
        <v>successful</v>
      </c>
      <c r="G1294">
        <f>IF(F1294="failed",Data!L1294,0)</f>
        <v>0</v>
      </c>
    </row>
    <row r="1295" spans="1:7" hidden="1" x14ac:dyDescent="0.25">
      <c r="A1295">
        <v>1293</v>
      </c>
      <c r="B1295" t="str">
        <f>VLOOKUP(A1295,Table1[[#This Row],[id]:[state]],6,0)</f>
        <v>successful</v>
      </c>
      <c r="C1295">
        <f>IF(B1295="successful",Data!L1295,0)</f>
        <v>120</v>
      </c>
      <c r="F1295" t="str">
        <f>VLOOKUP(A1295,Table1[[#This Row],[id]:[state]],6,0)</f>
        <v>successful</v>
      </c>
      <c r="G1295">
        <f>IF(F1295="failed",Data!L1295,0)</f>
        <v>0</v>
      </c>
    </row>
    <row r="1296" spans="1:7" hidden="1" x14ac:dyDescent="0.25">
      <c r="A1296">
        <v>1294</v>
      </c>
      <c r="B1296" t="str">
        <f>VLOOKUP(A1296,Table1[[#This Row],[id]:[state]],6,0)</f>
        <v>successful</v>
      </c>
      <c r="C1296">
        <f>IF(B1296="successful",Data!L1296,0)</f>
        <v>22</v>
      </c>
      <c r="F1296" t="str">
        <f>VLOOKUP(A1296,Table1[[#This Row],[id]:[state]],6,0)</f>
        <v>successful</v>
      </c>
      <c r="G1296">
        <f>IF(F1296="failed",Data!L1296,0)</f>
        <v>0</v>
      </c>
    </row>
    <row r="1297" spans="1:7" hidden="1" x14ac:dyDescent="0.25">
      <c r="A1297">
        <v>1295</v>
      </c>
      <c r="B1297" t="str">
        <f>VLOOKUP(A1297,Table1[[#This Row],[id]:[state]],6,0)</f>
        <v>successful</v>
      </c>
      <c r="C1297">
        <f>IF(B1297="successful",Data!L1297,0)</f>
        <v>64</v>
      </c>
      <c r="F1297" t="str">
        <f>VLOOKUP(A1297,Table1[[#This Row],[id]:[state]],6,0)</f>
        <v>successful</v>
      </c>
      <c r="G1297">
        <f>IF(F1297="failed",Data!L1297,0)</f>
        <v>0</v>
      </c>
    </row>
    <row r="1298" spans="1:7" hidden="1" x14ac:dyDescent="0.25">
      <c r="A1298">
        <v>1296</v>
      </c>
      <c r="B1298" t="str">
        <f>VLOOKUP(A1298,Table1[[#This Row],[id]:[state]],6,0)</f>
        <v>successful</v>
      </c>
      <c r="C1298">
        <f>IF(B1298="successful",Data!L1298,0)</f>
        <v>23</v>
      </c>
      <c r="F1298" t="str">
        <f>VLOOKUP(A1298,Table1[[#This Row],[id]:[state]],6,0)</f>
        <v>successful</v>
      </c>
      <c r="G1298">
        <f>IF(F1298="failed",Data!L1298,0)</f>
        <v>0</v>
      </c>
    </row>
    <row r="1299" spans="1:7" hidden="1" x14ac:dyDescent="0.25">
      <c r="A1299">
        <v>1297</v>
      </c>
      <c r="B1299" t="str">
        <f>VLOOKUP(A1299,Table1[[#This Row],[id]:[state]],6,0)</f>
        <v>successful</v>
      </c>
      <c r="C1299">
        <f>IF(B1299="successful",Data!L1299,0)</f>
        <v>238</v>
      </c>
      <c r="F1299" t="str">
        <f>VLOOKUP(A1299,Table1[[#This Row],[id]:[state]],6,0)</f>
        <v>successful</v>
      </c>
      <c r="G1299">
        <f>IF(F1299="failed",Data!L1299,0)</f>
        <v>0</v>
      </c>
    </row>
    <row r="1300" spans="1:7" hidden="1" x14ac:dyDescent="0.25">
      <c r="A1300">
        <v>1298</v>
      </c>
      <c r="B1300" t="str">
        <f>VLOOKUP(A1300,Table1[[#This Row],[id]:[state]],6,0)</f>
        <v>successful</v>
      </c>
      <c r="C1300">
        <f>IF(B1300="successful",Data!L1300,0)</f>
        <v>33</v>
      </c>
      <c r="F1300" t="str">
        <f>VLOOKUP(A1300,Table1[[#This Row],[id]:[state]],6,0)</f>
        <v>successful</v>
      </c>
      <c r="G1300">
        <f>IF(F1300="failed",Data!L1300,0)</f>
        <v>0</v>
      </c>
    </row>
    <row r="1301" spans="1:7" hidden="1" x14ac:dyDescent="0.25">
      <c r="A1301">
        <v>1299</v>
      </c>
      <c r="B1301" t="str">
        <f>VLOOKUP(A1301,Table1[[#This Row],[id]:[state]],6,0)</f>
        <v>successful</v>
      </c>
      <c r="C1301">
        <f>IF(B1301="successful",Data!L1301,0)</f>
        <v>32</v>
      </c>
      <c r="F1301" t="str">
        <f>VLOOKUP(A1301,Table1[[#This Row],[id]:[state]],6,0)</f>
        <v>successful</v>
      </c>
      <c r="G1301">
        <f>IF(F1301="failed",Data!L1301,0)</f>
        <v>0</v>
      </c>
    </row>
    <row r="1302" spans="1:7" hidden="1" x14ac:dyDescent="0.25">
      <c r="A1302">
        <v>1300</v>
      </c>
      <c r="B1302" t="str">
        <f>VLOOKUP(A1302,Table1[[#This Row],[id]:[state]],6,0)</f>
        <v>successful</v>
      </c>
      <c r="C1302">
        <f>IF(B1302="successful",Data!L1302,0)</f>
        <v>24</v>
      </c>
      <c r="F1302" t="str">
        <f>VLOOKUP(A1302,Table1[[#This Row],[id]:[state]],6,0)</f>
        <v>successful</v>
      </c>
      <c r="G1302">
        <f>IF(F1302="failed",Data!L1302,0)</f>
        <v>0</v>
      </c>
    </row>
    <row r="1303" spans="1:7" hidden="1" x14ac:dyDescent="0.25">
      <c r="A1303">
        <v>1301</v>
      </c>
      <c r="B1303" t="str">
        <f>VLOOKUP(A1303,Table1[[#This Row],[id]:[state]],6,0)</f>
        <v>successful</v>
      </c>
      <c r="C1303">
        <f>IF(B1303="successful",Data!L1303,0)</f>
        <v>29</v>
      </c>
      <c r="F1303" t="str">
        <f>VLOOKUP(A1303,Table1[[#This Row],[id]:[state]],6,0)</f>
        <v>successful</v>
      </c>
      <c r="G1303">
        <f>IF(F1303="failed",Data!L1303,0)</f>
        <v>0</v>
      </c>
    </row>
    <row r="1304" spans="1:7" hidden="1" x14ac:dyDescent="0.25">
      <c r="A1304">
        <v>1302</v>
      </c>
      <c r="B1304" t="str">
        <f>VLOOKUP(A1304,Table1[[#This Row],[id]:[state]],6,0)</f>
        <v>successful</v>
      </c>
      <c r="C1304">
        <f>IF(B1304="successful",Data!L1304,0)</f>
        <v>50</v>
      </c>
      <c r="F1304" t="str">
        <f>VLOOKUP(A1304,Table1[[#This Row],[id]:[state]],6,0)</f>
        <v>successful</v>
      </c>
      <c r="G1304">
        <f>IF(F1304="failed",Data!L1304,0)</f>
        <v>0</v>
      </c>
    </row>
    <row r="1305" spans="1:7" hidden="1" x14ac:dyDescent="0.25">
      <c r="A1305">
        <v>1303</v>
      </c>
      <c r="B1305" t="str">
        <f>VLOOKUP(A1305,Table1[[#This Row],[id]:[state]],6,0)</f>
        <v>successful</v>
      </c>
      <c r="C1305">
        <f>IF(B1305="successful",Data!L1305,0)</f>
        <v>108</v>
      </c>
      <c r="F1305" t="str">
        <f>VLOOKUP(A1305,Table1[[#This Row],[id]:[state]],6,0)</f>
        <v>successful</v>
      </c>
      <c r="G1305">
        <f>IF(F1305="failed",Data!L1305,0)</f>
        <v>0</v>
      </c>
    </row>
    <row r="1306" spans="1:7" hidden="1" x14ac:dyDescent="0.25">
      <c r="A1306">
        <v>1304</v>
      </c>
      <c r="B1306" t="str">
        <f>VLOOKUP(A1306,Table1[[#This Row],[id]:[state]],6,0)</f>
        <v>canceled</v>
      </c>
      <c r="C1306">
        <f>IF(B1306="successful",Data!L1306,0)</f>
        <v>0</v>
      </c>
      <c r="F1306" t="str">
        <f>VLOOKUP(A1306,Table1[[#This Row],[id]:[state]],6,0)</f>
        <v>canceled</v>
      </c>
      <c r="G1306">
        <f>IF(F1306="failed",Data!L1306,0)</f>
        <v>0</v>
      </c>
    </row>
    <row r="1307" spans="1:7" hidden="1" x14ac:dyDescent="0.25">
      <c r="A1307">
        <v>1305</v>
      </c>
      <c r="B1307" t="str">
        <f>VLOOKUP(A1307,Table1[[#This Row],[id]:[state]],6,0)</f>
        <v>canceled</v>
      </c>
      <c r="C1307">
        <f>IF(B1307="successful",Data!L1307,0)</f>
        <v>0</v>
      </c>
      <c r="F1307" t="str">
        <f>VLOOKUP(A1307,Table1[[#This Row],[id]:[state]],6,0)</f>
        <v>canceled</v>
      </c>
      <c r="G1307">
        <f>IF(F1307="failed",Data!L1307,0)</f>
        <v>0</v>
      </c>
    </row>
    <row r="1308" spans="1:7" hidden="1" x14ac:dyDescent="0.25">
      <c r="A1308">
        <v>1306</v>
      </c>
      <c r="B1308" t="str">
        <f>VLOOKUP(A1308,Table1[[#This Row],[id]:[state]],6,0)</f>
        <v>canceled</v>
      </c>
      <c r="C1308">
        <f>IF(B1308="successful",Data!L1308,0)</f>
        <v>0</v>
      </c>
      <c r="F1308" t="str">
        <f>VLOOKUP(A1308,Table1[[#This Row],[id]:[state]],6,0)</f>
        <v>canceled</v>
      </c>
      <c r="G1308">
        <f>IF(F1308="failed",Data!L1308,0)</f>
        <v>0</v>
      </c>
    </row>
    <row r="1309" spans="1:7" hidden="1" x14ac:dyDescent="0.25">
      <c r="A1309">
        <v>1307</v>
      </c>
      <c r="B1309" t="str">
        <f>VLOOKUP(A1309,Table1[[#This Row],[id]:[state]],6,0)</f>
        <v>canceled</v>
      </c>
      <c r="C1309">
        <f>IF(B1309="successful",Data!L1309,0)</f>
        <v>0</v>
      </c>
      <c r="F1309" t="str">
        <f>VLOOKUP(A1309,Table1[[#This Row],[id]:[state]],6,0)</f>
        <v>canceled</v>
      </c>
      <c r="G1309">
        <f>IF(F1309="failed",Data!L1309,0)</f>
        <v>0</v>
      </c>
    </row>
    <row r="1310" spans="1:7" hidden="1" x14ac:dyDescent="0.25">
      <c r="A1310">
        <v>1308</v>
      </c>
      <c r="B1310" t="str">
        <f>VLOOKUP(A1310,Table1[[#This Row],[id]:[state]],6,0)</f>
        <v>canceled</v>
      </c>
      <c r="C1310">
        <f>IF(B1310="successful",Data!L1310,0)</f>
        <v>0</v>
      </c>
      <c r="F1310" t="str">
        <f>VLOOKUP(A1310,Table1[[#This Row],[id]:[state]],6,0)</f>
        <v>canceled</v>
      </c>
      <c r="G1310">
        <f>IF(F1310="failed",Data!L1310,0)</f>
        <v>0</v>
      </c>
    </row>
    <row r="1311" spans="1:7" hidden="1" x14ac:dyDescent="0.25">
      <c r="A1311">
        <v>1309</v>
      </c>
      <c r="B1311" t="str">
        <f>VLOOKUP(A1311,Table1[[#This Row],[id]:[state]],6,0)</f>
        <v>canceled</v>
      </c>
      <c r="C1311">
        <f>IF(B1311="successful",Data!L1311,0)</f>
        <v>0</v>
      </c>
      <c r="F1311" t="str">
        <f>VLOOKUP(A1311,Table1[[#This Row],[id]:[state]],6,0)</f>
        <v>canceled</v>
      </c>
      <c r="G1311">
        <f>IF(F1311="failed",Data!L1311,0)</f>
        <v>0</v>
      </c>
    </row>
    <row r="1312" spans="1:7" hidden="1" x14ac:dyDescent="0.25">
      <c r="A1312">
        <v>1310</v>
      </c>
      <c r="B1312" t="str">
        <f>VLOOKUP(A1312,Table1[[#This Row],[id]:[state]],6,0)</f>
        <v>canceled</v>
      </c>
      <c r="C1312">
        <f>IF(B1312="successful",Data!L1312,0)</f>
        <v>0</v>
      </c>
      <c r="F1312" t="str">
        <f>VLOOKUP(A1312,Table1[[#This Row],[id]:[state]],6,0)</f>
        <v>canceled</v>
      </c>
      <c r="G1312">
        <f>IF(F1312="failed",Data!L1312,0)</f>
        <v>0</v>
      </c>
    </row>
    <row r="1313" spans="1:7" hidden="1" x14ac:dyDescent="0.25">
      <c r="A1313">
        <v>1311</v>
      </c>
      <c r="B1313" t="str">
        <f>VLOOKUP(A1313,Table1[[#This Row],[id]:[state]],6,0)</f>
        <v>canceled</v>
      </c>
      <c r="C1313">
        <f>IF(B1313="successful",Data!L1313,0)</f>
        <v>0</v>
      </c>
      <c r="F1313" t="str">
        <f>VLOOKUP(A1313,Table1[[#This Row],[id]:[state]],6,0)</f>
        <v>canceled</v>
      </c>
      <c r="G1313">
        <f>IF(F1313="failed",Data!L1313,0)</f>
        <v>0</v>
      </c>
    </row>
    <row r="1314" spans="1:7" hidden="1" x14ac:dyDescent="0.25">
      <c r="A1314">
        <v>1312</v>
      </c>
      <c r="B1314" t="str">
        <f>VLOOKUP(A1314,Table1[[#This Row],[id]:[state]],6,0)</f>
        <v>canceled</v>
      </c>
      <c r="C1314">
        <f>IF(B1314="successful",Data!L1314,0)</f>
        <v>0</v>
      </c>
      <c r="F1314" t="str">
        <f>VLOOKUP(A1314,Table1[[#This Row],[id]:[state]],6,0)</f>
        <v>canceled</v>
      </c>
      <c r="G1314">
        <f>IF(F1314="failed",Data!L1314,0)</f>
        <v>0</v>
      </c>
    </row>
    <row r="1315" spans="1:7" hidden="1" x14ac:dyDescent="0.25">
      <c r="A1315">
        <v>1313</v>
      </c>
      <c r="B1315" t="str">
        <f>VLOOKUP(A1315,Table1[[#This Row],[id]:[state]],6,0)</f>
        <v>canceled</v>
      </c>
      <c r="C1315">
        <f>IF(B1315="successful",Data!L1315,0)</f>
        <v>0</v>
      </c>
      <c r="F1315" t="str">
        <f>VLOOKUP(A1315,Table1[[#This Row],[id]:[state]],6,0)</f>
        <v>canceled</v>
      </c>
      <c r="G1315">
        <f>IF(F1315="failed",Data!L1315,0)</f>
        <v>0</v>
      </c>
    </row>
    <row r="1316" spans="1:7" hidden="1" x14ac:dyDescent="0.25">
      <c r="A1316">
        <v>1314</v>
      </c>
      <c r="B1316" t="str">
        <f>VLOOKUP(A1316,Table1[[#This Row],[id]:[state]],6,0)</f>
        <v>canceled</v>
      </c>
      <c r="C1316">
        <f>IF(B1316="successful",Data!L1316,0)</f>
        <v>0</v>
      </c>
      <c r="F1316" t="str">
        <f>VLOOKUP(A1316,Table1[[#This Row],[id]:[state]],6,0)</f>
        <v>canceled</v>
      </c>
      <c r="G1316">
        <f>IF(F1316="failed",Data!L1316,0)</f>
        <v>0</v>
      </c>
    </row>
    <row r="1317" spans="1:7" hidden="1" x14ac:dyDescent="0.25">
      <c r="A1317">
        <v>1315</v>
      </c>
      <c r="B1317" t="str">
        <f>VLOOKUP(A1317,Table1[[#This Row],[id]:[state]],6,0)</f>
        <v>canceled</v>
      </c>
      <c r="C1317">
        <f>IF(B1317="successful",Data!L1317,0)</f>
        <v>0</v>
      </c>
      <c r="F1317" t="str">
        <f>VLOOKUP(A1317,Table1[[#This Row],[id]:[state]],6,0)</f>
        <v>canceled</v>
      </c>
      <c r="G1317">
        <f>IF(F1317="failed",Data!L1317,0)</f>
        <v>0</v>
      </c>
    </row>
    <row r="1318" spans="1:7" hidden="1" x14ac:dyDescent="0.25">
      <c r="A1318">
        <v>1316</v>
      </c>
      <c r="B1318" t="str">
        <f>VLOOKUP(A1318,Table1[[#This Row],[id]:[state]],6,0)</f>
        <v>canceled</v>
      </c>
      <c r="C1318">
        <f>IF(B1318="successful",Data!L1318,0)</f>
        <v>0</v>
      </c>
      <c r="F1318" t="str">
        <f>VLOOKUP(A1318,Table1[[#This Row],[id]:[state]],6,0)</f>
        <v>canceled</v>
      </c>
      <c r="G1318">
        <f>IF(F1318="failed",Data!L1318,0)</f>
        <v>0</v>
      </c>
    </row>
    <row r="1319" spans="1:7" hidden="1" x14ac:dyDescent="0.25">
      <c r="A1319">
        <v>1317</v>
      </c>
      <c r="B1319" t="str">
        <f>VLOOKUP(A1319,Table1[[#This Row],[id]:[state]],6,0)</f>
        <v>canceled</v>
      </c>
      <c r="C1319">
        <f>IF(B1319="successful",Data!L1319,0)</f>
        <v>0</v>
      </c>
      <c r="F1319" t="str">
        <f>VLOOKUP(A1319,Table1[[#This Row],[id]:[state]],6,0)</f>
        <v>canceled</v>
      </c>
      <c r="G1319">
        <f>IF(F1319="failed",Data!L1319,0)</f>
        <v>0</v>
      </c>
    </row>
    <row r="1320" spans="1:7" hidden="1" x14ac:dyDescent="0.25">
      <c r="A1320">
        <v>1318</v>
      </c>
      <c r="B1320" t="str">
        <f>VLOOKUP(A1320,Table1[[#This Row],[id]:[state]],6,0)</f>
        <v>canceled</v>
      </c>
      <c r="C1320">
        <f>IF(B1320="successful",Data!L1320,0)</f>
        <v>0</v>
      </c>
      <c r="F1320" t="str">
        <f>VLOOKUP(A1320,Table1[[#This Row],[id]:[state]],6,0)</f>
        <v>canceled</v>
      </c>
      <c r="G1320">
        <f>IF(F1320="failed",Data!L1320,0)</f>
        <v>0</v>
      </c>
    </row>
    <row r="1321" spans="1:7" hidden="1" x14ac:dyDescent="0.25">
      <c r="A1321">
        <v>1319</v>
      </c>
      <c r="B1321" t="str">
        <f>VLOOKUP(A1321,Table1[[#This Row],[id]:[state]],6,0)</f>
        <v>canceled</v>
      </c>
      <c r="C1321">
        <f>IF(B1321="successful",Data!L1321,0)</f>
        <v>0</v>
      </c>
      <c r="F1321" t="str">
        <f>VLOOKUP(A1321,Table1[[#This Row],[id]:[state]],6,0)</f>
        <v>canceled</v>
      </c>
      <c r="G1321">
        <f>IF(F1321="failed",Data!L1321,0)</f>
        <v>0</v>
      </c>
    </row>
    <row r="1322" spans="1:7" hidden="1" x14ac:dyDescent="0.25">
      <c r="A1322">
        <v>1320</v>
      </c>
      <c r="B1322" t="str">
        <f>VLOOKUP(A1322,Table1[[#This Row],[id]:[state]],6,0)</f>
        <v>canceled</v>
      </c>
      <c r="C1322">
        <f>IF(B1322="successful",Data!L1322,0)</f>
        <v>0</v>
      </c>
      <c r="F1322" t="str">
        <f>VLOOKUP(A1322,Table1[[#This Row],[id]:[state]],6,0)</f>
        <v>canceled</v>
      </c>
      <c r="G1322">
        <f>IF(F1322="failed",Data!L1322,0)</f>
        <v>0</v>
      </c>
    </row>
    <row r="1323" spans="1:7" hidden="1" x14ac:dyDescent="0.25">
      <c r="A1323">
        <v>1321</v>
      </c>
      <c r="B1323" t="str">
        <f>VLOOKUP(A1323,Table1[[#This Row],[id]:[state]],6,0)</f>
        <v>canceled</v>
      </c>
      <c r="C1323">
        <f>IF(B1323="successful",Data!L1323,0)</f>
        <v>0</v>
      </c>
      <c r="F1323" t="str">
        <f>VLOOKUP(A1323,Table1[[#This Row],[id]:[state]],6,0)</f>
        <v>canceled</v>
      </c>
      <c r="G1323">
        <f>IF(F1323="failed",Data!L1323,0)</f>
        <v>0</v>
      </c>
    </row>
    <row r="1324" spans="1:7" hidden="1" x14ac:dyDescent="0.25">
      <c r="A1324">
        <v>1322</v>
      </c>
      <c r="B1324" t="str">
        <f>VLOOKUP(A1324,Table1[[#This Row],[id]:[state]],6,0)</f>
        <v>canceled</v>
      </c>
      <c r="C1324">
        <f>IF(B1324="successful",Data!L1324,0)</f>
        <v>0</v>
      </c>
      <c r="F1324" t="str">
        <f>VLOOKUP(A1324,Table1[[#This Row],[id]:[state]],6,0)</f>
        <v>canceled</v>
      </c>
      <c r="G1324">
        <f>IF(F1324="failed",Data!L1324,0)</f>
        <v>0</v>
      </c>
    </row>
    <row r="1325" spans="1:7" hidden="1" x14ac:dyDescent="0.25">
      <c r="A1325">
        <v>1323</v>
      </c>
      <c r="B1325" t="str">
        <f>VLOOKUP(A1325,Table1[[#This Row],[id]:[state]],6,0)</f>
        <v>canceled</v>
      </c>
      <c r="C1325">
        <f>IF(B1325="successful",Data!L1325,0)</f>
        <v>0</v>
      </c>
      <c r="F1325" t="str">
        <f>VLOOKUP(A1325,Table1[[#This Row],[id]:[state]],6,0)</f>
        <v>canceled</v>
      </c>
      <c r="G1325">
        <f>IF(F1325="failed",Data!L1325,0)</f>
        <v>0</v>
      </c>
    </row>
    <row r="1326" spans="1:7" hidden="1" x14ac:dyDescent="0.25">
      <c r="A1326">
        <v>1324</v>
      </c>
      <c r="B1326" t="str">
        <f>VLOOKUP(A1326,Table1[[#This Row],[id]:[state]],6,0)</f>
        <v>canceled</v>
      </c>
      <c r="C1326">
        <f>IF(B1326="successful",Data!L1326,0)</f>
        <v>0</v>
      </c>
      <c r="F1326" t="str">
        <f>VLOOKUP(A1326,Table1[[#This Row],[id]:[state]],6,0)</f>
        <v>canceled</v>
      </c>
      <c r="G1326">
        <f>IF(F1326="failed",Data!L1326,0)</f>
        <v>0</v>
      </c>
    </row>
    <row r="1327" spans="1:7" hidden="1" x14ac:dyDescent="0.25">
      <c r="A1327">
        <v>1325</v>
      </c>
      <c r="B1327" t="str">
        <f>VLOOKUP(A1327,Table1[[#This Row],[id]:[state]],6,0)</f>
        <v>canceled</v>
      </c>
      <c r="C1327">
        <f>IF(B1327="successful",Data!L1327,0)</f>
        <v>0</v>
      </c>
      <c r="F1327" t="str">
        <f>VLOOKUP(A1327,Table1[[#This Row],[id]:[state]],6,0)</f>
        <v>canceled</v>
      </c>
      <c r="G1327">
        <f>IF(F1327="failed",Data!L1327,0)</f>
        <v>0</v>
      </c>
    </row>
    <row r="1328" spans="1:7" hidden="1" x14ac:dyDescent="0.25">
      <c r="A1328">
        <v>1326</v>
      </c>
      <c r="B1328" t="str">
        <f>VLOOKUP(A1328,Table1[[#This Row],[id]:[state]],6,0)</f>
        <v>canceled</v>
      </c>
      <c r="C1328">
        <f>IF(B1328="successful",Data!L1328,0)</f>
        <v>0</v>
      </c>
      <c r="F1328" t="str">
        <f>VLOOKUP(A1328,Table1[[#This Row],[id]:[state]],6,0)</f>
        <v>canceled</v>
      </c>
      <c r="G1328">
        <f>IF(F1328="failed",Data!L1328,0)</f>
        <v>0</v>
      </c>
    </row>
    <row r="1329" spans="1:7" hidden="1" x14ac:dyDescent="0.25">
      <c r="A1329">
        <v>1327</v>
      </c>
      <c r="B1329" t="str">
        <f>VLOOKUP(A1329,Table1[[#This Row],[id]:[state]],6,0)</f>
        <v>canceled</v>
      </c>
      <c r="C1329">
        <f>IF(B1329="successful",Data!L1329,0)</f>
        <v>0</v>
      </c>
      <c r="F1329" t="str">
        <f>VLOOKUP(A1329,Table1[[#This Row],[id]:[state]],6,0)</f>
        <v>canceled</v>
      </c>
      <c r="G1329">
        <f>IF(F1329="failed",Data!L1329,0)</f>
        <v>0</v>
      </c>
    </row>
    <row r="1330" spans="1:7" hidden="1" x14ac:dyDescent="0.25">
      <c r="A1330">
        <v>1328</v>
      </c>
      <c r="B1330" t="str">
        <f>VLOOKUP(A1330,Table1[[#This Row],[id]:[state]],6,0)</f>
        <v>canceled</v>
      </c>
      <c r="C1330">
        <f>IF(B1330="successful",Data!L1330,0)</f>
        <v>0</v>
      </c>
      <c r="F1330" t="str">
        <f>VLOOKUP(A1330,Table1[[#This Row],[id]:[state]],6,0)</f>
        <v>canceled</v>
      </c>
      <c r="G1330">
        <f>IF(F1330="failed",Data!L1330,0)</f>
        <v>0</v>
      </c>
    </row>
    <row r="1331" spans="1:7" hidden="1" x14ac:dyDescent="0.25">
      <c r="A1331">
        <v>1329</v>
      </c>
      <c r="B1331" t="str">
        <f>VLOOKUP(A1331,Table1[[#This Row],[id]:[state]],6,0)</f>
        <v>canceled</v>
      </c>
      <c r="C1331">
        <f>IF(B1331="successful",Data!L1331,0)</f>
        <v>0</v>
      </c>
      <c r="F1331" t="str">
        <f>VLOOKUP(A1331,Table1[[#This Row],[id]:[state]],6,0)</f>
        <v>canceled</v>
      </c>
      <c r="G1331">
        <f>IF(F1331="failed",Data!L1331,0)</f>
        <v>0</v>
      </c>
    </row>
    <row r="1332" spans="1:7" hidden="1" x14ac:dyDescent="0.25">
      <c r="A1332">
        <v>1330</v>
      </c>
      <c r="B1332" t="str">
        <f>VLOOKUP(A1332,Table1[[#This Row],[id]:[state]],6,0)</f>
        <v>canceled</v>
      </c>
      <c r="C1332">
        <f>IF(B1332="successful",Data!L1332,0)</f>
        <v>0</v>
      </c>
      <c r="F1332" t="str">
        <f>VLOOKUP(A1332,Table1[[#This Row],[id]:[state]],6,0)</f>
        <v>canceled</v>
      </c>
      <c r="G1332">
        <f>IF(F1332="failed",Data!L1332,0)</f>
        <v>0</v>
      </c>
    </row>
    <row r="1333" spans="1:7" hidden="1" x14ac:dyDescent="0.25">
      <c r="A1333">
        <v>1331</v>
      </c>
      <c r="B1333" t="str">
        <f>VLOOKUP(A1333,Table1[[#This Row],[id]:[state]],6,0)</f>
        <v>canceled</v>
      </c>
      <c r="C1333">
        <f>IF(B1333="successful",Data!L1333,0)</f>
        <v>0</v>
      </c>
      <c r="F1333" t="str">
        <f>VLOOKUP(A1333,Table1[[#This Row],[id]:[state]],6,0)</f>
        <v>canceled</v>
      </c>
      <c r="G1333">
        <f>IF(F1333="failed",Data!L1333,0)</f>
        <v>0</v>
      </c>
    </row>
    <row r="1334" spans="1:7" hidden="1" x14ac:dyDescent="0.25">
      <c r="A1334">
        <v>1332</v>
      </c>
      <c r="B1334" t="str">
        <f>VLOOKUP(A1334,Table1[[#This Row],[id]:[state]],6,0)</f>
        <v>canceled</v>
      </c>
      <c r="C1334">
        <f>IF(B1334="successful",Data!L1334,0)</f>
        <v>0</v>
      </c>
      <c r="F1334" t="str">
        <f>VLOOKUP(A1334,Table1[[#This Row],[id]:[state]],6,0)</f>
        <v>canceled</v>
      </c>
      <c r="G1334">
        <f>IF(F1334="failed",Data!L1334,0)</f>
        <v>0</v>
      </c>
    </row>
    <row r="1335" spans="1:7" hidden="1" x14ac:dyDescent="0.25">
      <c r="A1335">
        <v>1333</v>
      </c>
      <c r="B1335" t="str">
        <f>VLOOKUP(A1335,Table1[[#This Row],[id]:[state]],6,0)</f>
        <v>canceled</v>
      </c>
      <c r="C1335">
        <f>IF(B1335="successful",Data!L1335,0)</f>
        <v>0</v>
      </c>
      <c r="F1335" t="str">
        <f>VLOOKUP(A1335,Table1[[#This Row],[id]:[state]],6,0)</f>
        <v>canceled</v>
      </c>
      <c r="G1335">
        <f>IF(F1335="failed",Data!L1335,0)</f>
        <v>0</v>
      </c>
    </row>
    <row r="1336" spans="1:7" hidden="1" x14ac:dyDescent="0.25">
      <c r="A1336">
        <v>1334</v>
      </c>
      <c r="B1336" t="str">
        <f>VLOOKUP(A1336,Table1[[#This Row],[id]:[state]],6,0)</f>
        <v>canceled</v>
      </c>
      <c r="C1336">
        <f>IF(B1336="successful",Data!L1336,0)</f>
        <v>0</v>
      </c>
      <c r="F1336" t="str">
        <f>VLOOKUP(A1336,Table1[[#This Row],[id]:[state]],6,0)</f>
        <v>canceled</v>
      </c>
      <c r="G1336">
        <f>IF(F1336="failed",Data!L1336,0)</f>
        <v>0</v>
      </c>
    </row>
    <row r="1337" spans="1:7" hidden="1" x14ac:dyDescent="0.25">
      <c r="A1337">
        <v>1335</v>
      </c>
      <c r="B1337" t="str">
        <f>VLOOKUP(A1337,Table1[[#This Row],[id]:[state]],6,0)</f>
        <v>canceled</v>
      </c>
      <c r="C1337">
        <f>IF(B1337="successful",Data!L1337,0)</f>
        <v>0</v>
      </c>
      <c r="F1337" t="str">
        <f>VLOOKUP(A1337,Table1[[#This Row],[id]:[state]],6,0)</f>
        <v>canceled</v>
      </c>
      <c r="G1337">
        <f>IF(F1337="failed",Data!L1337,0)</f>
        <v>0</v>
      </c>
    </row>
    <row r="1338" spans="1:7" hidden="1" x14ac:dyDescent="0.25">
      <c r="A1338">
        <v>1336</v>
      </c>
      <c r="B1338" t="str">
        <f>VLOOKUP(A1338,Table1[[#This Row],[id]:[state]],6,0)</f>
        <v>canceled</v>
      </c>
      <c r="C1338">
        <f>IF(B1338="successful",Data!L1338,0)</f>
        <v>0</v>
      </c>
      <c r="F1338" t="str">
        <f>VLOOKUP(A1338,Table1[[#This Row],[id]:[state]],6,0)</f>
        <v>canceled</v>
      </c>
      <c r="G1338">
        <f>IF(F1338="failed",Data!L1338,0)</f>
        <v>0</v>
      </c>
    </row>
    <row r="1339" spans="1:7" hidden="1" x14ac:dyDescent="0.25">
      <c r="A1339">
        <v>1337</v>
      </c>
      <c r="B1339" t="str">
        <f>VLOOKUP(A1339,Table1[[#This Row],[id]:[state]],6,0)</f>
        <v>canceled</v>
      </c>
      <c r="C1339">
        <f>IF(B1339="successful",Data!L1339,0)</f>
        <v>0</v>
      </c>
      <c r="F1339" t="str">
        <f>VLOOKUP(A1339,Table1[[#This Row],[id]:[state]],6,0)</f>
        <v>canceled</v>
      </c>
      <c r="G1339">
        <f>IF(F1339="failed",Data!L1339,0)</f>
        <v>0</v>
      </c>
    </row>
    <row r="1340" spans="1:7" hidden="1" x14ac:dyDescent="0.25">
      <c r="A1340">
        <v>1338</v>
      </c>
      <c r="B1340" t="str">
        <f>VLOOKUP(A1340,Table1[[#This Row],[id]:[state]],6,0)</f>
        <v>canceled</v>
      </c>
      <c r="C1340">
        <f>IF(B1340="successful",Data!L1340,0)</f>
        <v>0</v>
      </c>
      <c r="F1340" t="str">
        <f>VLOOKUP(A1340,Table1[[#This Row],[id]:[state]],6,0)</f>
        <v>canceled</v>
      </c>
      <c r="G1340">
        <f>IF(F1340="failed",Data!L1340,0)</f>
        <v>0</v>
      </c>
    </row>
    <row r="1341" spans="1:7" hidden="1" x14ac:dyDescent="0.25">
      <c r="A1341">
        <v>1339</v>
      </c>
      <c r="B1341" t="str">
        <f>VLOOKUP(A1341,Table1[[#This Row],[id]:[state]],6,0)</f>
        <v>canceled</v>
      </c>
      <c r="C1341">
        <f>IF(B1341="successful",Data!L1341,0)</f>
        <v>0</v>
      </c>
      <c r="F1341" t="str">
        <f>VLOOKUP(A1341,Table1[[#This Row],[id]:[state]],6,0)</f>
        <v>canceled</v>
      </c>
      <c r="G1341">
        <f>IF(F1341="failed",Data!L1341,0)</f>
        <v>0</v>
      </c>
    </row>
    <row r="1342" spans="1:7" hidden="1" x14ac:dyDescent="0.25">
      <c r="A1342">
        <v>1340</v>
      </c>
      <c r="B1342" t="str">
        <f>VLOOKUP(A1342,Table1[[#This Row],[id]:[state]],6,0)</f>
        <v>canceled</v>
      </c>
      <c r="C1342">
        <f>IF(B1342="successful",Data!L1342,0)</f>
        <v>0</v>
      </c>
      <c r="F1342" t="str">
        <f>VLOOKUP(A1342,Table1[[#This Row],[id]:[state]],6,0)</f>
        <v>canceled</v>
      </c>
      <c r="G1342">
        <f>IF(F1342="failed",Data!L1342,0)</f>
        <v>0</v>
      </c>
    </row>
    <row r="1343" spans="1:7" hidden="1" x14ac:dyDescent="0.25">
      <c r="A1343">
        <v>1341</v>
      </c>
      <c r="B1343" t="str">
        <f>VLOOKUP(A1343,Table1[[#This Row],[id]:[state]],6,0)</f>
        <v>canceled</v>
      </c>
      <c r="C1343">
        <f>IF(B1343="successful",Data!L1343,0)</f>
        <v>0</v>
      </c>
      <c r="F1343" t="str">
        <f>VLOOKUP(A1343,Table1[[#This Row],[id]:[state]],6,0)</f>
        <v>canceled</v>
      </c>
      <c r="G1343">
        <f>IF(F1343="failed",Data!L1343,0)</f>
        <v>0</v>
      </c>
    </row>
    <row r="1344" spans="1:7" hidden="1" x14ac:dyDescent="0.25">
      <c r="A1344">
        <v>1342</v>
      </c>
      <c r="B1344" t="str">
        <f>VLOOKUP(A1344,Table1[[#This Row],[id]:[state]],6,0)</f>
        <v>canceled</v>
      </c>
      <c r="C1344">
        <f>IF(B1344="successful",Data!L1344,0)</f>
        <v>0</v>
      </c>
      <c r="F1344" t="str">
        <f>VLOOKUP(A1344,Table1[[#This Row],[id]:[state]],6,0)</f>
        <v>canceled</v>
      </c>
      <c r="G1344">
        <f>IF(F1344="failed",Data!L1344,0)</f>
        <v>0</v>
      </c>
    </row>
    <row r="1345" spans="1:7" hidden="1" x14ac:dyDescent="0.25">
      <c r="A1345">
        <v>1343</v>
      </c>
      <c r="B1345" t="str">
        <f>VLOOKUP(A1345,Table1[[#This Row],[id]:[state]],6,0)</f>
        <v>canceled</v>
      </c>
      <c r="C1345">
        <f>IF(B1345="successful",Data!L1345,0)</f>
        <v>0</v>
      </c>
      <c r="F1345" t="str">
        <f>VLOOKUP(A1345,Table1[[#This Row],[id]:[state]],6,0)</f>
        <v>canceled</v>
      </c>
      <c r="G1345">
        <f>IF(F1345="failed",Data!L1345,0)</f>
        <v>0</v>
      </c>
    </row>
    <row r="1346" spans="1:7" hidden="1" x14ac:dyDescent="0.25">
      <c r="A1346">
        <v>1344</v>
      </c>
      <c r="B1346" t="str">
        <f>VLOOKUP(A1346,Table1[[#This Row],[id]:[state]],6,0)</f>
        <v>successful</v>
      </c>
      <c r="C1346">
        <f>IF(B1346="successful",Data!L1346,0)</f>
        <v>139</v>
      </c>
      <c r="F1346" t="str">
        <f>VLOOKUP(A1346,Table1[[#This Row],[id]:[state]],6,0)</f>
        <v>successful</v>
      </c>
      <c r="G1346">
        <f>IF(F1346="failed",Data!L1346,0)</f>
        <v>0</v>
      </c>
    </row>
    <row r="1347" spans="1:7" hidden="1" x14ac:dyDescent="0.25">
      <c r="A1347">
        <v>1345</v>
      </c>
      <c r="B1347" t="str">
        <f>VLOOKUP(A1347,Table1[[#This Row],[id]:[state]],6,0)</f>
        <v>successful</v>
      </c>
      <c r="C1347">
        <f>IF(B1347="successful",Data!L1347,0)</f>
        <v>7</v>
      </c>
      <c r="F1347" t="str">
        <f>VLOOKUP(A1347,Table1[[#This Row],[id]:[state]],6,0)</f>
        <v>successful</v>
      </c>
      <c r="G1347">
        <f>IF(F1347="failed",Data!L1347,0)</f>
        <v>0</v>
      </c>
    </row>
    <row r="1348" spans="1:7" hidden="1" x14ac:dyDescent="0.25">
      <c r="A1348">
        <v>1346</v>
      </c>
      <c r="B1348" t="str">
        <f>VLOOKUP(A1348,Table1[[#This Row],[id]:[state]],6,0)</f>
        <v>successful</v>
      </c>
      <c r="C1348">
        <f>IF(B1348="successful",Data!L1348,0)</f>
        <v>149</v>
      </c>
      <c r="F1348" t="str">
        <f>VLOOKUP(A1348,Table1[[#This Row],[id]:[state]],6,0)</f>
        <v>successful</v>
      </c>
      <c r="G1348">
        <f>IF(F1348="failed",Data!L1348,0)</f>
        <v>0</v>
      </c>
    </row>
    <row r="1349" spans="1:7" hidden="1" x14ac:dyDescent="0.25">
      <c r="A1349">
        <v>1347</v>
      </c>
      <c r="B1349" t="str">
        <f>VLOOKUP(A1349,Table1[[#This Row],[id]:[state]],6,0)</f>
        <v>successful</v>
      </c>
      <c r="C1349">
        <f>IF(B1349="successful",Data!L1349,0)</f>
        <v>31</v>
      </c>
      <c r="F1349" t="str">
        <f>VLOOKUP(A1349,Table1[[#This Row],[id]:[state]],6,0)</f>
        <v>successful</v>
      </c>
      <c r="G1349">
        <f>IF(F1349="failed",Data!L1349,0)</f>
        <v>0</v>
      </c>
    </row>
    <row r="1350" spans="1:7" hidden="1" x14ac:dyDescent="0.25">
      <c r="A1350">
        <v>1348</v>
      </c>
      <c r="B1350" t="str">
        <f>VLOOKUP(A1350,Table1[[#This Row],[id]:[state]],6,0)</f>
        <v>successful</v>
      </c>
      <c r="C1350">
        <f>IF(B1350="successful",Data!L1350,0)</f>
        <v>26</v>
      </c>
      <c r="F1350" t="str">
        <f>VLOOKUP(A1350,Table1[[#This Row],[id]:[state]],6,0)</f>
        <v>successful</v>
      </c>
      <c r="G1350">
        <f>IF(F1350="failed",Data!L1350,0)</f>
        <v>0</v>
      </c>
    </row>
    <row r="1351" spans="1:7" hidden="1" x14ac:dyDescent="0.25">
      <c r="A1351">
        <v>1349</v>
      </c>
      <c r="B1351" t="str">
        <f>VLOOKUP(A1351,Table1[[#This Row],[id]:[state]],6,0)</f>
        <v>successful</v>
      </c>
      <c r="C1351">
        <f>IF(B1351="successful",Data!L1351,0)</f>
        <v>172</v>
      </c>
      <c r="F1351" t="str">
        <f>VLOOKUP(A1351,Table1[[#This Row],[id]:[state]],6,0)</f>
        <v>successful</v>
      </c>
      <c r="G1351">
        <f>IF(F1351="failed",Data!L1351,0)</f>
        <v>0</v>
      </c>
    </row>
    <row r="1352" spans="1:7" hidden="1" x14ac:dyDescent="0.25">
      <c r="A1352">
        <v>1350</v>
      </c>
      <c r="B1352" t="str">
        <f>VLOOKUP(A1352,Table1[[#This Row],[id]:[state]],6,0)</f>
        <v>successful</v>
      </c>
      <c r="C1352">
        <f>IF(B1352="successful",Data!L1352,0)</f>
        <v>78</v>
      </c>
      <c r="F1352" t="str">
        <f>VLOOKUP(A1352,Table1[[#This Row],[id]:[state]],6,0)</f>
        <v>successful</v>
      </c>
      <c r="G1352">
        <f>IF(F1352="failed",Data!L1352,0)</f>
        <v>0</v>
      </c>
    </row>
    <row r="1353" spans="1:7" hidden="1" x14ac:dyDescent="0.25">
      <c r="A1353">
        <v>1351</v>
      </c>
      <c r="B1353" t="str">
        <f>VLOOKUP(A1353,Table1[[#This Row],[id]:[state]],6,0)</f>
        <v>successful</v>
      </c>
      <c r="C1353">
        <f>IF(B1353="successful",Data!L1353,0)</f>
        <v>120</v>
      </c>
      <c r="F1353" t="str">
        <f>VLOOKUP(A1353,Table1[[#This Row],[id]:[state]],6,0)</f>
        <v>successful</v>
      </c>
      <c r="G1353">
        <f>IF(F1353="failed",Data!L1353,0)</f>
        <v>0</v>
      </c>
    </row>
    <row r="1354" spans="1:7" hidden="1" x14ac:dyDescent="0.25">
      <c r="A1354">
        <v>1352</v>
      </c>
      <c r="B1354" t="str">
        <f>VLOOKUP(A1354,Table1[[#This Row],[id]:[state]],6,0)</f>
        <v>successful</v>
      </c>
      <c r="C1354">
        <f>IF(B1354="successful",Data!L1354,0)</f>
        <v>227</v>
      </c>
      <c r="F1354" t="str">
        <f>VLOOKUP(A1354,Table1[[#This Row],[id]:[state]],6,0)</f>
        <v>successful</v>
      </c>
      <c r="G1354">
        <f>IF(F1354="failed",Data!L1354,0)</f>
        <v>0</v>
      </c>
    </row>
    <row r="1355" spans="1:7" hidden="1" x14ac:dyDescent="0.25">
      <c r="A1355">
        <v>1353</v>
      </c>
      <c r="B1355" t="str">
        <f>VLOOKUP(A1355,Table1[[#This Row],[id]:[state]],6,0)</f>
        <v>successful</v>
      </c>
      <c r="C1355">
        <f>IF(B1355="successful",Data!L1355,0)</f>
        <v>42</v>
      </c>
      <c r="F1355" t="str">
        <f>VLOOKUP(A1355,Table1[[#This Row],[id]:[state]],6,0)</f>
        <v>successful</v>
      </c>
      <c r="G1355">
        <f>IF(F1355="failed",Data!L1355,0)</f>
        <v>0</v>
      </c>
    </row>
    <row r="1356" spans="1:7" hidden="1" x14ac:dyDescent="0.25">
      <c r="A1356">
        <v>1354</v>
      </c>
      <c r="B1356" t="str">
        <f>VLOOKUP(A1356,Table1[[#This Row],[id]:[state]],6,0)</f>
        <v>successful</v>
      </c>
      <c r="C1356">
        <f>IF(B1356="successful",Data!L1356,0)</f>
        <v>64</v>
      </c>
      <c r="F1356" t="str">
        <f>VLOOKUP(A1356,Table1[[#This Row],[id]:[state]],6,0)</f>
        <v>successful</v>
      </c>
      <c r="G1356">
        <f>IF(F1356="failed",Data!L1356,0)</f>
        <v>0</v>
      </c>
    </row>
    <row r="1357" spans="1:7" hidden="1" x14ac:dyDescent="0.25">
      <c r="A1357">
        <v>1355</v>
      </c>
      <c r="B1357" t="str">
        <f>VLOOKUP(A1357,Table1[[#This Row],[id]:[state]],6,0)</f>
        <v>successful</v>
      </c>
      <c r="C1357">
        <f>IF(B1357="successful",Data!L1357,0)</f>
        <v>121</v>
      </c>
      <c r="F1357" t="str">
        <f>VLOOKUP(A1357,Table1[[#This Row],[id]:[state]],6,0)</f>
        <v>successful</v>
      </c>
      <c r="G1357">
        <f>IF(F1357="failed",Data!L1357,0)</f>
        <v>0</v>
      </c>
    </row>
    <row r="1358" spans="1:7" hidden="1" x14ac:dyDescent="0.25">
      <c r="A1358">
        <v>1356</v>
      </c>
      <c r="B1358" t="str">
        <f>VLOOKUP(A1358,Table1[[#This Row],[id]:[state]],6,0)</f>
        <v>successful</v>
      </c>
      <c r="C1358">
        <f>IF(B1358="successful",Data!L1358,0)</f>
        <v>87</v>
      </c>
      <c r="F1358" t="str">
        <f>VLOOKUP(A1358,Table1[[#This Row],[id]:[state]],6,0)</f>
        <v>successful</v>
      </c>
      <c r="G1358">
        <f>IF(F1358="failed",Data!L1358,0)</f>
        <v>0</v>
      </c>
    </row>
    <row r="1359" spans="1:7" hidden="1" x14ac:dyDescent="0.25">
      <c r="A1359">
        <v>1357</v>
      </c>
      <c r="B1359" t="str">
        <f>VLOOKUP(A1359,Table1[[#This Row],[id]:[state]],6,0)</f>
        <v>successful</v>
      </c>
      <c r="C1359">
        <f>IF(B1359="successful",Data!L1359,0)</f>
        <v>65</v>
      </c>
      <c r="F1359" t="str">
        <f>VLOOKUP(A1359,Table1[[#This Row],[id]:[state]],6,0)</f>
        <v>successful</v>
      </c>
      <c r="G1359">
        <f>IF(F1359="failed",Data!L1359,0)</f>
        <v>0</v>
      </c>
    </row>
    <row r="1360" spans="1:7" hidden="1" x14ac:dyDescent="0.25">
      <c r="A1360">
        <v>1358</v>
      </c>
      <c r="B1360" t="str">
        <f>VLOOKUP(A1360,Table1[[#This Row],[id]:[state]],6,0)</f>
        <v>successful</v>
      </c>
      <c r="C1360">
        <f>IF(B1360="successful",Data!L1360,0)</f>
        <v>49</v>
      </c>
      <c r="F1360" t="str">
        <f>VLOOKUP(A1360,Table1[[#This Row],[id]:[state]],6,0)</f>
        <v>successful</v>
      </c>
      <c r="G1360">
        <f>IF(F1360="failed",Data!L1360,0)</f>
        <v>0</v>
      </c>
    </row>
    <row r="1361" spans="1:7" hidden="1" x14ac:dyDescent="0.25">
      <c r="A1361">
        <v>1359</v>
      </c>
      <c r="B1361" t="str">
        <f>VLOOKUP(A1361,Table1[[#This Row],[id]:[state]],6,0)</f>
        <v>successful</v>
      </c>
      <c r="C1361">
        <f>IF(B1361="successful",Data!L1361,0)</f>
        <v>19</v>
      </c>
      <c r="F1361" t="str">
        <f>VLOOKUP(A1361,Table1[[#This Row],[id]:[state]],6,0)</f>
        <v>successful</v>
      </c>
      <c r="G1361">
        <f>IF(F1361="failed",Data!L1361,0)</f>
        <v>0</v>
      </c>
    </row>
    <row r="1362" spans="1:7" hidden="1" x14ac:dyDescent="0.25">
      <c r="A1362">
        <v>1360</v>
      </c>
      <c r="B1362" t="str">
        <f>VLOOKUP(A1362,Table1[[#This Row],[id]:[state]],6,0)</f>
        <v>successful</v>
      </c>
      <c r="C1362">
        <f>IF(B1362="successful",Data!L1362,0)</f>
        <v>81</v>
      </c>
      <c r="F1362" t="str">
        <f>VLOOKUP(A1362,Table1[[#This Row],[id]:[state]],6,0)</f>
        <v>successful</v>
      </c>
      <c r="G1362">
        <f>IF(F1362="failed",Data!L1362,0)</f>
        <v>0</v>
      </c>
    </row>
    <row r="1363" spans="1:7" hidden="1" x14ac:dyDescent="0.25">
      <c r="A1363">
        <v>1361</v>
      </c>
      <c r="B1363" t="str">
        <f>VLOOKUP(A1363,Table1[[#This Row],[id]:[state]],6,0)</f>
        <v>successful</v>
      </c>
      <c r="C1363">
        <f>IF(B1363="successful",Data!L1363,0)</f>
        <v>264</v>
      </c>
      <c r="F1363" t="str">
        <f>VLOOKUP(A1363,Table1[[#This Row],[id]:[state]],6,0)</f>
        <v>successful</v>
      </c>
      <c r="G1363">
        <f>IF(F1363="failed",Data!L1363,0)</f>
        <v>0</v>
      </c>
    </row>
    <row r="1364" spans="1:7" hidden="1" x14ac:dyDescent="0.25">
      <c r="A1364">
        <v>1362</v>
      </c>
      <c r="B1364" t="str">
        <f>VLOOKUP(A1364,Table1[[#This Row],[id]:[state]],6,0)</f>
        <v>successful</v>
      </c>
      <c r="C1364">
        <f>IF(B1364="successful",Data!L1364,0)</f>
        <v>25</v>
      </c>
      <c r="F1364" t="str">
        <f>VLOOKUP(A1364,Table1[[#This Row],[id]:[state]],6,0)</f>
        <v>successful</v>
      </c>
      <c r="G1364">
        <f>IF(F1364="failed",Data!L1364,0)</f>
        <v>0</v>
      </c>
    </row>
    <row r="1365" spans="1:7" hidden="1" x14ac:dyDescent="0.25">
      <c r="A1365">
        <v>1363</v>
      </c>
      <c r="B1365" t="str">
        <f>VLOOKUP(A1365,Table1[[#This Row],[id]:[state]],6,0)</f>
        <v>successful</v>
      </c>
      <c r="C1365">
        <f>IF(B1365="successful",Data!L1365,0)</f>
        <v>5</v>
      </c>
      <c r="F1365" t="str">
        <f>VLOOKUP(A1365,Table1[[#This Row],[id]:[state]],6,0)</f>
        <v>successful</v>
      </c>
      <c r="G1365">
        <f>IF(F1365="failed",Data!L1365,0)</f>
        <v>0</v>
      </c>
    </row>
    <row r="1366" spans="1:7" hidden="1" x14ac:dyDescent="0.25">
      <c r="A1366">
        <v>1364</v>
      </c>
      <c r="B1366" t="str">
        <f>VLOOKUP(A1366,Table1[[#This Row],[id]:[state]],6,0)</f>
        <v>successful</v>
      </c>
      <c r="C1366">
        <f>IF(B1366="successful",Data!L1366,0)</f>
        <v>144</v>
      </c>
      <c r="F1366" t="str">
        <f>VLOOKUP(A1366,Table1[[#This Row],[id]:[state]],6,0)</f>
        <v>successful</v>
      </c>
      <c r="G1366">
        <f>IF(F1366="failed",Data!L1366,0)</f>
        <v>0</v>
      </c>
    </row>
    <row r="1367" spans="1:7" hidden="1" x14ac:dyDescent="0.25">
      <c r="A1367">
        <v>1365</v>
      </c>
      <c r="B1367" t="str">
        <f>VLOOKUP(A1367,Table1[[#This Row],[id]:[state]],6,0)</f>
        <v>successful</v>
      </c>
      <c r="C1367">
        <f>IF(B1367="successful",Data!L1367,0)</f>
        <v>92</v>
      </c>
      <c r="F1367" t="str">
        <f>VLOOKUP(A1367,Table1[[#This Row],[id]:[state]],6,0)</f>
        <v>successful</v>
      </c>
      <c r="G1367">
        <f>IF(F1367="failed",Data!L1367,0)</f>
        <v>0</v>
      </c>
    </row>
    <row r="1368" spans="1:7" hidden="1" x14ac:dyDescent="0.25">
      <c r="A1368">
        <v>1366</v>
      </c>
      <c r="B1368" t="str">
        <f>VLOOKUP(A1368,Table1[[#This Row],[id]:[state]],6,0)</f>
        <v>successful</v>
      </c>
      <c r="C1368">
        <f>IF(B1368="successful",Data!L1368,0)</f>
        <v>147</v>
      </c>
      <c r="F1368" t="str">
        <f>VLOOKUP(A1368,Table1[[#This Row],[id]:[state]],6,0)</f>
        <v>successful</v>
      </c>
      <c r="G1368">
        <f>IF(F1368="failed",Data!L1368,0)</f>
        <v>0</v>
      </c>
    </row>
    <row r="1369" spans="1:7" hidden="1" x14ac:dyDescent="0.25">
      <c r="A1369">
        <v>1367</v>
      </c>
      <c r="B1369" t="str">
        <f>VLOOKUP(A1369,Table1[[#This Row],[id]:[state]],6,0)</f>
        <v>successful</v>
      </c>
      <c r="C1369">
        <f>IF(B1369="successful",Data!L1369,0)</f>
        <v>90</v>
      </c>
      <c r="F1369" t="str">
        <f>VLOOKUP(A1369,Table1[[#This Row],[id]:[state]],6,0)</f>
        <v>successful</v>
      </c>
      <c r="G1369">
        <f>IF(F1369="failed",Data!L1369,0)</f>
        <v>0</v>
      </c>
    </row>
    <row r="1370" spans="1:7" hidden="1" x14ac:dyDescent="0.25">
      <c r="A1370">
        <v>1368</v>
      </c>
      <c r="B1370" t="str">
        <f>VLOOKUP(A1370,Table1[[#This Row],[id]:[state]],6,0)</f>
        <v>successful</v>
      </c>
      <c r="C1370">
        <f>IF(B1370="successful",Data!L1370,0)</f>
        <v>87</v>
      </c>
      <c r="F1370" t="str">
        <f>VLOOKUP(A1370,Table1[[#This Row],[id]:[state]],6,0)</f>
        <v>successful</v>
      </c>
      <c r="G1370">
        <f>IF(F1370="failed",Data!L1370,0)</f>
        <v>0</v>
      </c>
    </row>
    <row r="1371" spans="1:7" hidden="1" x14ac:dyDescent="0.25">
      <c r="A1371">
        <v>1369</v>
      </c>
      <c r="B1371" t="str">
        <f>VLOOKUP(A1371,Table1[[#This Row],[id]:[state]],6,0)</f>
        <v>successful</v>
      </c>
      <c r="C1371">
        <f>IF(B1371="successful",Data!L1371,0)</f>
        <v>406</v>
      </c>
      <c r="F1371" t="str">
        <f>VLOOKUP(A1371,Table1[[#This Row],[id]:[state]],6,0)</f>
        <v>successful</v>
      </c>
      <c r="G1371">
        <f>IF(F1371="failed",Data!L1371,0)</f>
        <v>0</v>
      </c>
    </row>
    <row r="1372" spans="1:7" hidden="1" x14ac:dyDescent="0.25">
      <c r="A1372">
        <v>1370</v>
      </c>
      <c r="B1372" t="str">
        <f>VLOOKUP(A1372,Table1[[#This Row],[id]:[state]],6,0)</f>
        <v>successful</v>
      </c>
      <c r="C1372">
        <f>IF(B1372="successful",Data!L1372,0)</f>
        <v>20</v>
      </c>
      <c r="F1372" t="str">
        <f>VLOOKUP(A1372,Table1[[#This Row],[id]:[state]],6,0)</f>
        <v>successful</v>
      </c>
      <c r="G1372">
        <f>IF(F1372="failed",Data!L1372,0)</f>
        <v>0</v>
      </c>
    </row>
    <row r="1373" spans="1:7" hidden="1" x14ac:dyDescent="0.25">
      <c r="A1373">
        <v>1371</v>
      </c>
      <c r="B1373" t="str">
        <f>VLOOKUP(A1373,Table1[[#This Row],[id]:[state]],6,0)</f>
        <v>successful</v>
      </c>
      <c r="C1373">
        <f>IF(B1373="successful",Data!L1373,0)</f>
        <v>70</v>
      </c>
      <c r="F1373" t="str">
        <f>VLOOKUP(A1373,Table1[[#This Row],[id]:[state]],6,0)</f>
        <v>successful</v>
      </c>
      <c r="G1373">
        <f>IF(F1373="failed",Data!L1373,0)</f>
        <v>0</v>
      </c>
    </row>
    <row r="1374" spans="1:7" hidden="1" x14ac:dyDescent="0.25">
      <c r="A1374">
        <v>1372</v>
      </c>
      <c r="B1374" t="str">
        <f>VLOOKUP(A1374,Table1[[#This Row],[id]:[state]],6,0)</f>
        <v>successful</v>
      </c>
      <c r="C1374">
        <f>IF(B1374="successful",Data!L1374,0)</f>
        <v>16</v>
      </c>
      <c r="F1374" t="str">
        <f>VLOOKUP(A1374,Table1[[#This Row],[id]:[state]],6,0)</f>
        <v>successful</v>
      </c>
      <c r="G1374">
        <f>IF(F1374="failed",Data!L1374,0)</f>
        <v>0</v>
      </c>
    </row>
    <row r="1375" spans="1:7" hidden="1" x14ac:dyDescent="0.25">
      <c r="A1375">
        <v>1373</v>
      </c>
      <c r="B1375" t="str">
        <f>VLOOKUP(A1375,Table1[[#This Row],[id]:[state]],6,0)</f>
        <v>successful</v>
      </c>
      <c r="C1375">
        <f>IF(B1375="successful",Data!L1375,0)</f>
        <v>52</v>
      </c>
      <c r="F1375" t="str">
        <f>VLOOKUP(A1375,Table1[[#This Row],[id]:[state]],6,0)</f>
        <v>successful</v>
      </c>
      <c r="G1375">
        <f>IF(F1375="failed",Data!L1375,0)</f>
        <v>0</v>
      </c>
    </row>
    <row r="1376" spans="1:7" hidden="1" x14ac:dyDescent="0.25">
      <c r="A1376">
        <v>1374</v>
      </c>
      <c r="B1376" t="str">
        <f>VLOOKUP(A1376,Table1[[#This Row],[id]:[state]],6,0)</f>
        <v>successful</v>
      </c>
      <c r="C1376">
        <f>IF(B1376="successful",Data!L1376,0)</f>
        <v>66</v>
      </c>
      <c r="F1376" t="str">
        <f>VLOOKUP(A1376,Table1[[#This Row],[id]:[state]],6,0)</f>
        <v>successful</v>
      </c>
      <c r="G1376">
        <f>IF(F1376="failed",Data!L1376,0)</f>
        <v>0</v>
      </c>
    </row>
    <row r="1377" spans="1:7" hidden="1" x14ac:dyDescent="0.25">
      <c r="A1377">
        <v>1375</v>
      </c>
      <c r="B1377" t="str">
        <f>VLOOKUP(A1377,Table1[[#This Row],[id]:[state]],6,0)</f>
        <v>successful</v>
      </c>
      <c r="C1377">
        <f>IF(B1377="successful",Data!L1377,0)</f>
        <v>109</v>
      </c>
      <c r="F1377" t="str">
        <f>VLOOKUP(A1377,Table1[[#This Row],[id]:[state]],6,0)</f>
        <v>successful</v>
      </c>
      <c r="G1377">
        <f>IF(F1377="failed",Data!L1377,0)</f>
        <v>0</v>
      </c>
    </row>
    <row r="1378" spans="1:7" hidden="1" x14ac:dyDescent="0.25">
      <c r="A1378">
        <v>1376</v>
      </c>
      <c r="B1378" t="str">
        <f>VLOOKUP(A1378,Table1[[#This Row],[id]:[state]],6,0)</f>
        <v>successful</v>
      </c>
      <c r="C1378">
        <f>IF(B1378="successful",Data!L1378,0)</f>
        <v>168</v>
      </c>
      <c r="F1378" t="str">
        <f>VLOOKUP(A1378,Table1[[#This Row],[id]:[state]],6,0)</f>
        <v>successful</v>
      </c>
      <c r="G1378">
        <f>IF(F1378="failed",Data!L1378,0)</f>
        <v>0</v>
      </c>
    </row>
    <row r="1379" spans="1:7" hidden="1" x14ac:dyDescent="0.25">
      <c r="A1379">
        <v>1377</v>
      </c>
      <c r="B1379" t="str">
        <f>VLOOKUP(A1379,Table1[[#This Row],[id]:[state]],6,0)</f>
        <v>successful</v>
      </c>
      <c r="C1379">
        <f>IF(B1379="successful",Data!L1379,0)</f>
        <v>31</v>
      </c>
      <c r="F1379" t="str">
        <f>VLOOKUP(A1379,Table1[[#This Row],[id]:[state]],6,0)</f>
        <v>successful</v>
      </c>
      <c r="G1379">
        <f>IF(F1379="failed",Data!L1379,0)</f>
        <v>0</v>
      </c>
    </row>
    <row r="1380" spans="1:7" hidden="1" x14ac:dyDescent="0.25">
      <c r="A1380">
        <v>1378</v>
      </c>
      <c r="B1380" t="str">
        <f>VLOOKUP(A1380,Table1[[#This Row],[id]:[state]],6,0)</f>
        <v>successful</v>
      </c>
      <c r="C1380">
        <f>IF(B1380="successful",Data!L1380,0)</f>
        <v>133</v>
      </c>
      <c r="F1380" t="str">
        <f>VLOOKUP(A1380,Table1[[#This Row],[id]:[state]],6,0)</f>
        <v>successful</v>
      </c>
      <c r="G1380">
        <f>IF(F1380="failed",Data!L1380,0)</f>
        <v>0</v>
      </c>
    </row>
    <row r="1381" spans="1:7" hidden="1" x14ac:dyDescent="0.25">
      <c r="A1381">
        <v>1379</v>
      </c>
      <c r="B1381" t="str">
        <f>VLOOKUP(A1381,Table1[[#This Row],[id]:[state]],6,0)</f>
        <v>successful</v>
      </c>
      <c r="C1381">
        <f>IF(B1381="successful",Data!L1381,0)</f>
        <v>151</v>
      </c>
      <c r="F1381" t="str">
        <f>VLOOKUP(A1381,Table1[[#This Row],[id]:[state]],6,0)</f>
        <v>successful</v>
      </c>
      <c r="G1381">
        <f>IF(F1381="failed",Data!L1381,0)</f>
        <v>0</v>
      </c>
    </row>
    <row r="1382" spans="1:7" hidden="1" x14ac:dyDescent="0.25">
      <c r="A1382">
        <v>1380</v>
      </c>
      <c r="B1382" t="str">
        <f>VLOOKUP(A1382,Table1[[#This Row],[id]:[state]],6,0)</f>
        <v>successful</v>
      </c>
      <c r="C1382">
        <f>IF(B1382="successful",Data!L1382,0)</f>
        <v>5</v>
      </c>
      <c r="F1382" t="str">
        <f>VLOOKUP(A1382,Table1[[#This Row],[id]:[state]],6,0)</f>
        <v>successful</v>
      </c>
      <c r="G1382">
        <f>IF(F1382="failed",Data!L1382,0)</f>
        <v>0</v>
      </c>
    </row>
    <row r="1383" spans="1:7" hidden="1" x14ac:dyDescent="0.25">
      <c r="A1383">
        <v>1381</v>
      </c>
      <c r="B1383" t="str">
        <f>VLOOKUP(A1383,Table1[[#This Row],[id]:[state]],6,0)</f>
        <v>successful</v>
      </c>
      <c r="C1383">
        <f>IF(B1383="successful",Data!L1383,0)</f>
        <v>73</v>
      </c>
      <c r="F1383" t="str">
        <f>VLOOKUP(A1383,Table1[[#This Row],[id]:[state]],6,0)</f>
        <v>successful</v>
      </c>
      <c r="G1383">
        <f>IF(F1383="failed",Data!L1383,0)</f>
        <v>0</v>
      </c>
    </row>
    <row r="1384" spans="1:7" hidden="1" x14ac:dyDescent="0.25">
      <c r="A1384">
        <v>1382</v>
      </c>
      <c r="B1384" t="str">
        <f>VLOOKUP(A1384,Table1[[#This Row],[id]:[state]],6,0)</f>
        <v>successful</v>
      </c>
      <c r="C1384">
        <f>IF(B1384="successful",Data!L1384,0)</f>
        <v>148</v>
      </c>
      <c r="F1384" t="str">
        <f>VLOOKUP(A1384,Table1[[#This Row],[id]:[state]],6,0)</f>
        <v>successful</v>
      </c>
      <c r="G1384">
        <f>IF(F1384="failed",Data!L1384,0)</f>
        <v>0</v>
      </c>
    </row>
    <row r="1385" spans="1:7" hidden="1" x14ac:dyDescent="0.25">
      <c r="A1385">
        <v>1383</v>
      </c>
      <c r="B1385" t="str">
        <f>VLOOKUP(A1385,Table1[[#This Row],[id]:[state]],6,0)</f>
        <v>successful</v>
      </c>
      <c r="C1385">
        <f>IF(B1385="successful",Data!L1385,0)</f>
        <v>93</v>
      </c>
      <c r="F1385" t="str">
        <f>VLOOKUP(A1385,Table1[[#This Row],[id]:[state]],6,0)</f>
        <v>successful</v>
      </c>
      <c r="G1385">
        <f>IF(F1385="failed",Data!L1385,0)</f>
        <v>0</v>
      </c>
    </row>
    <row r="1386" spans="1:7" hidden="1" x14ac:dyDescent="0.25">
      <c r="A1386">
        <v>1384</v>
      </c>
      <c r="B1386" t="str">
        <f>VLOOKUP(A1386,Table1[[#This Row],[id]:[state]],6,0)</f>
        <v>successful</v>
      </c>
      <c r="C1386">
        <f>IF(B1386="successful",Data!L1386,0)</f>
        <v>63</v>
      </c>
      <c r="F1386" t="str">
        <f>VLOOKUP(A1386,Table1[[#This Row],[id]:[state]],6,0)</f>
        <v>successful</v>
      </c>
      <c r="G1386">
        <f>IF(F1386="failed",Data!L1386,0)</f>
        <v>0</v>
      </c>
    </row>
    <row r="1387" spans="1:7" hidden="1" x14ac:dyDescent="0.25">
      <c r="A1387">
        <v>1385</v>
      </c>
      <c r="B1387" t="str">
        <f>VLOOKUP(A1387,Table1[[#This Row],[id]:[state]],6,0)</f>
        <v>successful</v>
      </c>
      <c r="C1387">
        <f>IF(B1387="successful",Data!L1387,0)</f>
        <v>134</v>
      </c>
      <c r="F1387" t="str">
        <f>VLOOKUP(A1387,Table1[[#This Row],[id]:[state]],6,0)</f>
        <v>successful</v>
      </c>
      <c r="G1387">
        <f>IF(F1387="failed",Data!L1387,0)</f>
        <v>0</v>
      </c>
    </row>
    <row r="1388" spans="1:7" hidden="1" x14ac:dyDescent="0.25">
      <c r="A1388">
        <v>1386</v>
      </c>
      <c r="B1388" t="str">
        <f>VLOOKUP(A1388,Table1[[#This Row],[id]:[state]],6,0)</f>
        <v>successful</v>
      </c>
      <c r="C1388">
        <f>IF(B1388="successful",Data!L1388,0)</f>
        <v>14</v>
      </c>
      <c r="F1388" t="str">
        <f>VLOOKUP(A1388,Table1[[#This Row],[id]:[state]],6,0)</f>
        <v>successful</v>
      </c>
      <c r="G1388">
        <f>IF(F1388="failed",Data!L1388,0)</f>
        <v>0</v>
      </c>
    </row>
    <row r="1389" spans="1:7" hidden="1" x14ac:dyDescent="0.25">
      <c r="A1389">
        <v>1387</v>
      </c>
      <c r="B1389" t="str">
        <f>VLOOKUP(A1389,Table1[[#This Row],[id]:[state]],6,0)</f>
        <v>successful</v>
      </c>
      <c r="C1389">
        <f>IF(B1389="successful",Data!L1389,0)</f>
        <v>78</v>
      </c>
      <c r="F1389" t="str">
        <f>VLOOKUP(A1389,Table1[[#This Row],[id]:[state]],6,0)</f>
        <v>successful</v>
      </c>
      <c r="G1389">
        <f>IF(F1389="failed",Data!L1389,0)</f>
        <v>0</v>
      </c>
    </row>
    <row r="1390" spans="1:7" hidden="1" x14ac:dyDescent="0.25">
      <c r="A1390">
        <v>1388</v>
      </c>
      <c r="B1390" t="str">
        <f>VLOOKUP(A1390,Table1[[#This Row],[id]:[state]],6,0)</f>
        <v>successful</v>
      </c>
      <c r="C1390">
        <f>IF(B1390="successful",Data!L1390,0)</f>
        <v>112</v>
      </c>
      <c r="F1390" t="str">
        <f>VLOOKUP(A1390,Table1[[#This Row],[id]:[state]],6,0)</f>
        <v>successful</v>
      </c>
      <c r="G1390">
        <f>IF(F1390="failed",Data!L1390,0)</f>
        <v>0</v>
      </c>
    </row>
    <row r="1391" spans="1:7" hidden="1" x14ac:dyDescent="0.25">
      <c r="A1391">
        <v>1389</v>
      </c>
      <c r="B1391" t="str">
        <f>VLOOKUP(A1391,Table1[[#This Row],[id]:[state]],6,0)</f>
        <v>successful</v>
      </c>
      <c r="C1391">
        <f>IF(B1391="successful",Data!L1391,0)</f>
        <v>34</v>
      </c>
      <c r="F1391" t="str">
        <f>VLOOKUP(A1391,Table1[[#This Row],[id]:[state]],6,0)</f>
        <v>successful</v>
      </c>
      <c r="G1391">
        <f>IF(F1391="failed",Data!L1391,0)</f>
        <v>0</v>
      </c>
    </row>
    <row r="1392" spans="1:7" hidden="1" x14ac:dyDescent="0.25">
      <c r="A1392">
        <v>1390</v>
      </c>
      <c r="B1392" t="str">
        <f>VLOOKUP(A1392,Table1[[#This Row],[id]:[state]],6,0)</f>
        <v>successful</v>
      </c>
      <c r="C1392">
        <f>IF(B1392="successful",Data!L1392,0)</f>
        <v>19</v>
      </c>
      <c r="F1392" t="str">
        <f>VLOOKUP(A1392,Table1[[#This Row],[id]:[state]],6,0)</f>
        <v>successful</v>
      </c>
      <c r="G1392">
        <f>IF(F1392="failed",Data!L1392,0)</f>
        <v>0</v>
      </c>
    </row>
    <row r="1393" spans="1:7" hidden="1" x14ac:dyDescent="0.25">
      <c r="A1393">
        <v>1391</v>
      </c>
      <c r="B1393" t="str">
        <f>VLOOKUP(A1393,Table1[[#This Row],[id]:[state]],6,0)</f>
        <v>successful</v>
      </c>
      <c r="C1393">
        <f>IF(B1393="successful",Data!L1393,0)</f>
        <v>13</v>
      </c>
      <c r="F1393" t="str">
        <f>VLOOKUP(A1393,Table1[[#This Row],[id]:[state]],6,0)</f>
        <v>successful</v>
      </c>
      <c r="G1393">
        <f>IF(F1393="failed",Data!L1393,0)</f>
        <v>0</v>
      </c>
    </row>
    <row r="1394" spans="1:7" hidden="1" x14ac:dyDescent="0.25">
      <c r="A1394">
        <v>1392</v>
      </c>
      <c r="B1394" t="str">
        <f>VLOOKUP(A1394,Table1[[#This Row],[id]:[state]],6,0)</f>
        <v>successful</v>
      </c>
      <c r="C1394">
        <f>IF(B1394="successful",Data!L1394,0)</f>
        <v>104</v>
      </c>
      <c r="F1394" t="str">
        <f>VLOOKUP(A1394,Table1[[#This Row],[id]:[state]],6,0)</f>
        <v>successful</v>
      </c>
      <c r="G1394">
        <f>IF(F1394="failed",Data!L1394,0)</f>
        <v>0</v>
      </c>
    </row>
    <row r="1395" spans="1:7" hidden="1" x14ac:dyDescent="0.25">
      <c r="A1395">
        <v>1393</v>
      </c>
      <c r="B1395" t="str">
        <f>VLOOKUP(A1395,Table1[[#This Row],[id]:[state]],6,0)</f>
        <v>successful</v>
      </c>
      <c r="C1395">
        <f>IF(B1395="successful",Data!L1395,0)</f>
        <v>52</v>
      </c>
      <c r="F1395" t="str">
        <f>VLOOKUP(A1395,Table1[[#This Row],[id]:[state]],6,0)</f>
        <v>successful</v>
      </c>
      <c r="G1395">
        <f>IF(F1395="failed",Data!L1395,0)</f>
        <v>0</v>
      </c>
    </row>
    <row r="1396" spans="1:7" hidden="1" x14ac:dyDescent="0.25">
      <c r="A1396">
        <v>1394</v>
      </c>
      <c r="B1396" t="str">
        <f>VLOOKUP(A1396,Table1[[#This Row],[id]:[state]],6,0)</f>
        <v>successful</v>
      </c>
      <c r="C1396">
        <f>IF(B1396="successful",Data!L1396,0)</f>
        <v>17</v>
      </c>
      <c r="F1396" t="str">
        <f>VLOOKUP(A1396,Table1[[#This Row],[id]:[state]],6,0)</f>
        <v>successful</v>
      </c>
      <c r="G1396">
        <f>IF(F1396="failed",Data!L1396,0)</f>
        <v>0</v>
      </c>
    </row>
    <row r="1397" spans="1:7" hidden="1" x14ac:dyDescent="0.25">
      <c r="A1397">
        <v>1395</v>
      </c>
      <c r="B1397" t="str">
        <f>VLOOKUP(A1397,Table1[[#This Row],[id]:[state]],6,0)</f>
        <v>successful</v>
      </c>
      <c r="C1397">
        <f>IF(B1397="successful",Data!L1397,0)</f>
        <v>82</v>
      </c>
      <c r="F1397" t="str">
        <f>VLOOKUP(A1397,Table1[[#This Row],[id]:[state]],6,0)</f>
        <v>successful</v>
      </c>
      <c r="G1397">
        <f>IF(F1397="failed",Data!L1397,0)</f>
        <v>0</v>
      </c>
    </row>
    <row r="1398" spans="1:7" hidden="1" x14ac:dyDescent="0.25">
      <c r="A1398">
        <v>1396</v>
      </c>
      <c r="B1398" t="str">
        <f>VLOOKUP(A1398,Table1[[#This Row],[id]:[state]],6,0)</f>
        <v>successful</v>
      </c>
      <c r="C1398">
        <f>IF(B1398="successful",Data!L1398,0)</f>
        <v>73</v>
      </c>
      <c r="F1398" t="str">
        <f>VLOOKUP(A1398,Table1[[#This Row],[id]:[state]],6,0)</f>
        <v>successful</v>
      </c>
      <c r="G1398">
        <f>IF(F1398="failed",Data!L1398,0)</f>
        <v>0</v>
      </c>
    </row>
    <row r="1399" spans="1:7" hidden="1" x14ac:dyDescent="0.25">
      <c r="A1399">
        <v>1397</v>
      </c>
      <c r="B1399" t="str">
        <f>VLOOKUP(A1399,Table1[[#This Row],[id]:[state]],6,0)</f>
        <v>successful</v>
      </c>
      <c r="C1399">
        <f>IF(B1399="successful",Data!L1399,0)</f>
        <v>158</v>
      </c>
      <c r="F1399" t="str">
        <f>VLOOKUP(A1399,Table1[[#This Row],[id]:[state]],6,0)</f>
        <v>successful</v>
      </c>
      <c r="G1399">
        <f>IF(F1399="failed",Data!L1399,0)</f>
        <v>0</v>
      </c>
    </row>
    <row r="1400" spans="1:7" hidden="1" x14ac:dyDescent="0.25">
      <c r="A1400">
        <v>1398</v>
      </c>
      <c r="B1400" t="str">
        <f>VLOOKUP(A1400,Table1[[#This Row],[id]:[state]],6,0)</f>
        <v>successful</v>
      </c>
      <c r="C1400">
        <f>IF(B1400="successful",Data!L1400,0)</f>
        <v>65</v>
      </c>
      <c r="F1400" t="str">
        <f>VLOOKUP(A1400,Table1[[#This Row],[id]:[state]],6,0)</f>
        <v>successful</v>
      </c>
      <c r="G1400">
        <f>IF(F1400="failed",Data!L1400,0)</f>
        <v>0</v>
      </c>
    </row>
    <row r="1401" spans="1:7" hidden="1" x14ac:dyDescent="0.25">
      <c r="A1401">
        <v>1399</v>
      </c>
      <c r="B1401" t="str">
        <f>VLOOKUP(A1401,Table1[[#This Row],[id]:[state]],6,0)</f>
        <v>successful</v>
      </c>
      <c r="C1401">
        <f>IF(B1401="successful",Data!L1401,0)</f>
        <v>184</v>
      </c>
      <c r="F1401" t="str">
        <f>VLOOKUP(A1401,Table1[[#This Row],[id]:[state]],6,0)</f>
        <v>successful</v>
      </c>
      <c r="G1401">
        <f>IF(F1401="failed",Data!L1401,0)</f>
        <v>0</v>
      </c>
    </row>
    <row r="1402" spans="1:7" hidden="1" x14ac:dyDescent="0.25">
      <c r="A1402">
        <v>1400</v>
      </c>
      <c r="B1402" t="str">
        <f>VLOOKUP(A1402,Table1[[#This Row],[id]:[state]],6,0)</f>
        <v>successful</v>
      </c>
      <c r="C1402">
        <f>IF(B1402="successful",Data!L1402,0)</f>
        <v>34</v>
      </c>
      <c r="F1402" t="str">
        <f>VLOOKUP(A1402,Table1[[#This Row],[id]:[state]],6,0)</f>
        <v>successful</v>
      </c>
      <c r="G1402">
        <f>IF(F1402="failed",Data!L1402,0)</f>
        <v>0</v>
      </c>
    </row>
    <row r="1403" spans="1:7" hidden="1" x14ac:dyDescent="0.25">
      <c r="A1403">
        <v>1401</v>
      </c>
      <c r="B1403" t="str">
        <f>VLOOKUP(A1403,Table1[[#This Row],[id]:[state]],6,0)</f>
        <v>successful</v>
      </c>
      <c r="C1403">
        <f>IF(B1403="successful",Data!L1403,0)</f>
        <v>240</v>
      </c>
      <c r="F1403" t="str">
        <f>VLOOKUP(A1403,Table1[[#This Row],[id]:[state]],6,0)</f>
        <v>successful</v>
      </c>
      <c r="G1403">
        <f>IF(F1403="failed",Data!L1403,0)</f>
        <v>0</v>
      </c>
    </row>
    <row r="1404" spans="1:7" hidden="1" x14ac:dyDescent="0.25">
      <c r="A1404">
        <v>1402</v>
      </c>
      <c r="B1404" t="str">
        <f>VLOOKUP(A1404,Table1[[#This Row],[id]:[state]],6,0)</f>
        <v>successful</v>
      </c>
      <c r="C1404">
        <f>IF(B1404="successful",Data!L1404,0)</f>
        <v>113</v>
      </c>
      <c r="F1404" t="str">
        <f>VLOOKUP(A1404,Table1[[#This Row],[id]:[state]],6,0)</f>
        <v>successful</v>
      </c>
      <c r="G1404">
        <f>IF(F1404="failed",Data!L1404,0)</f>
        <v>0</v>
      </c>
    </row>
    <row r="1405" spans="1:7" hidden="1" x14ac:dyDescent="0.25">
      <c r="A1405">
        <v>1403</v>
      </c>
      <c r="B1405" t="str">
        <f>VLOOKUP(A1405,Table1[[#This Row],[id]:[state]],6,0)</f>
        <v>successful</v>
      </c>
      <c r="C1405">
        <f>IF(B1405="successful",Data!L1405,0)</f>
        <v>66</v>
      </c>
      <c r="F1405" t="str">
        <f>VLOOKUP(A1405,Table1[[#This Row],[id]:[state]],6,0)</f>
        <v>successful</v>
      </c>
      <c r="G1405">
        <f>IF(F1405="failed",Data!L1405,0)</f>
        <v>0</v>
      </c>
    </row>
    <row r="1406" spans="1:7" x14ac:dyDescent="0.25">
      <c r="A1406">
        <v>1404</v>
      </c>
      <c r="B1406" t="str">
        <f>VLOOKUP(A1406,Table1[[#This Row],[id]:[state]],6,0)</f>
        <v>failed</v>
      </c>
      <c r="C1406">
        <f>IF(B1406="successful",Data!L1406,0)</f>
        <v>0</v>
      </c>
      <c r="F1406" t="str">
        <f>VLOOKUP(A1406,Table1[[#This Row],[id]:[state]],6,0)</f>
        <v>failed</v>
      </c>
      <c r="G1406">
        <f>IF(F1406="failed",Data!L1406,0)</f>
        <v>5</v>
      </c>
    </row>
    <row r="1407" spans="1:7" x14ac:dyDescent="0.25">
      <c r="A1407">
        <v>1405</v>
      </c>
      <c r="B1407" t="str">
        <f>VLOOKUP(A1407,Table1[[#This Row],[id]:[state]],6,0)</f>
        <v>failed</v>
      </c>
      <c r="C1407">
        <f>IF(B1407="successful",Data!L1407,0)</f>
        <v>0</v>
      </c>
      <c r="F1407" t="str">
        <f>VLOOKUP(A1407,Table1[[#This Row],[id]:[state]],6,0)</f>
        <v>failed</v>
      </c>
      <c r="G1407">
        <f>IF(F1407="failed",Data!L1407,0)</f>
        <v>17</v>
      </c>
    </row>
    <row r="1408" spans="1:7" x14ac:dyDescent="0.25">
      <c r="A1408">
        <v>1406</v>
      </c>
      <c r="B1408" t="str">
        <f>VLOOKUP(A1408,Table1[[#This Row],[id]:[state]],6,0)</f>
        <v>failed</v>
      </c>
      <c r="C1408">
        <f>IF(B1408="successful",Data!L1408,0)</f>
        <v>0</v>
      </c>
      <c r="F1408" t="str">
        <f>VLOOKUP(A1408,Table1[[#This Row],[id]:[state]],6,0)</f>
        <v>failed</v>
      </c>
      <c r="G1408">
        <f>IF(F1408="failed",Data!L1408,0)</f>
        <v>3</v>
      </c>
    </row>
    <row r="1409" spans="1:7" x14ac:dyDescent="0.25">
      <c r="A1409">
        <v>1407</v>
      </c>
      <c r="B1409" t="str">
        <f>VLOOKUP(A1409,Table1[[#This Row],[id]:[state]],6,0)</f>
        <v>failed</v>
      </c>
      <c r="C1409">
        <f>IF(B1409="successful",Data!L1409,0)</f>
        <v>0</v>
      </c>
      <c r="F1409" t="str">
        <f>VLOOKUP(A1409,Table1[[#This Row],[id]:[state]],6,0)</f>
        <v>failed</v>
      </c>
      <c r="G1409">
        <f>IF(F1409="failed",Data!L1409,0)</f>
        <v>2</v>
      </c>
    </row>
    <row r="1410" spans="1:7" x14ac:dyDescent="0.25">
      <c r="A1410">
        <v>1408</v>
      </c>
      <c r="B1410" t="str">
        <f>VLOOKUP(A1410,Table1[[#This Row],[id]:[state]],6,0)</f>
        <v>failed</v>
      </c>
      <c r="C1410">
        <f>IF(B1410="successful",Data!L1410,0)</f>
        <v>0</v>
      </c>
      <c r="F1410" t="str">
        <f>VLOOKUP(A1410,Table1[[#This Row],[id]:[state]],6,0)</f>
        <v>failed</v>
      </c>
      <c r="G1410">
        <f>IF(F1410="failed",Data!L1410,0)</f>
        <v>6</v>
      </c>
    </row>
    <row r="1411" spans="1:7" x14ac:dyDescent="0.25">
      <c r="A1411">
        <v>1409</v>
      </c>
      <c r="B1411" t="str">
        <f>VLOOKUP(A1411,Table1[[#This Row],[id]:[state]],6,0)</f>
        <v>failed</v>
      </c>
      <c r="C1411">
        <f>IF(B1411="successful",Data!L1411,0)</f>
        <v>0</v>
      </c>
      <c r="F1411" t="str">
        <f>VLOOKUP(A1411,Table1[[#This Row],[id]:[state]],6,0)</f>
        <v>failed</v>
      </c>
      <c r="G1411">
        <f>IF(F1411="failed",Data!L1411,0)</f>
        <v>0</v>
      </c>
    </row>
    <row r="1412" spans="1:7" x14ac:dyDescent="0.25">
      <c r="A1412">
        <v>1410</v>
      </c>
      <c r="B1412" t="str">
        <f>VLOOKUP(A1412,Table1[[#This Row],[id]:[state]],6,0)</f>
        <v>failed</v>
      </c>
      <c r="C1412">
        <f>IF(B1412="successful",Data!L1412,0)</f>
        <v>0</v>
      </c>
      <c r="F1412" t="str">
        <f>VLOOKUP(A1412,Table1[[#This Row],[id]:[state]],6,0)</f>
        <v>failed</v>
      </c>
      <c r="G1412">
        <f>IF(F1412="failed",Data!L1412,0)</f>
        <v>1</v>
      </c>
    </row>
    <row r="1413" spans="1:7" x14ac:dyDescent="0.25">
      <c r="A1413">
        <v>1411</v>
      </c>
      <c r="B1413" t="str">
        <f>VLOOKUP(A1413,Table1[[#This Row],[id]:[state]],6,0)</f>
        <v>failed</v>
      </c>
      <c r="C1413">
        <f>IF(B1413="successful",Data!L1413,0)</f>
        <v>0</v>
      </c>
      <c r="F1413" t="str">
        <f>VLOOKUP(A1413,Table1[[#This Row],[id]:[state]],6,0)</f>
        <v>failed</v>
      </c>
      <c r="G1413">
        <f>IF(F1413="failed",Data!L1413,0)</f>
        <v>3</v>
      </c>
    </row>
    <row r="1414" spans="1:7" x14ac:dyDescent="0.25">
      <c r="A1414">
        <v>1412</v>
      </c>
      <c r="B1414" t="str">
        <f>VLOOKUP(A1414,Table1[[#This Row],[id]:[state]],6,0)</f>
        <v>failed</v>
      </c>
      <c r="C1414">
        <f>IF(B1414="successful",Data!L1414,0)</f>
        <v>0</v>
      </c>
      <c r="F1414" t="str">
        <f>VLOOKUP(A1414,Table1[[#This Row],[id]:[state]],6,0)</f>
        <v>failed</v>
      </c>
      <c r="G1414">
        <f>IF(F1414="failed",Data!L1414,0)</f>
        <v>13</v>
      </c>
    </row>
    <row r="1415" spans="1:7" x14ac:dyDescent="0.25">
      <c r="A1415">
        <v>1413</v>
      </c>
      <c r="B1415" t="str">
        <f>VLOOKUP(A1415,Table1[[#This Row],[id]:[state]],6,0)</f>
        <v>failed</v>
      </c>
      <c r="C1415">
        <f>IF(B1415="successful",Data!L1415,0)</f>
        <v>0</v>
      </c>
      <c r="F1415" t="str">
        <f>VLOOKUP(A1415,Table1[[#This Row],[id]:[state]],6,0)</f>
        <v>failed</v>
      </c>
      <c r="G1415">
        <f>IF(F1415="failed",Data!L1415,0)</f>
        <v>1</v>
      </c>
    </row>
    <row r="1416" spans="1:7" x14ac:dyDescent="0.25">
      <c r="A1416">
        <v>1414</v>
      </c>
      <c r="B1416" t="str">
        <f>VLOOKUP(A1416,Table1[[#This Row],[id]:[state]],6,0)</f>
        <v>failed</v>
      </c>
      <c r="C1416">
        <f>IF(B1416="successful",Data!L1416,0)</f>
        <v>0</v>
      </c>
      <c r="F1416" t="str">
        <f>VLOOKUP(A1416,Table1[[#This Row],[id]:[state]],6,0)</f>
        <v>failed</v>
      </c>
      <c r="G1416">
        <f>IF(F1416="failed",Data!L1416,0)</f>
        <v>1</v>
      </c>
    </row>
    <row r="1417" spans="1:7" x14ac:dyDescent="0.25">
      <c r="A1417">
        <v>1415</v>
      </c>
      <c r="B1417" t="str">
        <f>VLOOKUP(A1417,Table1[[#This Row],[id]:[state]],6,0)</f>
        <v>failed</v>
      </c>
      <c r="C1417">
        <f>IF(B1417="successful",Data!L1417,0)</f>
        <v>0</v>
      </c>
      <c r="F1417" t="str">
        <f>VLOOKUP(A1417,Table1[[#This Row],[id]:[state]],6,0)</f>
        <v>failed</v>
      </c>
      <c r="G1417">
        <f>IF(F1417="failed",Data!L1417,0)</f>
        <v>9</v>
      </c>
    </row>
    <row r="1418" spans="1:7" x14ac:dyDescent="0.25">
      <c r="A1418">
        <v>1416</v>
      </c>
      <c r="B1418" t="str">
        <f>VLOOKUP(A1418,Table1[[#This Row],[id]:[state]],6,0)</f>
        <v>failed</v>
      </c>
      <c r="C1418">
        <f>IF(B1418="successful",Data!L1418,0)</f>
        <v>0</v>
      </c>
      <c r="F1418" t="str">
        <f>VLOOKUP(A1418,Table1[[#This Row],[id]:[state]],6,0)</f>
        <v>failed</v>
      </c>
      <c r="G1418">
        <f>IF(F1418="failed",Data!L1418,0)</f>
        <v>0</v>
      </c>
    </row>
    <row r="1419" spans="1:7" x14ac:dyDescent="0.25">
      <c r="A1419">
        <v>1417</v>
      </c>
      <c r="B1419" t="str">
        <f>VLOOKUP(A1419,Table1[[#This Row],[id]:[state]],6,0)</f>
        <v>failed</v>
      </c>
      <c r="C1419">
        <f>IF(B1419="successful",Data!L1419,0)</f>
        <v>0</v>
      </c>
      <c r="F1419" t="str">
        <f>VLOOKUP(A1419,Table1[[#This Row],[id]:[state]],6,0)</f>
        <v>failed</v>
      </c>
      <c r="G1419">
        <f>IF(F1419="failed",Data!L1419,0)</f>
        <v>2</v>
      </c>
    </row>
    <row r="1420" spans="1:7" x14ac:dyDescent="0.25">
      <c r="A1420">
        <v>1418</v>
      </c>
      <c r="B1420" t="str">
        <f>VLOOKUP(A1420,Table1[[#This Row],[id]:[state]],6,0)</f>
        <v>failed</v>
      </c>
      <c r="C1420">
        <f>IF(B1420="successful",Data!L1420,0)</f>
        <v>0</v>
      </c>
      <c r="F1420" t="str">
        <f>VLOOKUP(A1420,Table1[[#This Row],[id]:[state]],6,0)</f>
        <v>failed</v>
      </c>
      <c r="G1420">
        <f>IF(F1420="failed",Data!L1420,0)</f>
        <v>1</v>
      </c>
    </row>
    <row r="1421" spans="1:7" x14ac:dyDescent="0.25">
      <c r="A1421">
        <v>1419</v>
      </c>
      <c r="B1421" t="str">
        <f>VLOOKUP(A1421,Table1[[#This Row],[id]:[state]],6,0)</f>
        <v>failed</v>
      </c>
      <c r="C1421">
        <f>IF(B1421="successful",Data!L1421,0)</f>
        <v>0</v>
      </c>
      <c r="F1421" t="str">
        <f>VLOOKUP(A1421,Table1[[#This Row],[id]:[state]],6,0)</f>
        <v>failed</v>
      </c>
      <c r="G1421">
        <f>IF(F1421="failed",Data!L1421,0)</f>
        <v>10</v>
      </c>
    </row>
    <row r="1422" spans="1:7" x14ac:dyDescent="0.25">
      <c r="A1422">
        <v>1420</v>
      </c>
      <c r="B1422" t="str">
        <f>VLOOKUP(A1422,Table1[[#This Row],[id]:[state]],6,0)</f>
        <v>failed</v>
      </c>
      <c r="C1422">
        <f>IF(B1422="successful",Data!L1422,0)</f>
        <v>0</v>
      </c>
      <c r="F1422" t="str">
        <f>VLOOKUP(A1422,Table1[[#This Row],[id]:[state]],6,0)</f>
        <v>failed</v>
      </c>
      <c r="G1422">
        <f>IF(F1422="failed",Data!L1422,0)</f>
        <v>3</v>
      </c>
    </row>
    <row r="1423" spans="1:7" x14ac:dyDescent="0.25">
      <c r="A1423">
        <v>1421</v>
      </c>
      <c r="B1423" t="str">
        <f>VLOOKUP(A1423,Table1[[#This Row],[id]:[state]],6,0)</f>
        <v>failed</v>
      </c>
      <c r="C1423">
        <f>IF(B1423="successful",Data!L1423,0)</f>
        <v>0</v>
      </c>
      <c r="F1423" t="str">
        <f>VLOOKUP(A1423,Table1[[#This Row],[id]:[state]],6,0)</f>
        <v>failed</v>
      </c>
      <c r="G1423">
        <f>IF(F1423="failed",Data!L1423,0)</f>
        <v>2</v>
      </c>
    </row>
    <row r="1424" spans="1:7" x14ac:dyDescent="0.25">
      <c r="A1424">
        <v>1422</v>
      </c>
      <c r="B1424" t="str">
        <f>VLOOKUP(A1424,Table1[[#This Row],[id]:[state]],6,0)</f>
        <v>failed</v>
      </c>
      <c r="C1424">
        <f>IF(B1424="successful",Data!L1424,0)</f>
        <v>0</v>
      </c>
      <c r="F1424" t="str">
        <f>VLOOKUP(A1424,Table1[[#This Row],[id]:[state]],6,0)</f>
        <v>failed</v>
      </c>
      <c r="G1424">
        <f>IF(F1424="failed",Data!L1424,0)</f>
        <v>2</v>
      </c>
    </row>
    <row r="1425" spans="1:7" x14ac:dyDescent="0.25">
      <c r="A1425">
        <v>1423</v>
      </c>
      <c r="B1425" t="str">
        <f>VLOOKUP(A1425,Table1[[#This Row],[id]:[state]],6,0)</f>
        <v>failed</v>
      </c>
      <c r="C1425">
        <f>IF(B1425="successful",Data!L1425,0)</f>
        <v>0</v>
      </c>
      <c r="F1425" t="str">
        <f>VLOOKUP(A1425,Table1[[#This Row],[id]:[state]],6,0)</f>
        <v>failed</v>
      </c>
      <c r="G1425">
        <f>IF(F1425="failed",Data!L1425,0)</f>
        <v>1</v>
      </c>
    </row>
    <row r="1426" spans="1:7" x14ac:dyDescent="0.25">
      <c r="A1426">
        <v>1424</v>
      </c>
      <c r="B1426" t="str">
        <f>VLOOKUP(A1426,Table1[[#This Row],[id]:[state]],6,0)</f>
        <v>failed</v>
      </c>
      <c r="C1426">
        <f>IF(B1426="successful",Data!L1426,0)</f>
        <v>0</v>
      </c>
      <c r="F1426" t="str">
        <f>VLOOKUP(A1426,Table1[[#This Row],[id]:[state]],6,0)</f>
        <v>failed</v>
      </c>
      <c r="G1426">
        <f>IF(F1426="failed",Data!L1426,0)</f>
        <v>14</v>
      </c>
    </row>
    <row r="1427" spans="1:7" x14ac:dyDescent="0.25">
      <c r="A1427">
        <v>1425</v>
      </c>
      <c r="B1427" t="str">
        <f>VLOOKUP(A1427,Table1[[#This Row],[id]:[state]],6,0)</f>
        <v>failed</v>
      </c>
      <c r="C1427">
        <f>IF(B1427="successful",Data!L1427,0)</f>
        <v>0</v>
      </c>
      <c r="F1427" t="str">
        <f>VLOOKUP(A1427,Table1[[#This Row],[id]:[state]],6,0)</f>
        <v>failed</v>
      </c>
      <c r="G1427">
        <f>IF(F1427="failed",Data!L1427,0)</f>
        <v>0</v>
      </c>
    </row>
    <row r="1428" spans="1:7" x14ac:dyDescent="0.25">
      <c r="A1428">
        <v>1426</v>
      </c>
      <c r="B1428" t="str">
        <f>VLOOKUP(A1428,Table1[[#This Row],[id]:[state]],6,0)</f>
        <v>failed</v>
      </c>
      <c r="C1428">
        <f>IF(B1428="successful",Data!L1428,0)</f>
        <v>0</v>
      </c>
      <c r="F1428" t="str">
        <f>VLOOKUP(A1428,Table1[[#This Row],[id]:[state]],6,0)</f>
        <v>failed</v>
      </c>
      <c r="G1428">
        <f>IF(F1428="failed",Data!L1428,0)</f>
        <v>0</v>
      </c>
    </row>
    <row r="1429" spans="1:7" x14ac:dyDescent="0.25">
      <c r="A1429">
        <v>1427</v>
      </c>
      <c r="B1429" t="str">
        <f>VLOOKUP(A1429,Table1[[#This Row],[id]:[state]],6,0)</f>
        <v>failed</v>
      </c>
      <c r="C1429">
        <f>IF(B1429="successful",Data!L1429,0)</f>
        <v>0</v>
      </c>
      <c r="F1429" t="str">
        <f>VLOOKUP(A1429,Table1[[#This Row],[id]:[state]],6,0)</f>
        <v>failed</v>
      </c>
      <c r="G1429">
        <f>IF(F1429="failed",Data!L1429,0)</f>
        <v>4</v>
      </c>
    </row>
    <row r="1430" spans="1:7" x14ac:dyDescent="0.25">
      <c r="A1430">
        <v>1428</v>
      </c>
      <c r="B1430" t="str">
        <f>VLOOKUP(A1430,Table1[[#This Row],[id]:[state]],6,0)</f>
        <v>failed</v>
      </c>
      <c r="C1430">
        <f>IF(B1430="successful",Data!L1430,0)</f>
        <v>0</v>
      </c>
      <c r="F1430" t="str">
        <f>VLOOKUP(A1430,Table1[[#This Row],[id]:[state]],6,0)</f>
        <v>failed</v>
      </c>
      <c r="G1430">
        <f>IF(F1430="failed",Data!L1430,0)</f>
        <v>3</v>
      </c>
    </row>
    <row r="1431" spans="1:7" x14ac:dyDescent="0.25">
      <c r="A1431">
        <v>1429</v>
      </c>
      <c r="B1431" t="str">
        <f>VLOOKUP(A1431,Table1[[#This Row],[id]:[state]],6,0)</f>
        <v>failed</v>
      </c>
      <c r="C1431">
        <f>IF(B1431="successful",Data!L1431,0)</f>
        <v>0</v>
      </c>
      <c r="F1431" t="str">
        <f>VLOOKUP(A1431,Table1[[#This Row],[id]:[state]],6,0)</f>
        <v>failed</v>
      </c>
      <c r="G1431">
        <f>IF(F1431="failed",Data!L1431,0)</f>
        <v>0</v>
      </c>
    </row>
    <row r="1432" spans="1:7" x14ac:dyDescent="0.25">
      <c r="A1432">
        <v>1430</v>
      </c>
      <c r="B1432" t="str">
        <f>VLOOKUP(A1432,Table1[[#This Row],[id]:[state]],6,0)</f>
        <v>failed</v>
      </c>
      <c r="C1432">
        <f>IF(B1432="successful",Data!L1432,0)</f>
        <v>0</v>
      </c>
      <c r="F1432" t="str">
        <f>VLOOKUP(A1432,Table1[[#This Row],[id]:[state]],6,0)</f>
        <v>failed</v>
      </c>
      <c r="G1432">
        <f>IF(F1432="failed",Data!L1432,0)</f>
        <v>5</v>
      </c>
    </row>
    <row r="1433" spans="1:7" x14ac:dyDescent="0.25">
      <c r="A1433">
        <v>1431</v>
      </c>
      <c r="B1433" t="str">
        <f>VLOOKUP(A1433,Table1[[#This Row],[id]:[state]],6,0)</f>
        <v>failed</v>
      </c>
      <c r="C1433">
        <f>IF(B1433="successful",Data!L1433,0)</f>
        <v>0</v>
      </c>
      <c r="F1433" t="str">
        <f>VLOOKUP(A1433,Table1[[#This Row],[id]:[state]],6,0)</f>
        <v>failed</v>
      </c>
      <c r="G1433">
        <f>IF(F1433="failed",Data!L1433,0)</f>
        <v>47</v>
      </c>
    </row>
    <row r="1434" spans="1:7" x14ac:dyDescent="0.25">
      <c r="A1434">
        <v>1432</v>
      </c>
      <c r="B1434" t="str">
        <f>VLOOKUP(A1434,Table1[[#This Row],[id]:[state]],6,0)</f>
        <v>failed</v>
      </c>
      <c r="C1434">
        <f>IF(B1434="successful",Data!L1434,0)</f>
        <v>0</v>
      </c>
      <c r="F1434" t="str">
        <f>VLOOKUP(A1434,Table1[[#This Row],[id]:[state]],6,0)</f>
        <v>failed</v>
      </c>
      <c r="G1434">
        <f>IF(F1434="failed",Data!L1434,0)</f>
        <v>0</v>
      </c>
    </row>
    <row r="1435" spans="1:7" x14ac:dyDescent="0.25">
      <c r="A1435">
        <v>1433</v>
      </c>
      <c r="B1435" t="str">
        <f>VLOOKUP(A1435,Table1[[#This Row],[id]:[state]],6,0)</f>
        <v>failed</v>
      </c>
      <c r="C1435">
        <f>IF(B1435="successful",Data!L1435,0)</f>
        <v>0</v>
      </c>
      <c r="F1435" t="str">
        <f>VLOOKUP(A1435,Table1[[#This Row],[id]:[state]],6,0)</f>
        <v>failed</v>
      </c>
      <c r="G1435">
        <f>IF(F1435="failed",Data!L1435,0)</f>
        <v>10</v>
      </c>
    </row>
    <row r="1436" spans="1:7" x14ac:dyDescent="0.25">
      <c r="A1436">
        <v>1434</v>
      </c>
      <c r="B1436" t="str">
        <f>VLOOKUP(A1436,Table1[[#This Row],[id]:[state]],6,0)</f>
        <v>failed</v>
      </c>
      <c r="C1436">
        <f>IF(B1436="successful",Data!L1436,0)</f>
        <v>0</v>
      </c>
      <c r="F1436" t="str">
        <f>VLOOKUP(A1436,Table1[[#This Row],[id]:[state]],6,0)</f>
        <v>failed</v>
      </c>
      <c r="G1436">
        <f>IF(F1436="failed",Data!L1436,0)</f>
        <v>11</v>
      </c>
    </row>
    <row r="1437" spans="1:7" x14ac:dyDescent="0.25">
      <c r="A1437">
        <v>1435</v>
      </c>
      <c r="B1437" t="str">
        <f>VLOOKUP(A1437,Table1[[#This Row],[id]:[state]],6,0)</f>
        <v>failed</v>
      </c>
      <c r="C1437">
        <f>IF(B1437="successful",Data!L1437,0)</f>
        <v>0</v>
      </c>
      <c r="F1437" t="str">
        <f>VLOOKUP(A1437,Table1[[#This Row],[id]:[state]],6,0)</f>
        <v>failed</v>
      </c>
      <c r="G1437">
        <f>IF(F1437="failed",Data!L1437,0)</f>
        <v>2</v>
      </c>
    </row>
    <row r="1438" spans="1:7" x14ac:dyDescent="0.25">
      <c r="A1438">
        <v>1436</v>
      </c>
      <c r="B1438" t="str">
        <f>VLOOKUP(A1438,Table1[[#This Row],[id]:[state]],6,0)</f>
        <v>failed</v>
      </c>
      <c r="C1438">
        <f>IF(B1438="successful",Data!L1438,0)</f>
        <v>0</v>
      </c>
      <c r="F1438" t="str">
        <f>VLOOKUP(A1438,Table1[[#This Row],[id]:[state]],6,0)</f>
        <v>failed</v>
      </c>
      <c r="G1438">
        <f>IF(F1438="failed",Data!L1438,0)</f>
        <v>2</v>
      </c>
    </row>
    <row r="1439" spans="1:7" x14ac:dyDescent="0.25">
      <c r="A1439">
        <v>1437</v>
      </c>
      <c r="B1439" t="str">
        <f>VLOOKUP(A1439,Table1[[#This Row],[id]:[state]],6,0)</f>
        <v>failed</v>
      </c>
      <c r="C1439">
        <f>IF(B1439="successful",Data!L1439,0)</f>
        <v>0</v>
      </c>
      <c r="F1439" t="str">
        <f>VLOOKUP(A1439,Table1[[#This Row],[id]:[state]],6,0)</f>
        <v>failed</v>
      </c>
      <c r="G1439">
        <f>IF(F1439="failed",Data!L1439,0)</f>
        <v>22</v>
      </c>
    </row>
    <row r="1440" spans="1:7" x14ac:dyDescent="0.25">
      <c r="A1440">
        <v>1438</v>
      </c>
      <c r="B1440" t="str">
        <f>VLOOKUP(A1440,Table1[[#This Row],[id]:[state]],6,0)</f>
        <v>failed</v>
      </c>
      <c r="C1440">
        <f>IF(B1440="successful",Data!L1440,0)</f>
        <v>0</v>
      </c>
      <c r="F1440" t="str">
        <f>VLOOKUP(A1440,Table1[[#This Row],[id]:[state]],6,0)</f>
        <v>failed</v>
      </c>
      <c r="G1440">
        <f>IF(F1440="failed",Data!L1440,0)</f>
        <v>8</v>
      </c>
    </row>
    <row r="1441" spans="1:7" x14ac:dyDescent="0.25">
      <c r="A1441">
        <v>1439</v>
      </c>
      <c r="B1441" t="str">
        <f>VLOOKUP(A1441,Table1[[#This Row],[id]:[state]],6,0)</f>
        <v>failed</v>
      </c>
      <c r="C1441">
        <f>IF(B1441="successful",Data!L1441,0)</f>
        <v>0</v>
      </c>
      <c r="F1441" t="str">
        <f>VLOOKUP(A1441,Table1[[#This Row],[id]:[state]],6,0)</f>
        <v>failed</v>
      </c>
      <c r="G1441">
        <f>IF(F1441="failed",Data!L1441,0)</f>
        <v>6</v>
      </c>
    </row>
    <row r="1442" spans="1:7" x14ac:dyDescent="0.25">
      <c r="A1442">
        <v>1440</v>
      </c>
      <c r="B1442" t="str">
        <f>VLOOKUP(A1442,Table1[[#This Row],[id]:[state]],6,0)</f>
        <v>failed</v>
      </c>
      <c r="C1442">
        <f>IF(B1442="successful",Data!L1442,0)</f>
        <v>0</v>
      </c>
      <c r="F1442" t="str">
        <f>VLOOKUP(A1442,Table1[[#This Row],[id]:[state]],6,0)</f>
        <v>failed</v>
      </c>
      <c r="G1442">
        <f>IF(F1442="failed",Data!L1442,0)</f>
        <v>1</v>
      </c>
    </row>
    <row r="1443" spans="1:7" x14ac:dyDescent="0.25">
      <c r="A1443">
        <v>1441</v>
      </c>
      <c r="B1443" t="str">
        <f>VLOOKUP(A1443,Table1[[#This Row],[id]:[state]],6,0)</f>
        <v>failed</v>
      </c>
      <c r="C1443">
        <f>IF(B1443="successful",Data!L1443,0)</f>
        <v>0</v>
      </c>
      <c r="F1443" t="str">
        <f>VLOOKUP(A1443,Table1[[#This Row],[id]:[state]],6,0)</f>
        <v>failed</v>
      </c>
      <c r="G1443">
        <f>IF(F1443="failed",Data!L1443,0)</f>
        <v>3</v>
      </c>
    </row>
    <row r="1444" spans="1:7" x14ac:dyDescent="0.25">
      <c r="A1444">
        <v>1442</v>
      </c>
      <c r="B1444" t="str">
        <f>VLOOKUP(A1444,Table1[[#This Row],[id]:[state]],6,0)</f>
        <v>failed</v>
      </c>
      <c r="C1444">
        <f>IF(B1444="successful",Data!L1444,0)</f>
        <v>0</v>
      </c>
      <c r="F1444" t="str">
        <f>VLOOKUP(A1444,Table1[[#This Row],[id]:[state]],6,0)</f>
        <v>failed</v>
      </c>
      <c r="G1444">
        <f>IF(F1444="failed",Data!L1444,0)</f>
        <v>0</v>
      </c>
    </row>
    <row r="1445" spans="1:7" x14ac:dyDescent="0.25">
      <c r="A1445">
        <v>1443</v>
      </c>
      <c r="B1445" t="str">
        <f>VLOOKUP(A1445,Table1[[#This Row],[id]:[state]],6,0)</f>
        <v>failed</v>
      </c>
      <c r="C1445">
        <f>IF(B1445="successful",Data!L1445,0)</f>
        <v>0</v>
      </c>
      <c r="F1445" t="str">
        <f>VLOOKUP(A1445,Table1[[#This Row],[id]:[state]],6,0)</f>
        <v>failed</v>
      </c>
      <c r="G1445">
        <f>IF(F1445="failed",Data!L1445,0)</f>
        <v>0</v>
      </c>
    </row>
    <row r="1446" spans="1:7" x14ac:dyDescent="0.25">
      <c r="A1446">
        <v>1444</v>
      </c>
      <c r="B1446" t="str">
        <f>VLOOKUP(A1446,Table1[[#This Row],[id]:[state]],6,0)</f>
        <v>failed</v>
      </c>
      <c r="C1446">
        <f>IF(B1446="successful",Data!L1446,0)</f>
        <v>0</v>
      </c>
      <c r="F1446" t="str">
        <f>VLOOKUP(A1446,Table1[[#This Row],[id]:[state]],6,0)</f>
        <v>failed</v>
      </c>
      <c r="G1446">
        <f>IF(F1446="failed",Data!L1446,0)</f>
        <v>0</v>
      </c>
    </row>
    <row r="1447" spans="1:7" x14ac:dyDescent="0.25">
      <c r="A1447">
        <v>1445</v>
      </c>
      <c r="B1447" t="str">
        <f>VLOOKUP(A1447,Table1[[#This Row],[id]:[state]],6,0)</f>
        <v>failed</v>
      </c>
      <c r="C1447">
        <f>IF(B1447="successful",Data!L1447,0)</f>
        <v>0</v>
      </c>
      <c r="F1447" t="str">
        <f>VLOOKUP(A1447,Table1[[#This Row],[id]:[state]],6,0)</f>
        <v>failed</v>
      </c>
      <c r="G1447">
        <f>IF(F1447="failed",Data!L1447,0)</f>
        <v>0</v>
      </c>
    </row>
    <row r="1448" spans="1:7" x14ac:dyDescent="0.25">
      <c r="A1448">
        <v>1446</v>
      </c>
      <c r="B1448" t="str">
        <f>VLOOKUP(A1448,Table1[[#This Row],[id]:[state]],6,0)</f>
        <v>failed</v>
      </c>
      <c r="C1448">
        <f>IF(B1448="successful",Data!L1448,0)</f>
        <v>0</v>
      </c>
      <c r="F1448" t="str">
        <f>VLOOKUP(A1448,Table1[[#This Row],[id]:[state]],6,0)</f>
        <v>failed</v>
      </c>
      <c r="G1448">
        <f>IF(F1448="failed",Data!L1448,0)</f>
        <v>0</v>
      </c>
    </row>
    <row r="1449" spans="1:7" x14ac:dyDescent="0.25">
      <c r="A1449">
        <v>1447</v>
      </c>
      <c r="B1449" t="str">
        <f>VLOOKUP(A1449,Table1[[#This Row],[id]:[state]],6,0)</f>
        <v>failed</v>
      </c>
      <c r="C1449">
        <f>IF(B1449="successful",Data!L1449,0)</f>
        <v>0</v>
      </c>
      <c r="F1449" t="str">
        <f>VLOOKUP(A1449,Table1[[#This Row],[id]:[state]],6,0)</f>
        <v>failed</v>
      </c>
      <c r="G1449">
        <f>IF(F1449="failed",Data!L1449,0)</f>
        <v>3</v>
      </c>
    </row>
    <row r="1450" spans="1:7" x14ac:dyDescent="0.25">
      <c r="A1450">
        <v>1448</v>
      </c>
      <c r="B1450" t="str">
        <f>VLOOKUP(A1450,Table1[[#This Row],[id]:[state]],6,0)</f>
        <v>failed</v>
      </c>
      <c r="C1450">
        <f>IF(B1450="successful",Data!L1450,0)</f>
        <v>0</v>
      </c>
      <c r="F1450" t="str">
        <f>VLOOKUP(A1450,Table1[[#This Row],[id]:[state]],6,0)</f>
        <v>failed</v>
      </c>
      <c r="G1450">
        <f>IF(F1450="failed",Data!L1450,0)</f>
        <v>0</v>
      </c>
    </row>
    <row r="1451" spans="1:7" x14ac:dyDescent="0.25">
      <c r="A1451">
        <v>1449</v>
      </c>
      <c r="B1451" t="str">
        <f>VLOOKUP(A1451,Table1[[#This Row],[id]:[state]],6,0)</f>
        <v>failed</v>
      </c>
      <c r="C1451">
        <f>IF(B1451="successful",Data!L1451,0)</f>
        <v>0</v>
      </c>
      <c r="F1451" t="str">
        <f>VLOOKUP(A1451,Table1[[#This Row],[id]:[state]],6,0)</f>
        <v>failed</v>
      </c>
      <c r="G1451">
        <f>IF(F1451="failed",Data!L1451,0)</f>
        <v>0</v>
      </c>
    </row>
    <row r="1452" spans="1:7" x14ac:dyDescent="0.25">
      <c r="A1452">
        <v>1450</v>
      </c>
      <c r="B1452" t="str">
        <f>VLOOKUP(A1452,Table1[[#This Row],[id]:[state]],6,0)</f>
        <v>failed</v>
      </c>
      <c r="C1452">
        <f>IF(B1452="successful",Data!L1452,0)</f>
        <v>0</v>
      </c>
      <c r="F1452" t="str">
        <f>VLOOKUP(A1452,Table1[[#This Row],[id]:[state]],6,0)</f>
        <v>failed</v>
      </c>
      <c r="G1452">
        <f>IF(F1452="failed",Data!L1452,0)</f>
        <v>1</v>
      </c>
    </row>
    <row r="1453" spans="1:7" hidden="1" x14ac:dyDescent="0.25">
      <c r="A1453">
        <v>1451</v>
      </c>
      <c r="B1453" t="str">
        <f>VLOOKUP(A1453,Table1[[#This Row],[id]:[state]],6,0)</f>
        <v>canceled</v>
      </c>
      <c r="C1453">
        <f>IF(B1453="successful",Data!L1453,0)</f>
        <v>0</v>
      </c>
      <c r="F1453" t="str">
        <f>VLOOKUP(A1453,Table1[[#This Row],[id]:[state]],6,0)</f>
        <v>canceled</v>
      </c>
      <c r="G1453">
        <f>IF(F1453="failed",Data!L1453,0)</f>
        <v>0</v>
      </c>
    </row>
    <row r="1454" spans="1:7" hidden="1" x14ac:dyDescent="0.25">
      <c r="A1454">
        <v>1452</v>
      </c>
      <c r="B1454" t="str">
        <f>VLOOKUP(A1454,Table1[[#This Row],[id]:[state]],6,0)</f>
        <v>canceled</v>
      </c>
      <c r="C1454">
        <f>IF(B1454="successful",Data!L1454,0)</f>
        <v>0</v>
      </c>
      <c r="F1454" t="str">
        <f>VLOOKUP(A1454,Table1[[#This Row],[id]:[state]],6,0)</f>
        <v>canceled</v>
      </c>
      <c r="G1454">
        <f>IF(F1454="failed",Data!L1454,0)</f>
        <v>0</v>
      </c>
    </row>
    <row r="1455" spans="1:7" hidden="1" x14ac:dyDescent="0.25">
      <c r="A1455">
        <v>1453</v>
      </c>
      <c r="B1455" t="str">
        <f>VLOOKUP(A1455,Table1[[#This Row],[id]:[state]],6,0)</f>
        <v>canceled</v>
      </c>
      <c r="C1455">
        <f>IF(B1455="successful",Data!L1455,0)</f>
        <v>0</v>
      </c>
      <c r="F1455" t="str">
        <f>VLOOKUP(A1455,Table1[[#This Row],[id]:[state]],6,0)</f>
        <v>canceled</v>
      </c>
      <c r="G1455">
        <f>IF(F1455="failed",Data!L1455,0)</f>
        <v>0</v>
      </c>
    </row>
    <row r="1456" spans="1:7" hidden="1" x14ac:dyDescent="0.25">
      <c r="A1456">
        <v>1454</v>
      </c>
      <c r="B1456" t="str">
        <f>VLOOKUP(A1456,Table1[[#This Row],[id]:[state]],6,0)</f>
        <v>canceled</v>
      </c>
      <c r="C1456">
        <f>IF(B1456="successful",Data!L1456,0)</f>
        <v>0</v>
      </c>
      <c r="F1456" t="str">
        <f>VLOOKUP(A1456,Table1[[#This Row],[id]:[state]],6,0)</f>
        <v>canceled</v>
      </c>
      <c r="G1456">
        <f>IF(F1456="failed",Data!L1456,0)</f>
        <v>0</v>
      </c>
    </row>
    <row r="1457" spans="1:7" hidden="1" x14ac:dyDescent="0.25">
      <c r="A1457">
        <v>1455</v>
      </c>
      <c r="B1457" t="str">
        <f>VLOOKUP(A1457,Table1[[#This Row],[id]:[state]],6,0)</f>
        <v>canceled</v>
      </c>
      <c r="C1457">
        <f>IF(B1457="successful",Data!L1457,0)</f>
        <v>0</v>
      </c>
      <c r="F1457" t="str">
        <f>VLOOKUP(A1457,Table1[[#This Row],[id]:[state]],6,0)</f>
        <v>canceled</v>
      </c>
      <c r="G1457">
        <f>IF(F1457="failed",Data!L1457,0)</f>
        <v>0</v>
      </c>
    </row>
    <row r="1458" spans="1:7" hidden="1" x14ac:dyDescent="0.25">
      <c r="A1458">
        <v>1456</v>
      </c>
      <c r="B1458" t="str">
        <f>VLOOKUP(A1458,Table1[[#This Row],[id]:[state]],6,0)</f>
        <v>canceled</v>
      </c>
      <c r="C1458">
        <f>IF(B1458="successful",Data!L1458,0)</f>
        <v>0</v>
      </c>
      <c r="F1458" t="str">
        <f>VLOOKUP(A1458,Table1[[#This Row],[id]:[state]],6,0)</f>
        <v>canceled</v>
      </c>
      <c r="G1458">
        <f>IF(F1458="failed",Data!L1458,0)</f>
        <v>0</v>
      </c>
    </row>
    <row r="1459" spans="1:7" hidden="1" x14ac:dyDescent="0.25">
      <c r="A1459">
        <v>1457</v>
      </c>
      <c r="B1459" t="str">
        <f>VLOOKUP(A1459,Table1[[#This Row],[id]:[state]],6,0)</f>
        <v>canceled</v>
      </c>
      <c r="C1459">
        <f>IF(B1459="successful",Data!L1459,0)</f>
        <v>0</v>
      </c>
      <c r="F1459" t="str">
        <f>VLOOKUP(A1459,Table1[[#This Row],[id]:[state]],6,0)</f>
        <v>canceled</v>
      </c>
      <c r="G1459">
        <f>IF(F1459="failed",Data!L1459,0)</f>
        <v>0</v>
      </c>
    </row>
    <row r="1460" spans="1:7" hidden="1" x14ac:dyDescent="0.25">
      <c r="A1460">
        <v>1458</v>
      </c>
      <c r="B1460" t="str">
        <f>VLOOKUP(A1460,Table1[[#This Row],[id]:[state]],6,0)</f>
        <v>canceled</v>
      </c>
      <c r="C1460">
        <f>IF(B1460="successful",Data!L1460,0)</f>
        <v>0</v>
      </c>
      <c r="F1460" t="str">
        <f>VLOOKUP(A1460,Table1[[#This Row],[id]:[state]],6,0)</f>
        <v>canceled</v>
      </c>
      <c r="G1460">
        <f>IF(F1460="failed",Data!L1460,0)</f>
        <v>0</v>
      </c>
    </row>
    <row r="1461" spans="1:7" hidden="1" x14ac:dyDescent="0.25">
      <c r="A1461">
        <v>1459</v>
      </c>
      <c r="B1461" t="str">
        <f>VLOOKUP(A1461,Table1[[#This Row],[id]:[state]],6,0)</f>
        <v>canceled</v>
      </c>
      <c r="C1461">
        <f>IF(B1461="successful",Data!L1461,0)</f>
        <v>0</v>
      </c>
      <c r="F1461" t="str">
        <f>VLOOKUP(A1461,Table1[[#This Row],[id]:[state]],6,0)</f>
        <v>canceled</v>
      </c>
      <c r="G1461">
        <f>IF(F1461="failed",Data!L1461,0)</f>
        <v>0</v>
      </c>
    </row>
    <row r="1462" spans="1:7" hidden="1" x14ac:dyDescent="0.25">
      <c r="A1462">
        <v>1460</v>
      </c>
      <c r="B1462" t="str">
        <f>VLOOKUP(A1462,Table1[[#This Row],[id]:[state]],6,0)</f>
        <v>canceled</v>
      </c>
      <c r="C1462">
        <f>IF(B1462="successful",Data!L1462,0)</f>
        <v>0</v>
      </c>
      <c r="F1462" t="str">
        <f>VLOOKUP(A1462,Table1[[#This Row],[id]:[state]],6,0)</f>
        <v>canceled</v>
      </c>
      <c r="G1462">
        <f>IF(F1462="failed",Data!L1462,0)</f>
        <v>0</v>
      </c>
    </row>
    <row r="1463" spans="1:7" hidden="1" x14ac:dyDescent="0.25">
      <c r="A1463">
        <v>1461</v>
      </c>
      <c r="B1463" t="str">
        <f>VLOOKUP(A1463,Table1[[#This Row],[id]:[state]],6,0)</f>
        <v>successful</v>
      </c>
      <c r="C1463">
        <f>IF(B1463="successful",Data!L1463,0)</f>
        <v>340</v>
      </c>
      <c r="F1463" t="str">
        <f>VLOOKUP(A1463,Table1[[#This Row],[id]:[state]],6,0)</f>
        <v>successful</v>
      </c>
      <c r="G1463">
        <f>IF(F1463="failed",Data!L1463,0)</f>
        <v>0</v>
      </c>
    </row>
    <row r="1464" spans="1:7" hidden="1" x14ac:dyDescent="0.25">
      <c r="A1464">
        <v>1462</v>
      </c>
      <c r="B1464" t="str">
        <f>VLOOKUP(A1464,Table1[[#This Row],[id]:[state]],6,0)</f>
        <v>successful</v>
      </c>
      <c r="C1464">
        <f>IF(B1464="successful",Data!L1464,0)</f>
        <v>150</v>
      </c>
      <c r="F1464" t="str">
        <f>VLOOKUP(A1464,Table1[[#This Row],[id]:[state]],6,0)</f>
        <v>successful</v>
      </c>
      <c r="G1464">
        <f>IF(F1464="failed",Data!L1464,0)</f>
        <v>0</v>
      </c>
    </row>
    <row r="1465" spans="1:7" hidden="1" x14ac:dyDescent="0.25">
      <c r="A1465">
        <v>1463</v>
      </c>
      <c r="B1465" t="str">
        <f>VLOOKUP(A1465,Table1[[#This Row],[id]:[state]],6,0)</f>
        <v>successful</v>
      </c>
      <c r="C1465">
        <f>IF(B1465="successful",Data!L1465,0)</f>
        <v>25</v>
      </c>
      <c r="F1465" t="str">
        <f>VLOOKUP(A1465,Table1[[#This Row],[id]:[state]],6,0)</f>
        <v>successful</v>
      </c>
      <c r="G1465">
        <f>IF(F1465="failed",Data!L1465,0)</f>
        <v>0</v>
      </c>
    </row>
    <row r="1466" spans="1:7" hidden="1" x14ac:dyDescent="0.25">
      <c r="A1466">
        <v>1464</v>
      </c>
      <c r="B1466" t="str">
        <f>VLOOKUP(A1466,Table1[[#This Row],[id]:[state]],6,0)</f>
        <v>successful</v>
      </c>
      <c r="C1466">
        <f>IF(B1466="successful",Data!L1466,0)</f>
        <v>234</v>
      </c>
      <c r="F1466" t="str">
        <f>VLOOKUP(A1466,Table1[[#This Row],[id]:[state]],6,0)</f>
        <v>successful</v>
      </c>
      <c r="G1466">
        <f>IF(F1466="failed",Data!L1466,0)</f>
        <v>0</v>
      </c>
    </row>
    <row r="1467" spans="1:7" hidden="1" x14ac:dyDescent="0.25">
      <c r="A1467">
        <v>1465</v>
      </c>
      <c r="B1467" t="str">
        <f>VLOOKUP(A1467,Table1[[#This Row],[id]:[state]],6,0)</f>
        <v>successful</v>
      </c>
      <c r="C1467">
        <f>IF(B1467="successful",Data!L1467,0)</f>
        <v>2602</v>
      </c>
      <c r="F1467" t="str">
        <f>VLOOKUP(A1467,Table1[[#This Row],[id]:[state]],6,0)</f>
        <v>successful</v>
      </c>
      <c r="G1467">
        <f>IF(F1467="failed",Data!L1467,0)</f>
        <v>0</v>
      </c>
    </row>
    <row r="1468" spans="1:7" hidden="1" x14ac:dyDescent="0.25">
      <c r="A1468">
        <v>1466</v>
      </c>
      <c r="B1468" t="str">
        <f>VLOOKUP(A1468,Table1[[#This Row],[id]:[state]],6,0)</f>
        <v>successful</v>
      </c>
      <c r="C1468">
        <f>IF(B1468="successful",Data!L1468,0)</f>
        <v>248</v>
      </c>
      <c r="F1468" t="str">
        <f>VLOOKUP(A1468,Table1[[#This Row],[id]:[state]],6,0)</f>
        <v>successful</v>
      </c>
      <c r="G1468">
        <f>IF(F1468="failed",Data!L1468,0)</f>
        <v>0</v>
      </c>
    </row>
    <row r="1469" spans="1:7" hidden="1" x14ac:dyDescent="0.25">
      <c r="A1469">
        <v>1467</v>
      </c>
      <c r="B1469" t="str">
        <f>VLOOKUP(A1469,Table1[[#This Row],[id]:[state]],6,0)</f>
        <v>successful</v>
      </c>
      <c r="C1469">
        <f>IF(B1469="successful",Data!L1469,0)</f>
        <v>600</v>
      </c>
      <c r="F1469" t="str">
        <f>VLOOKUP(A1469,Table1[[#This Row],[id]:[state]],6,0)</f>
        <v>successful</v>
      </c>
      <c r="G1469">
        <f>IF(F1469="failed",Data!L1469,0)</f>
        <v>0</v>
      </c>
    </row>
    <row r="1470" spans="1:7" hidden="1" x14ac:dyDescent="0.25">
      <c r="A1470">
        <v>1468</v>
      </c>
      <c r="B1470" t="str">
        <f>VLOOKUP(A1470,Table1[[#This Row],[id]:[state]],6,0)</f>
        <v>successful</v>
      </c>
      <c r="C1470">
        <f>IF(B1470="successful",Data!L1470,0)</f>
        <v>293</v>
      </c>
      <c r="F1470" t="str">
        <f>VLOOKUP(A1470,Table1[[#This Row],[id]:[state]],6,0)</f>
        <v>successful</v>
      </c>
      <c r="G1470">
        <f>IF(F1470="failed",Data!L1470,0)</f>
        <v>0</v>
      </c>
    </row>
    <row r="1471" spans="1:7" hidden="1" x14ac:dyDescent="0.25">
      <c r="A1471">
        <v>1469</v>
      </c>
      <c r="B1471" t="str">
        <f>VLOOKUP(A1471,Table1[[#This Row],[id]:[state]],6,0)</f>
        <v>successful</v>
      </c>
      <c r="C1471">
        <f>IF(B1471="successful",Data!L1471,0)</f>
        <v>321</v>
      </c>
      <c r="F1471" t="str">
        <f>VLOOKUP(A1471,Table1[[#This Row],[id]:[state]],6,0)</f>
        <v>successful</v>
      </c>
      <c r="G1471">
        <f>IF(F1471="failed",Data!L1471,0)</f>
        <v>0</v>
      </c>
    </row>
    <row r="1472" spans="1:7" hidden="1" x14ac:dyDescent="0.25">
      <c r="A1472">
        <v>1470</v>
      </c>
      <c r="B1472" t="str">
        <f>VLOOKUP(A1472,Table1[[#This Row],[id]:[state]],6,0)</f>
        <v>successful</v>
      </c>
      <c r="C1472">
        <f>IF(B1472="successful",Data!L1472,0)</f>
        <v>81</v>
      </c>
      <c r="F1472" t="str">
        <f>VLOOKUP(A1472,Table1[[#This Row],[id]:[state]],6,0)</f>
        <v>successful</v>
      </c>
      <c r="G1472">
        <f>IF(F1472="failed",Data!L1472,0)</f>
        <v>0</v>
      </c>
    </row>
    <row r="1473" spans="1:7" hidden="1" x14ac:dyDescent="0.25">
      <c r="A1473">
        <v>1471</v>
      </c>
      <c r="B1473" t="str">
        <f>VLOOKUP(A1473,Table1[[#This Row],[id]:[state]],6,0)</f>
        <v>successful</v>
      </c>
      <c r="C1473">
        <f>IF(B1473="successful",Data!L1473,0)</f>
        <v>343</v>
      </c>
      <c r="F1473" t="str">
        <f>VLOOKUP(A1473,Table1[[#This Row],[id]:[state]],6,0)</f>
        <v>successful</v>
      </c>
      <c r="G1473">
        <f>IF(F1473="failed",Data!L1473,0)</f>
        <v>0</v>
      </c>
    </row>
    <row r="1474" spans="1:7" hidden="1" x14ac:dyDescent="0.25">
      <c r="A1474">
        <v>1472</v>
      </c>
      <c r="B1474" t="str">
        <f>VLOOKUP(A1474,Table1[[#This Row],[id]:[state]],6,0)</f>
        <v>successful</v>
      </c>
      <c r="C1474">
        <f>IF(B1474="successful",Data!L1474,0)</f>
        <v>336</v>
      </c>
      <c r="F1474" t="str">
        <f>VLOOKUP(A1474,Table1[[#This Row],[id]:[state]],6,0)</f>
        <v>successful</v>
      </c>
      <c r="G1474">
        <f>IF(F1474="failed",Data!L1474,0)</f>
        <v>0</v>
      </c>
    </row>
    <row r="1475" spans="1:7" hidden="1" x14ac:dyDescent="0.25">
      <c r="A1475">
        <v>1473</v>
      </c>
      <c r="B1475" t="str">
        <f>VLOOKUP(A1475,Table1[[#This Row],[id]:[state]],6,0)</f>
        <v>successful</v>
      </c>
      <c r="C1475">
        <f>IF(B1475="successful",Data!L1475,0)</f>
        <v>47</v>
      </c>
      <c r="F1475" t="str">
        <f>VLOOKUP(A1475,Table1[[#This Row],[id]:[state]],6,0)</f>
        <v>successful</v>
      </c>
      <c r="G1475">
        <f>IF(F1475="failed",Data!L1475,0)</f>
        <v>0</v>
      </c>
    </row>
    <row r="1476" spans="1:7" hidden="1" x14ac:dyDescent="0.25">
      <c r="A1476">
        <v>1474</v>
      </c>
      <c r="B1476" t="str">
        <f>VLOOKUP(A1476,Table1[[#This Row],[id]:[state]],6,0)</f>
        <v>successful</v>
      </c>
      <c r="C1476">
        <f>IF(B1476="successful",Data!L1476,0)</f>
        <v>76</v>
      </c>
      <c r="F1476" t="str">
        <f>VLOOKUP(A1476,Table1[[#This Row],[id]:[state]],6,0)</f>
        <v>successful</v>
      </c>
      <c r="G1476">
        <f>IF(F1476="failed",Data!L1476,0)</f>
        <v>0</v>
      </c>
    </row>
    <row r="1477" spans="1:7" hidden="1" x14ac:dyDescent="0.25">
      <c r="A1477">
        <v>1475</v>
      </c>
      <c r="B1477" t="str">
        <f>VLOOKUP(A1477,Table1[[#This Row],[id]:[state]],6,0)</f>
        <v>successful</v>
      </c>
      <c r="C1477">
        <f>IF(B1477="successful",Data!L1477,0)</f>
        <v>441</v>
      </c>
      <c r="F1477" t="str">
        <f>VLOOKUP(A1477,Table1[[#This Row],[id]:[state]],6,0)</f>
        <v>successful</v>
      </c>
      <c r="G1477">
        <f>IF(F1477="failed",Data!L1477,0)</f>
        <v>0</v>
      </c>
    </row>
    <row r="1478" spans="1:7" hidden="1" x14ac:dyDescent="0.25">
      <c r="A1478">
        <v>1476</v>
      </c>
      <c r="B1478" t="str">
        <f>VLOOKUP(A1478,Table1[[#This Row],[id]:[state]],6,0)</f>
        <v>successful</v>
      </c>
      <c r="C1478">
        <f>IF(B1478="successful",Data!L1478,0)</f>
        <v>916</v>
      </c>
      <c r="F1478" t="str">
        <f>VLOOKUP(A1478,Table1[[#This Row],[id]:[state]],6,0)</f>
        <v>successful</v>
      </c>
      <c r="G1478">
        <f>IF(F1478="failed",Data!L1478,0)</f>
        <v>0</v>
      </c>
    </row>
    <row r="1479" spans="1:7" hidden="1" x14ac:dyDescent="0.25">
      <c r="A1479">
        <v>1477</v>
      </c>
      <c r="B1479" t="str">
        <f>VLOOKUP(A1479,Table1[[#This Row],[id]:[state]],6,0)</f>
        <v>successful</v>
      </c>
      <c r="C1479">
        <f>IF(B1479="successful",Data!L1479,0)</f>
        <v>369</v>
      </c>
      <c r="F1479" t="str">
        <f>VLOOKUP(A1479,Table1[[#This Row],[id]:[state]],6,0)</f>
        <v>successful</v>
      </c>
      <c r="G1479">
        <f>IF(F1479="failed",Data!L1479,0)</f>
        <v>0</v>
      </c>
    </row>
    <row r="1480" spans="1:7" hidden="1" x14ac:dyDescent="0.25">
      <c r="A1480">
        <v>1478</v>
      </c>
      <c r="B1480" t="str">
        <f>VLOOKUP(A1480,Table1[[#This Row],[id]:[state]],6,0)</f>
        <v>successful</v>
      </c>
      <c r="C1480">
        <f>IF(B1480="successful",Data!L1480,0)</f>
        <v>20242</v>
      </c>
      <c r="F1480" t="str">
        <f>VLOOKUP(A1480,Table1[[#This Row],[id]:[state]],6,0)</f>
        <v>successful</v>
      </c>
      <c r="G1480">
        <f>IF(F1480="failed",Data!L1480,0)</f>
        <v>0</v>
      </c>
    </row>
    <row r="1481" spans="1:7" hidden="1" x14ac:dyDescent="0.25">
      <c r="A1481">
        <v>1479</v>
      </c>
      <c r="B1481" t="str">
        <f>VLOOKUP(A1481,Table1[[#This Row],[id]:[state]],6,0)</f>
        <v>successful</v>
      </c>
      <c r="C1481">
        <f>IF(B1481="successful",Data!L1481,0)</f>
        <v>71</v>
      </c>
      <c r="F1481" t="str">
        <f>VLOOKUP(A1481,Table1[[#This Row],[id]:[state]],6,0)</f>
        <v>successful</v>
      </c>
      <c r="G1481">
        <f>IF(F1481="failed",Data!L1481,0)</f>
        <v>0</v>
      </c>
    </row>
    <row r="1482" spans="1:7" hidden="1" x14ac:dyDescent="0.25">
      <c r="A1482">
        <v>1480</v>
      </c>
      <c r="B1482" t="str">
        <f>VLOOKUP(A1482,Table1[[#This Row],[id]:[state]],6,0)</f>
        <v>successful</v>
      </c>
      <c r="C1482">
        <f>IF(B1482="successful",Data!L1482,0)</f>
        <v>635</v>
      </c>
      <c r="F1482" t="str">
        <f>VLOOKUP(A1482,Table1[[#This Row],[id]:[state]],6,0)</f>
        <v>successful</v>
      </c>
      <c r="G1482">
        <f>IF(F1482="failed",Data!L1482,0)</f>
        <v>0</v>
      </c>
    </row>
    <row r="1483" spans="1:7" x14ac:dyDescent="0.25">
      <c r="A1483">
        <v>1481</v>
      </c>
      <c r="B1483" t="str">
        <f>VLOOKUP(A1483,Table1[[#This Row],[id]:[state]],6,0)</f>
        <v>failed</v>
      </c>
      <c r="C1483">
        <f>IF(B1483="successful",Data!L1483,0)</f>
        <v>0</v>
      </c>
      <c r="F1483" t="str">
        <f>VLOOKUP(A1483,Table1[[#This Row],[id]:[state]],6,0)</f>
        <v>failed</v>
      </c>
      <c r="G1483">
        <f>IF(F1483="failed",Data!L1483,0)</f>
        <v>6</v>
      </c>
    </row>
    <row r="1484" spans="1:7" x14ac:dyDescent="0.25">
      <c r="A1484">
        <v>1482</v>
      </c>
      <c r="B1484" t="str">
        <f>VLOOKUP(A1484,Table1[[#This Row],[id]:[state]],6,0)</f>
        <v>failed</v>
      </c>
      <c r="C1484">
        <f>IF(B1484="successful",Data!L1484,0)</f>
        <v>0</v>
      </c>
      <c r="F1484" t="str">
        <f>VLOOKUP(A1484,Table1[[#This Row],[id]:[state]],6,0)</f>
        <v>failed</v>
      </c>
      <c r="G1484">
        <f>IF(F1484="failed",Data!L1484,0)</f>
        <v>1</v>
      </c>
    </row>
    <row r="1485" spans="1:7" x14ac:dyDescent="0.25">
      <c r="A1485">
        <v>1483</v>
      </c>
      <c r="B1485" t="str">
        <f>VLOOKUP(A1485,Table1[[#This Row],[id]:[state]],6,0)</f>
        <v>failed</v>
      </c>
      <c r="C1485">
        <f>IF(B1485="successful",Data!L1485,0)</f>
        <v>0</v>
      </c>
      <c r="F1485" t="str">
        <f>VLOOKUP(A1485,Table1[[#This Row],[id]:[state]],6,0)</f>
        <v>failed</v>
      </c>
      <c r="G1485">
        <f>IF(F1485="failed",Data!L1485,0)</f>
        <v>2</v>
      </c>
    </row>
    <row r="1486" spans="1:7" x14ac:dyDescent="0.25">
      <c r="A1486">
        <v>1484</v>
      </c>
      <c r="B1486" t="str">
        <f>VLOOKUP(A1486,Table1[[#This Row],[id]:[state]],6,0)</f>
        <v>failed</v>
      </c>
      <c r="C1486">
        <f>IF(B1486="successful",Data!L1486,0)</f>
        <v>0</v>
      </c>
      <c r="F1486" t="str">
        <f>VLOOKUP(A1486,Table1[[#This Row],[id]:[state]],6,0)</f>
        <v>failed</v>
      </c>
      <c r="G1486">
        <f>IF(F1486="failed",Data!L1486,0)</f>
        <v>0</v>
      </c>
    </row>
    <row r="1487" spans="1:7" x14ac:dyDescent="0.25">
      <c r="A1487">
        <v>1485</v>
      </c>
      <c r="B1487" t="str">
        <f>VLOOKUP(A1487,Table1[[#This Row],[id]:[state]],6,0)</f>
        <v>failed</v>
      </c>
      <c r="C1487">
        <f>IF(B1487="successful",Data!L1487,0)</f>
        <v>0</v>
      </c>
      <c r="F1487" t="str">
        <f>VLOOKUP(A1487,Table1[[#This Row],[id]:[state]],6,0)</f>
        <v>failed</v>
      </c>
      <c r="G1487">
        <f>IF(F1487="failed",Data!L1487,0)</f>
        <v>3</v>
      </c>
    </row>
    <row r="1488" spans="1:7" x14ac:dyDescent="0.25">
      <c r="A1488">
        <v>1486</v>
      </c>
      <c r="B1488" t="str">
        <f>VLOOKUP(A1488,Table1[[#This Row],[id]:[state]],6,0)</f>
        <v>failed</v>
      </c>
      <c r="C1488">
        <f>IF(B1488="successful",Data!L1488,0)</f>
        <v>0</v>
      </c>
      <c r="F1488" t="str">
        <f>VLOOKUP(A1488,Table1[[#This Row],[id]:[state]],6,0)</f>
        <v>failed</v>
      </c>
      <c r="G1488">
        <f>IF(F1488="failed",Data!L1488,0)</f>
        <v>3</v>
      </c>
    </row>
    <row r="1489" spans="1:7" x14ac:dyDescent="0.25">
      <c r="A1489">
        <v>1487</v>
      </c>
      <c r="B1489" t="str">
        <f>VLOOKUP(A1489,Table1[[#This Row],[id]:[state]],6,0)</f>
        <v>failed</v>
      </c>
      <c r="C1489">
        <f>IF(B1489="successful",Data!L1489,0)</f>
        <v>0</v>
      </c>
      <c r="F1489" t="str">
        <f>VLOOKUP(A1489,Table1[[#This Row],[id]:[state]],6,0)</f>
        <v>failed</v>
      </c>
      <c r="G1489">
        <f>IF(F1489="failed",Data!L1489,0)</f>
        <v>0</v>
      </c>
    </row>
    <row r="1490" spans="1:7" x14ac:dyDescent="0.25">
      <c r="A1490">
        <v>1488</v>
      </c>
      <c r="B1490" t="str">
        <f>VLOOKUP(A1490,Table1[[#This Row],[id]:[state]],6,0)</f>
        <v>failed</v>
      </c>
      <c r="C1490">
        <f>IF(B1490="successful",Data!L1490,0)</f>
        <v>0</v>
      </c>
      <c r="F1490" t="str">
        <f>VLOOKUP(A1490,Table1[[#This Row],[id]:[state]],6,0)</f>
        <v>failed</v>
      </c>
      <c r="G1490">
        <f>IF(F1490="failed",Data!L1490,0)</f>
        <v>6</v>
      </c>
    </row>
    <row r="1491" spans="1:7" x14ac:dyDescent="0.25">
      <c r="A1491">
        <v>1489</v>
      </c>
      <c r="B1491" t="str">
        <f>VLOOKUP(A1491,Table1[[#This Row],[id]:[state]],6,0)</f>
        <v>failed</v>
      </c>
      <c r="C1491">
        <f>IF(B1491="successful",Data!L1491,0)</f>
        <v>0</v>
      </c>
      <c r="F1491" t="str">
        <f>VLOOKUP(A1491,Table1[[#This Row],[id]:[state]],6,0)</f>
        <v>failed</v>
      </c>
      <c r="G1491">
        <f>IF(F1491="failed",Data!L1491,0)</f>
        <v>0</v>
      </c>
    </row>
    <row r="1492" spans="1:7" x14ac:dyDescent="0.25">
      <c r="A1492">
        <v>1490</v>
      </c>
      <c r="B1492" t="str">
        <f>VLOOKUP(A1492,Table1[[#This Row],[id]:[state]],6,0)</f>
        <v>failed</v>
      </c>
      <c r="C1492">
        <f>IF(B1492="successful",Data!L1492,0)</f>
        <v>0</v>
      </c>
      <c r="F1492" t="str">
        <f>VLOOKUP(A1492,Table1[[#This Row],[id]:[state]],6,0)</f>
        <v>failed</v>
      </c>
      <c r="G1492">
        <f>IF(F1492="failed",Data!L1492,0)</f>
        <v>19</v>
      </c>
    </row>
    <row r="1493" spans="1:7" x14ac:dyDescent="0.25">
      <c r="A1493">
        <v>1491</v>
      </c>
      <c r="B1493" t="str">
        <f>VLOOKUP(A1493,Table1[[#This Row],[id]:[state]],6,0)</f>
        <v>failed</v>
      </c>
      <c r="C1493">
        <f>IF(B1493="successful",Data!L1493,0)</f>
        <v>0</v>
      </c>
      <c r="F1493" t="str">
        <f>VLOOKUP(A1493,Table1[[#This Row],[id]:[state]],6,0)</f>
        <v>failed</v>
      </c>
      <c r="G1493">
        <f>IF(F1493="failed",Data!L1493,0)</f>
        <v>1</v>
      </c>
    </row>
    <row r="1494" spans="1:7" x14ac:dyDescent="0.25">
      <c r="A1494">
        <v>1492</v>
      </c>
      <c r="B1494" t="str">
        <f>VLOOKUP(A1494,Table1[[#This Row],[id]:[state]],6,0)</f>
        <v>failed</v>
      </c>
      <c r="C1494">
        <f>IF(B1494="successful",Data!L1494,0)</f>
        <v>0</v>
      </c>
      <c r="F1494" t="str">
        <f>VLOOKUP(A1494,Table1[[#This Row],[id]:[state]],6,0)</f>
        <v>failed</v>
      </c>
      <c r="G1494">
        <f>IF(F1494="failed",Data!L1494,0)</f>
        <v>2</v>
      </c>
    </row>
    <row r="1495" spans="1:7" x14ac:dyDescent="0.25">
      <c r="A1495">
        <v>1493</v>
      </c>
      <c r="B1495" t="str">
        <f>VLOOKUP(A1495,Table1[[#This Row],[id]:[state]],6,0)</f>
        <v>failed</v>
      </c>
      <c r="C1495">
        <f>IF(B1495="successful",Data!L1495,0)</f>
        <v>0</v>
      </c>
      <c r="F1495" t="str">
        <f>VLOOKUP(A1495,Table1[[#This Row],[id]:[state]],6,0)</f>
        <v>failed</v>
      </c>
      <c r="G1495">
        <f>IF(F1495="failed",Data!L1495,0)</f>
        <v>0</v>
      </c>
    </row>
    <row r="1496" spans="1:7" x14ac:dyDescent="0.25">
      <c r="A1496">
        <v>1494</v>
      </c>
      <c r="B1496" t="str">
        <f>VLOOKUP(A1496,Table1[[#This Row],[id]:[state]],6,0)</f>
        <v>failed</v>
      </c>
      <c r="C1496">
        <f>IF(B1496="successful",Data!L1496,0)</f>
        <v>0</v>
      </c>
      <c r="F1496" t="str">
        <f>VLOOKUP(A1496,Table1[[#This Row],[id]:[state]],6,0)</f>
        <v>failed</v>
      </c>
      <c r="G1496">
        <f>IF(F1496="failed",Data!L1496,0)</f>
        <v>11</v>
      </c>
    </row>
    <row r="1497" spans="1:7" x14ac:dyDescent="0.25">
      <c r="A1497">
        <v>1495</v>
      </c>
      <c r="B1497" t="str">
        <f>VLOOKUP(A1497,Table1[[#This Row],[id]:[state]],6,0)</f>
        <v>failed</v>
      </c>
      <c r="C1497">
        <f>IF(B1497="successful",Data!L1497,0)</f>
        <v>0</v>
      </c>
      <c r="F1497" t="str">
        <f>VLOOKUP(A1497,Table1[[#This Row],[id]:[state]],6,0)</f>
        <v>failed</v>
      </c>
      <c r="G1497">
        <f>IF(F1497="failed",Data!L1497,0)</f>
        <v>0</v>
      </c>
    </row>
    <row r="1498" spans="1:7" x14ac:dyDescent="0.25">
      <c r="A1498">
        <v>1496</v>
      </c>
      <c r="B1498" t="str">
        <f>VLOOKUP(A1498,Table1[[#This Row],[id]:[state]],6,0)</f>
        <v>failed</v>
      </c>
      <c r="C1498">
        <f>IF(B1498="successful",Data!L1498,0)</f>
        <v>0</v>
      </c>
      <c r="F1498" t="str">
        <f>VLOOKUP(A1498,Table1[[#This Row],[id]:[state]],6,0)</f>
        <v>failed</v>
      </c>
      <c r="G1498">
        <f>IF(F1498="failed",Data!L1498,0)</f>
        <v>0</v>
      </c>
    </row>
    <row r="1499" spans="1:7" x14ac:dyDescent="0.25">
      <c r="A1499">
        <v>1497</v>
      </c>
      <c r="B1499" t="str">
        <f>VLOOKUP(A1499,Table1[[#This Row],[id]:[state]],6,0)</f>
        <v>failed</v>
      </c>
      <c r="C1499">
        <f>IF(B1499="successful",Data!L1499,0)</f>
        <v>0</v>
      </c>
      <c r="F1499" t="str">
        <f>VLOOKUP(A1499,Table1[[#This Row],[id]:[state]],6,0)</f>
        <v>failed</v>
      </c>
      <c r="G1499">
        <f>IF(F1499="failed",Data!L1499,0)</f>
        <v>1</v>
      </c>
    </row>
    <row r="1500" spans="1:7" x14ac:dyDescent="0.25">
      <c r="A1500">
        <v>1498</v>
      </c>
      <c r="B1500" t="str">
        <f>VLOOKUP(A1500,Table1[[#This Row],[id]:[state]],6,0)</f>
        <v>failed</v>
      </c>
      <c r="C1500">
        <f>IF(B1500="successful",Data!L1500,0)</f>
        <v>0</v>
      </c>
      <c r="F1500" t="str">
        <f>VLOOKUP(A1500,Table1[[#This Row],[id]:[state]],6,0)</f>
        <v>failed</v>
      </c>
      <c r="G1500">
        <f>IF(F1500="failed",Data!L1500,0)</f>
        <v>3</v>
      </c>
    </row>
    <row r="1501" spans="1:7" x14ac:dyDescent="0.25">
      <c r="A1501">
        <v>1499</v>
      </c>
      <c r="B1501" t="str">
        <f>VLOOKUP(A1501,Table1[[#This Row],[id]:[state]],6,0)</f>
        <v>failed</v>
      </c>
      <c r="C1501">
        <f>IF(B1501="successful",Data!L1501,0)</f>
        <v>0</v>
      </c>
      <c r="F1501" t="str">
        <f>VLOOKUP(A1501,Table1[[#This Row],[id]:[state]],6,0)</f>
        <v>failed</v>
      </c>
      <c r="G1501">
        <f>IF(F1501="failed",Data!L1501,0)</f>
        <v>1</v>
      </c>
    </row>
    <row r="1502" spans="1:7" x14ac:dyDescent="0.25">
      <c r="A1502">
        <v>1500</v>
      </c>
      <c r="B1502" t="str">
        <f>VLOOKUP(A1502,Table1[[#This Row],[id]:[state]],6,0)</f>
        <v>failed</v>
      </c>
      <c r="C1502">
        <f>IF(B1502="successful",Data!L1502,0)</f>
        <v>0</v>
      </c>
      <c r="F1502" t="str">
        <f>VLOOKUP(A1502,Table1[[#This Row],[id]:[state]],6,0)</f>
        <v>failed</v>
      </c>
      <c r="G1502">
        <f>IF(F1502="failed",Data!L1502,0)</f>
        <v>15</v>
      </c>
    </row>
    <row r="1503" spans="1:7" hidden="1" x14ac:dyDescent="0.25">
      <c r="A1503">
        <v>1501</v>
      </c>
      <c r="B1503" t="str">
        <f>VLOOKUP(A1503,Table1[[#This Row],[id]:[state]],6,0)</f>
        <v>successful</v>
      </c>
      <c r="C1503">
        <f>IF(B1503="successful",Data!L1503,0)</f>
        <v>885</v>
      </c>
      <c r="F1503" t="str">
        <f>VLOOKUP(A1503,Table1[[#This Row],[id]:[state]],6,0)</f>
        <v>successful</v>
      </c>
      <c r="G1503">
        <f>IF(F1503="failed",Data!L1503,0)</f>
        <v>0</v>
      </c>
    </row>
    <row r="1504" spans="1:7" hidden="1" x14ac:dyDescent="0.25">
      <c r="A1504">
        <v>1502</v>
      </c>
      <c r="B1504" t="str">
        <f>VLOOKUP(A1504,Table1[[#This Row],[id]:[state]],6,0)</f>
        <v>successful</v>
      </c>
      <c r="C1504">
        <f>IF(B1504="successful",Data!L1504,0)</f>
        <v>329</v>
      </c>
      <c r="F1504" t="str">
        <f>VLOOKUP(A1504,Table1[[#This Row],[id]:[state]],6,0)</f>
        <v>successful</v>
      </c>
      <c r="G1504">
        <f>IF(F1504="failed",Data!L1504,0)</f>
        <v>0</v>
      </c>
    </row>
    <row r="1505" spans="1:7" hidden="1" x14ac:dyDescent="0.25">
      <c r="A1505">
        <v>1503</v>
      </c>
      <c r="B1505" t="str">
        <f>VLOOKUP(A1505,Table1[[#This Row],[id]:[state]],6,0)</f>
        <v>successful</v>
      </c>
      <c r="C1505">
        <f>IF(B1505="successful",Data!L1505,0)</f>
        <v>71</v>
      </c>
      <c r="F1505" t="str">
        <f>VLOOKUP(A1505,Table1[[#This Row],[id]:[state]],6,0)</f>
        <v>successful</v>
      </c>
      <c r="G1505">
        <f>IF(F1505="failed",Data!L1505,0)</f>
        <v>0</v>
      </c>
    </row>
    <row r="1506" spans="1:7" hidden="1" x14ac:dyDescent="0.25">
      <c r="A1506">
        <v>1504</v>
      </c>
      <c r="B1506" t="str">
        <f>VLOOKUP(A1506,Table1[[#This Row],[id]:[state]],6,0)</f>
        <v>successful</v>
      </c>
      <c r="C1506">
        <f>IF(B1506="successful",Data!L1506,0)</f>
        <v>269</v>
      </c>
      <c r="F1506" t="str">
        <f>VLOOKUP(A1506,Table1[[#This Row],[id]:[state]],6,0)</f>
        <v>successful</v>
      </c>
      <c r="G1506">
        <f>IF(F1506="failed",Data!L1506,0)</f>
        <v>0</v>
      </c>
    </row>
    <row r="1507" spans="1:7" hidden="1" x14ac:dyDescent="0.25">
      <c r="A1507">
        <v>1505</v>
      </c>
      <c r="B1507" t="str">
        <f>VLOOKUP(A1507,Table1[[#This Row],[id]:[state]],6,0)</f>
        <v>successful</v>
      </c>
      <c r="C1507">
        <f>IF(B1507="successful",Data!L1507,0)</f>
        <v>345</v>
      </c>
      <c r="F1507" t="str">
        <f>VLOOKUP(A1507,Table1[[#This Row],[id]:[state]],6,0)</f>
        <v>successful</v>
      </c>
      <c r="G1507">
        <f>IF(F1507="failed",Data!L1507,0)</f>
        <v>0</v>
      </c>
    </row>
    <row r="1508" spans="1:7" hidden="1" x14ac:dyDescent="0.25">
      <c r="A1508">
        <v>1506</v>
      </c>
      <c r="B1508" t="str">
        <f>VLOOKUP(A1508,Table1[[#This Row],[id]:[state]],6,0)</f>
        <v>successful</v>
      </c>
      <c r="C1508">
        <f>IF(B1508="successful",Data!L1508,0)</f>
        <v>43</v>
      </c>
      <c r="F1508" t="str">
        <f>VLOOKUP(A1508,Table1[[#This Row],[id]:[state]],6,0)</f>
        <v>successful</v>
      </c>
      <c r="G1508">
        <f>IF(F1508="failed",Data!L1508,0)</f>
        <v>0</v>
      </c>
    </row>
    <row r="1509" spans="1:7" hidden="1" x14ac:dyDescent="0.25">
      <c r="A1509">
        <v>1507</v>
      </c>
      <c r="B1509" t="str">
        <f>VLOOKUP(A1509,Table1[[#This Row],[id]:[state]],6,0)</f>
        <v>successful</v>
      </c>
      <c r="C1509">
        <f>IF(B1509="successful",Data!L1509,0)</f>
        <v>33</v>
      </c>
      <c r="F1509" t="str">
        <f>VLOOKUP(A1509,Table1[[#This Row],[id]:[state]],6,0)</f>
        <v>successful</v>
      </c>
      <c r="G1509">
        <f>IF(F1509="failed",Data!L1509,0)</f>
        <v>0</v>
      </c>
    </row>
    <row r="1510" spans="1:7" hidden="1" x14ac:dyDescent="0.25">
      <c r="A1510">
        <v>1508</v>
      </c>
      <c r="B1510" t="str">
        <f>VLOOKUP(A1510,Table1[[#This Row],[id]:[state]],6,0)</f>
        <v>successful</v>
      </c>
      <c r="C1510">
        <f>IF(B1510="successful",Data!L1510,0)</f>
        <v>211</v>
      </c>
      <c r="F1510" t="str">
        <f>VLOOKUP(A1510,Table1[[#This Row],[id]:[state]],6,0)</f>
        <v>successful</v>
      </c>
      <c r="G1510">
        <f>IF(F1510="failed",Data!L1510,0)</f>
        <v>0</v>
      </c>
    </row>
    <row r="1511" spans="1:7" hidden="1" x14ac:dyDescent="0.25">
      <c r="A1511">
        <v>1509</v>
      </c>
      <c r="B1511" t="str">
        <f>VLOOKUP(A1511,Table1[[#This Row],[id]:[state]],6,0)</f>
        <v>successful</v>
      </c>
      <c r="C1511">
        <f>IF(B1511="successful",Data!L1511,0)</f>
        <v>196</v>
      </c>
      <c r="F1511" t="str">
        <f>VLOOKUP(A1511,Table1[[#This Row],[id]:[state]],6,0)</f>
        <v>successful</v>
      </c>
      <c r="G1511">
        <f>IF(F1511="failed",Data!L1511,0)</f>
        <v>0</v>
      </c>
    </row>
    <row r="1512" spans="1:7" hidden="1" x14ac:dyDescent="0.25">
      <c r="A1512">
        <v>1510</v>
      </c>
      <c r="B1512" t="str">
        <f>VLOOKUP(A1512,Table1[[#This Row],[id]:[state]],6,0)</f>
        <v>successful</v>
      </c>
      <c r="C1512">
        <f>IF(B1512="successful",Data!L1512,0)</f>
        <v>405</v>
      </c>
      <c r="F1512" t="str">
        <f>VLOOKUP(A1512,Table1[[#This Row],[id]:[state]],6,0)</f>
        <v>successful</v>
      </c>
      <c r="G1512">
        <f>IF(F1512="failed",Data!L1512,0)</f>
        <v>0</v>
      </c>
    </row>
    <row r="1513" spans="1:7" hidden="1" x14ac:dyDescent="0.25">
      <c r="A1513">
        <v>1511</v>
      </c>
      <c r="B1513" t="str">
        <f>VLOOKUP(A1513,Table1[[#This Row],[id]:[state]],6,0)</f>
        <v>successful</v>
      </c>
      <c r="C1513">
        <f>IF(B1513="successful",Data!L1513,0)</f>
        <v>206</v>
      </c>
      <c r="F1513" t="str">
        <f>VLOOKUP(A1513,Table1[[#This Row],[id]:[state]],6,0)</f>
        <v>successful</v>
      </c>
      <c r="G1513">
        <f>IF(F1513="failed",Data!L1513,0)</f>
        <v>0</v>
      </c>
    </row>
    <row r="1514" spans="1:7" hidden="1" x14ac:dyDescent="0.25">
      <c r="A1514">
        <v>1512</v>
      </c>
      <c r="B1514" t="str">
        <f>VLOOKUP(A1514,Table1[[#This Row],[id]:[state]],6,0)</f>
        <v>successful</v>
      </c>
      <c r="C1514">
        <f>IF(B1514="successful",Data!L1514,0)</f>
        <v>335</v>
      </c>
      <c r="F1514" t="str">
        <f>VLOOKUP(A1514,Table1[[#This Row],[id]:[state]],6,0)</f>
        <v>successful</v>
      </c>
      <c r="G1514">
        <f>IF(F1514="failed",Data!L1514,0)</f>
        <v>0</v>
      </c>
    </row>
    <row r="1515" spans="1:7" hidden="1" x14ac:dyDescent="0.25">
      <c r="A1515">
        <v>1513</v>
      </c>
      <c r="B1515" t="str">
        <f>VLOOKUP(A1515,Table1[[#This Row],[id]:[state]],6,0)</f>
        <v>successful</v>
      </c>
      <c r="C1515">
        <f>IF(B1515="successful",Data!L1515,0)</f>
        <v>215</v>
      </c>
      <c r="F1515" t="str">
        <f>VLOOKUP(A1515,Table1[[#This Row],[id]:[state]],6,0)</f>
        <v>successful</v>
      </c>
      <c r="G1515">
        <f>IF(F1515="failed",Data!L1515,0)</f>
        <v>0</v>
      </c>
    </row>
    <row r="1516" spans="1:7" hidden="1" x14ac:dyDescent="0.25">
      <c r="A1516">
        <v>1514</v>
      </c>
      <c r="B1516" t="str">
        <f>VLOOKUP(A1516,Table1[[#This Row],[id]:[state]],6,0)</f>
        <v>successful</v>
      </c>
      <c r="C1516">
        <f>IF(B1516="successful",Data!L1516,0)</f>
        <v>176</v>
      </c>
      <c r="F1516" t="str">
        <f>VLOOKUP(A1516,Table1[[#This Row],[id]:[state]],6,0)</f>
        <v>successful</v>
      </c>
      <c r="G1516">
        <f>IF(F1516="failed",Data!L1516,0)</f>
        <v>0</v>
      </c>
    </row>
    <row r="1517" spans="1:7" hidden="1" x14ac:dyDescent="0.25">
      <c r="A1517">
        <v>1515</v>
      </c>
      <c r="B1517" t="str">
        <f>VLOOKUP(A1517,Table1[[#This Row],[id]:[state]],6,0)</f>
        <v>successful</v>
      </c>
      <c r="C1517">
        <f>IF(B1517="successful",Data!L1517,0)</f>
        <v>555</v>
      </c>
      <c r="F1517" t="str">
        <f>VLOOKUP(A1517,Table1[[#This Row],[id]:[state]],6,0)</f>
        <v>successful</v>
      </c>
      <c r="G1517">
        <f>IF(F1517="failed",Data!L1517,0)</f>
        <v>0</v>
      </c>
    </row>
    <row r="1518" spans="1:7" hidden="1" x14ac:dyDescent="0.25">
      <c r="A1518">
        <v>1516</v>
      </c>
      <c r="B1518" t="str">
        <f>VLOOKUP(A1518,Table1[[#This Row],[id]:[state]],6,0)</f>
        <v>successful</v>
      </c>
      <c r="C1518">
        <f>IF(B1518="successful",Data!L1518,0)</f>
        <v>116</v>
      </c>
      <c r="F1518" t="str">
        <f>VLOOKUP(A1518,Table1[[#This Row],[id]:[state]],6,0)</f>
        <v>successful</v>
      </c>
      <c r="G1518">
        <f>IF(F1518="failed",Data!L1518,0)</f>
        <v>0</v>
      </c>
    </row>
    <row r="1519" spans="1:7" hidden="1" x14ac:dyDescent="0.25">
      <c r="A1519">
        <v>1517</v>
      </c>
      <c r="B1519" t="str">
        <f>VLOOKUP(A1519,Table1[[#This Row],[id]:[state]],6,0)</f>
        <v>successful</v>
      </c>
      <c r="C1519">
        <f>IF(B1519="successful",Data!L1519,0)</f>
        <v>615</v>
      </c>
      <c r="F1519" t="str">
        <f>VLOOKUP(A1519,Table1[[#This Row],[id]:[state]],6,0)</f>
        <v>successful</v>
      </c>
      <c r="G1519">
        <f>IF(F1519="failed",Data!L1519,0)</f>
        <v>0</v>
      </c>
    </row>
    <row r="1520" spans="1:7" hidden="1" x14ac:dyDescent="0.25">
      <c r="A1520">
        <v>1518</v>
      </c>
      <c r="B1520" t="str">
        <f>VLOOKUP(A1520,Table1[[#This Row],[id]:[state]],6,0)</f>
        <v>successful</v>
      </c>
      <c r="C1520">
        <f>IF(B1520="successful",Data!L1520,0)</f>
        <v>236</v>
      </c>
      <c r="F1520" t="str">
        <f>VLOOKUP(A1520,Table1[[#This Row],[id]:[state]],6,0)</f>
        <v>successful</v>
      </c>
      <c r="G1520">
        <f>IF(F1520="failed",Data!L1520,0)</f>
        <v>0</v>
      </c>
    </row>
    <row r="1521" spans="1:7" hidden="1" x14ac:dyDescent="0.25">
      <c r="A1521">
        <v>1519</v>
      </c>
      <c r="B1521" t="str">
        <f>VLOOKUP(A1521,Table1[[#This Row],[id]:[state]],6,0)</f>
        <v>successful</v>
      </c>
      <c r="C1521">
        <f>IF(B1521="successful",Data!L1521,0)</f>
        <v>145</v>
      </c>
      <c r="F1521" t="str">
        <f>VLOOKUP(A1521,Table1[[#This Row],[id]:[state]],6,0)</f>
        <v>successful</v>
      </c>
      <c r="G1521">
        <f>IF(F1521="failed",Data!L1521,0)</f>
        <v>0</v>
      </c>
    </row>
    <row r="1522" spans="1:7" hidden="1" x14ac:dyDescent="0.25">
      <c r="A1522">
        <v>1520</v>
      </c>
      <c r="B1522" t="str">
        <f>VLOOKUP(A1522,Table1[[#This Row],[id]:[state]],6,0)</f>
        <v>successful</v>
      </c>
      <c r="C1522">
        <f>IF(B1522="successful",Data!L1522,0)</f>
        <v>167</v>
      </c>
      <c r="F1522" t="str">
        <f>VLOOKUP(A1522,Table1[[#This Row],[id]:[state]],6,0)</f>
        <v>successful</v>
      </c>
      <c r="G1522">
        <f>IF(F1522="failed",Data!L1522,0)</f>
        <v>0</v>
      </c>
    </row>
    <row r="1523" spans="1:7" hidden="1" x14ac:dyDescent="0.25">
      <c r="A1523">
        <v>1521</v>
      </c>
      <c r="B1523" t="str">
        <f>VLOOKUP(A1523,Table1[[#This Row],[id]:[state]],6,0)</f>
        <v>successful</v>
      </c>
      <c r="C1523">
        <f>IF(B1523="successful",Data!L1523,0)</f>
        <v>235</v>
      </c>
      <c r="F1523" t="str">
        <f>VLOOKUP(A1523,Table1[[#This Row],[id]:[state]],6,0)</f>
        <v>successful</v>
      </c>
      <c r="G1523">
        <f>IF(F1523="failed",Data!L1523,0)</f>
        <v>0</v>
      </c>
    </row>
    <row r="1524" spans="1:7" hidden="1" x14ac:dyDescent="0.25">
      <c r="A1524">
        <v>1522</v>
      </c>
      <c r="B1524" t="str">
        <f>VLOOKUP(A1524,Table1[[#This Row],[id]:[state]],6,0)</f>
        <v>successful</v>
      </c>
      <c r="C1524">
        <f>IF(B1524="successful",Data!L1524,0)</f>
        <v>452</v>
      </c>
      <c r="F1524" t="str">
        <f>VLOOKUP(A1524,Table1[[#This Row],[id]:[state]],6,0)</f>
        <v>successful</v>
      </c>
      <c r="G1524">
        <f>IF(F1524="failed",Data!L1524,0)</f>
        <v>0</v>
      </c>
    </row>
    <row r="1525" spans="1:7" hidden="1" x14ac:dyDescent="0.25">
      <c r="A1525">
        <v>1523</v>
      </c>
      <c r="B1525" t="str">
        <f>VLOOKUP(A1525,Table1[[#This Row],[id]:[state]],6,0)</f>
        <v>successful</v>
      </c>
      <c r="C1525">
        <f>IF(B1525="successful",Data!L1525,0)</f>
        <v>241</v>
      </c>
      <c r="F1525" t="str">
        <f>VLOOKUP(A1525,Table1[[#This Row],[id]:[state]],6,0)</f>
        <v>successful</v>
      </c>
      <c r="G1525">
        <f>IF(F1525="failed",Data!L1525,0)</f>
        <v>0</v>
      </c>
    </row>
    <row r="1526" spans="1:7" hidden="1" x14ac:dyDescent="0.25">
      <c r="A1526">
        <v>1524</v>
      </c>
      <c r="B1526" t="str">
        <f>VLOOKUP(A1526,Table1[[#This Row],[id]:[state]],6,0)</f>
        <v>successful</v>
      </c>
      <c r="C1526">
        <f>IF(B1526="successful",Data!L1526,0)</f>
        <v>28</v>
      </c>
      <c r="F1526" t="str">
        <f>VLOOKUP(A1526,Table1[[#This Row],[id]:[state]],6,0)</f>
        <v>successful</v>
      </c>
      <c r="G1526">
        <f>IF(F1526="failed",Data!L1526,0)</f>
        <v>0</v>
      </c>
    </row>
    <row r="1527" spans="1:7" hidden="1" x14ac:dyDescent="0.25">
      <c r="A1527">
        <v>1525</v>
      </c>
      <c r="B1527" t="str">
        <f>VLOOKUP(A1527,Table1[[#This Row],[id]:[state]],6,0)</f>
        <v>successful</v>
      </c>
      <c r="C1527">
        <f>IF(B1527="successful",Data!L1527,0)</f>
        <v>140</v>
      </c>
      <c r="F1527" t="str">
        <f>VLOOKUP(A1527,Table1[[#This Row],[id]:[state]],6,0)</f>
        <v>successful</v>
      </c>
      <c r="G1527">
        <f>IF(F1527="failed",Data!L1527,0)</f>
        <v>0</v>
      </c>
    </row>
    <row r="1528" spans="1:7" hidden="1" x14ac:dyDescent="0.25">
      <c r="A1528">
        <v>1526</v>
      </c>
      <c r="B1528" t="str">
        <f>VLOOKUP(A1528,Table1[[#This Row],[id]:[state]],6,0)</f>
        <v>successful</v>
      </c>
      <c r="C1528">
        <f>IF(B1528="successful",Data!L1528,0)</f>
        <v>280</v>
      </c>
      <c r="F1528" t="str">
        <f>VLOOKUP(A1528,Table1[[#This Row],[id]:[state]],6,0)</f>
        <v>successful</v>
      </c>
      <c r="G1528">
        <f>IF(F1528="failed",Data!L1528,0)</f>
        <v>0</v>
      </c>
    </row>
    <row r="1529" spans="1:7" hidden="1" x14ac:dyDescent="0.25">
      <c r="A1529">
        <v>1527</v>
      </c>
      <c r="B1529" t="str">
        <f>VLOOKUP(A1529,Table1[[#This Row],[id]:[state]],6,0)</f>
        <v>successful</v>
      </c>
      <c r="C1529">
        <f>IF(B1529="successful",Data!L1529,0)</f>
        <v>70</v>
      </c>
      <c r="F1529" t="str">
        <f>VLOOKUP(A1529,Table1[[#This Row],[id]:[state]],6,0)</f>
        <v>successful</v>
      </c>
      <c r="G1529">
        <f>IF(F1529="failed",Data!L1529,0)</f>
        <v>0</v>
      </c>
    </row>
    <row r="1530" spans="1:7" hidden="1" x14ac:dyDescent="0.25">
      <c r="A1530">
        <v>1528</v>
      </c>
      <c r="B1530" t="str">
        <f>VLOOKUP(A1530,Table1[[#This Row],[id]:[state]],6,0)</f>
        <v>successful</v>
      </c>
      <c r="C1530">
        <f>IF(B1530="successful",Data!L1530,0)</f>
        <v>160</v>
      </c>
      <c r="F1530" t="str">
        <f>VLOOKUP(A1530,Table1[[#This Row],[id]:[state]],6,0)</f>
        <v>successful</v>
      </c>
      <c r="G1530">
        <f>IF(F1530="failed",Data!L1530,0)</f>
        <v>0</v>
      </c>
    </row>
    <row r="1531" spans="1:7" hidden="1" x14ac:dyDescent="0.25">
      <c r="A1531">
        <v>1529</v>
      </c>
      <c r="B1531" t="str">
        <f>VLOOKUP(A1531,Table1[[#This Row],[id]:[state]],6,0)</f>
        <v>successful</v>
      </c>
      <c r="C1531">
        <f>IF(B1531="successful",Data!L1531,0)</f>
        <v>141</v>
      </c>
      <c r="F1531" t="str">
        <f>VLOOKUP(A1531,Table1[[#This Row],[id]:[state]],6,0)</f>
        <v>successful</v>
      </c>
      <c r="G1531">
        <f>IF(F1531="failed",Data!L1531,0)</f>
        <v>0</v>
      </c>
    </row>
    <row r="1532" spans="1:7" hidden="1" x14ac:dyDescent="0.25">
      <c r="A1532">
        <v>1530</v>
      </c>
      <c r="B1532" t="str">
        <f>VLOOKUP(A1532,Table1[[#This Row],[id]:[state]],6,0)</f>
        <v>successful</v>
      </c>
      <c r="C1532">
        <f>IF(B1532="successful",Data!L1532,0)</f>
        <v>874</v>
      </c>
      <c r="F1532" t="str">
        <f>VLOOKUP(A1532,Table1[[#This Row],[id]:[state]],6,0)</f>
        <v>successful</v>
      </c>
      <c r="G1532">
        <f>IF(F1532="failed",Data!L1532,0)</f>
        <v>0</v>
      </c>
    </row>
    <row r="1533" spans="1:7" hidden="1" x14ac:dyDescent="0.25">
      <c r="A1533">
        <v>1531</v>
      </c>
      <c r="B1533" t="str">
        <f>VLOOKUP(A1533,Table1[[#This Row],[id]:[state]],6,0)</f>
        <v>successful</v>
      </c>
      <c r="C1533">
        <f>IF(B1533="successful",Data!L1533,0)</f>
        <v>73</v>
      </c>
      <c r="F1533" t="str">
        <f>VLOOKUP(A1533,Table1[[#This Row],[id]:[state]],6,0)</f>
        <v>successful</v>
      </c>
      <c r="G1533">
        <f>IF(F1533="failed",Data!L1533,0)</f>
        <v>0</v>
      </c>
    </row>
    <row r="1534" spans="1:7" hidden="1" x14ac:dyDescent="0.25">
      <c r="A1534">
        <v>1532</v>
      </c>
      <c r="B1534" t="str">
        <f>VLOOKUP(A1534,Table1[[#This Row],[id]:[state]],6,0)</f>
        <v>successful</v>
      </c>
      <c r="C1534">
        <f>IF(B1534="successful",Data!L1534,0)</f>
        <v>294</v>
      </c>
      <c r="F1534" t="str">
        <f>VLOOKUP(A1534,Table1[[#This Row],[id]:[state]],6,0)</f>
        <v>successful</v>
      </c>
      <c r="G1534">
        <f>IF(F1534="failed",Data!L1534,0)</f>
        <v>0</v>
      </c>
    </row>
    <row r="1535" spans="1:7" hidden="1" x14ac:dyDescent="0.25">
      <c r="A1535">
        <v>1533</v>
      </c>
      <c r="B1535" t="str">
        <f>VLOOKUP(A1535,Table1[[#This Row],[id]:[state]],6,0)</f>
        <v>successful</v>
      </c>
      <c r="C1535">
        <f>IF(B1535="successful",Data!L1535,0)</f>
        <v>740</v>
      </c>
      <c r="F1535" t="str">
        <f>VLOOKUP(A1535,Table1[[#This Row],[id]:[state]],6,0)</f>
        <v>successful</v>
      </c>
      <c r="G1535">
        <f>IF(F1535="failed",Data!L1535,0)</f>
        <v>0</v>
      </c>
    </row>
    <row r="1536" spans="1:7" hidden="1" x14ac:dyDescent="0.25">
      <c r="A1536">
        <v>1534</v>
      </c>
      <c r="B1536" t="str">
        <f>VLOOKUP(A1536,Table1[[#This Row],[id]:[state]],6,0)</f>
        <v>successful</v>
      </c>
      <c r="C1536">
        <f>IF(B1536="successful",Data!L1536,0)</f>
        <v>369</v>
      </c>
      <c r="F1536" t="str">
        <f>VLOOKUP(A1536,Table1[[#This Row],[id]:[state]],6,0)</f>
        <v>successful</v>
      </c>
      <c r="G1536">
        <f>IF(F1536="failed",Data!L1536,0)</f>
        <v>0</v>
      </c>
    </row>
    <row r="1537" spans="1:7" hidden="1" x14ac:dyDescent="0.25">
      <c r="A1537">
        <v>1535</v>
      </c>
      <c r="B1537" t="str">
        <f>VLOOKUP(A1537,Table1[[#This Row],[id]:[state]],6,0)</f>
        <v>successful</v>
      </c>
      <c r="C1537">
        <f>IF(B1537="successful",Data!L1537,0)</f>
        <v>110</v>
      </c>
      <c r="F1537" t="str">
        <f>VLOOKUP(A1537,Table1[[#This Row],[id]:[state]],6,0)</f>
        <v>successful</v>
      </c>
      <c r="G1537">
        <f>IF(F1537="failed",Data!L1537,0)</f>
        <v>0</v>
      </c>
    </row>
    <row r="1538" spans="1:7" hidden="1" x14ac:dyDescent="0.25">
      <c r="A1538">
        <v>1536</v>
      </c>
      <c r="B1538" t="str">
        <f>VLOOKUP(A1538,Table1[[#This Row],[id]:[state]],6,0)</f>
        <v>successful</v>
      </c>
      <c r="C1538">
        <f>IF(B1538="successful",Data!L1538,0)</f>
        <v>455</v>
      </c>
      <c r="F1538" t="str">
        <f>VLOOKUP(A1538,Table1[[#This Row],[id]:[state]],6,0)</f>
        <v>successful</v>
      </c>
      <c r="G1538">
        <f>IF(F1538="failed",Data!L1538,0)</f>
        <v>0</v>
      </c>
    </row>
    <row r="1539" spans="1:7" hidden="1" x14ac:dyDescent="0.25">
      <c r="A1539">
        <v>1537</v>
      </c>
      <c r="B1539" t="str">
        <f>VLOOKUP(A1539,Table1[[#This Row],[id]:[state]],6,0)</f>
        <v>successful</v>
      </c>
      <c r="C1539">
        <f>IF(B1539="successful",Data!L1539,0)</f>
        <v>224</v>
      </c>
      <c r="F1539" t="str">
        <f>VLOOKUP(A1539,Table1[[#This Row],[id]:[state]],6,0)</f>
        <v>successful</v>
      </c>
      <c r="G1539">
        <f>IF(F1539="failed",Data!L1539,0)</f>
        <v>0</v>
      </c>
    </row>
    <row r="1540" spans="1:7" hidden="1" x14ac:dyDescent="0.25">
      <c r="A1540">
        <v>1538</v>
      </c>
      <c r="B1540" t="str">
        <f>VLOOKUP(A1540,Table1[[#This Row],[id]:[state]],6,0)</f>
        <v>successful</v>
      </c>
      <c r="C1540">
        <f>IF(B1540="successful",Data!L1540,0)</f>
        <v>46</v>
      </c>
      <c r="F1540" t="str">
        <f>VLOOKUP(A1540,Table1[[#This Row],[id]:[state]],6,0)</f>
        <v>successful</v>
      </c>
      <c r="G1540">
        <f>IF(F1540="failed",Data!L1540,0)</f>
        <v>0</v>
      </c>
    </row>
    <row r="1541" spans="1:7" hidden="1" x14ac:dyDescent="0.25">
      <c r="A1541">
        <v>1539</v>
      </c>
      <c r="B1541" t="str">
        <f>VLOOKUP(A1541,Table1[[#This Row],[id]:[state]],6,0)</f>
        <v>successful</v>
      </c>
      <c r="C1541">
        <f>IF(B1541="successful",Data!L1541,0)</f>
        <v>284</v>
      </c>
      <c r="F1541" t="str">
        <f>VLOOKUP(A1541,Table1[[#This Row],[id]:[state]],6,0)</f>
        <v>successful</v>
      </c>
      <c r="G1541">
        <f>IF(F1541="failed",Data!L1541,0)</f>
        <v>0</v>
      </c>
    </row>
    <row r="1542" spans="1:7" hidden="1" x14ac:dyDescent="0.25">
      <c r="A1542">
        <v>1540</v>
      </c>
      <c r="B1542" t="str">
        <f>VLOOKUP(A1542,Table1[[#This Row],[id]:[state]],6,0)</f>
        <v>successful</v>
      </c>
      <c r="C1542">
        <f>IF(B1542="successful",Data!L1542,0)</f>
        <v>98</v>
      </c>
      <c r="F1542" t="str">
        <f>VLOOKUP(A1542,Table1[[#This Row],[id]:[state]],6,0)</f>
        <v>successful</v>
      </c>
      <c r="G1542">
        <f>IF(F1542="failed",Data!L1542,0)</f>
        <v>0</v>
      </c>
    </row>
    <row r="1543" spans="1:7" x14ac:dyDescent="0.25">
      <c r="A1543">
        <v>1541</v>
      </c>
      <c r="B1543" t="str">
        <f>VLOOKUP(A1543,Table1[[#This Row],[id]:[state]],6,0)</f>
        <v>failed</v>
      </c>
      <c r="C1543">
        <f>IF(B1543="successful",Data!L1543,0)</f>
        <v>0</v>
      </c>
      <c r="F1543" t="str">
        <f>VLOOKUP(A1543,Table1[[#This Row],[id]:[state]],6,0)</f>
        <v>failed</v>
      </c>
      <c r="G1543">
        <f>IF(F1543="failed",Data!L1543,0)</f>
        <v>2</v>
      </c>
    </row>
    <row r="1544" spans="1:7" x14ac:dyDescent="0.25">
      <c r="A1544">
        <v>1542</v>
      </c>
      <c r="B1544" t="str">
        <f>VLOOKUP(A1544,Table1[[#This Row],[id]:[state]],6,0)</f>
        <v>failed</v>
      </c>
      <c r="C1544">
        <f>IF(B1544="successful",Data!L1544,0)</f>
        <v>0</v>
      </c>
      <c r="F1544" t="str">
        <f>VLOOKUP(A1544,Table1[[#This Row],[id]:[state]],6,0)</f>
        <v>failed</v>
      </c>
      <c r="G1544">
        <f>IF(F1544="failed",Data!L1544,0)</f>
        <v>1</v>
      </c>
    </row>
    <row r="1545" spans="1:7" x14ac:dyDescent="0.25">
      <c r="A1545">
        <v>1543</v>
      </c>
      <c r="B1545" t="str">
        <f>VLOOKUP(A1545,Table1[[#This Row],[id]:[state]],6,0)</f>
        <v>failed</v>
      </c>
      <c r="C1545">
        <f>IF(B1545="successful",Data!L1545,0)</f>
        <v>0</v>
      </c>
      <c r="F1545" t="str">
        <f>VLOOKUP(A1545,Table1[[#This Row],[id]:[state]],6,0)</f>
        <v>failed</v>
      </c>
      <c r="G1545">
        <f>IF(F1545="failed",Data!L1545,0)</f>
        <v>1</v>
      </c>
    </row>
    <row r="1546" spans="1:7" x14ac:dyDescent="0.25">
      <c r="A1546">
        <v>1544</v>
      </c>
      <c r="B1546" t="str">
        <f>VLOOKUP(A1546,Table1[[#This Row],[id]:[state]],6,0)</f>
        <v>failed</v>
      </c>
      <c r="C1546">
        <f>IF(B1546="successful",Data!L1546,0)</f>
        <v>0</v>
      </c>
      <c r="F1546" t="str">
        <f>VLOOKUP(A1546,Table1[[#This Row],[id]:[state]],6,0)</f>
        <v>failed</v>
      </c>
      <c r="G1546">
        <f>IF(F1546="failed",Data!L1546,0)</f>
        <v>0</v>
      </c>
    </row>
    <row r="1547" spans="1:7" x14ac:dyDescent="0.25">
      <c r="A1547">
        <v>1545</v>
      </c>
      <c r="B1547" t="str">
        <f>VLOOKUP(A1547,Table1[[#This Row],[id]:[state]],6,0)</f>
        <v>failed</v>
      </c>
      <c r="C1547">
        <f>IF(B1547="successful",Data!L1547,0)</f>
        <v>0</v>
      </c>
      <c r="F1547" t="str">
        <f>VLOOKUP(A1547,Table1[[#This Row],[id]:[state]],6,0)</f>
        <v>failed</v>
      </c>
      <c r="G1547">
        <f>IF(F1547="failed",Data!L1547,0)</f>
        <v>1</v>
      </c>
    </row>
    <row r="1548" spans="1:7" x14ac:dyDescent="0.25">
      <c r="A1548">
        <v>1546</v>
      </c>
      <c r="B1548" t="str">
        <f>VLOOKUP(A1548,Table1[[#This Row],[id]:[state]],6,0)</f>
        <v>failed</v>
      </c>
      <c r="C1548">
        <f>IF(B1548="successful",Data!L1548,0)</f>
        <v>0</v>
      </c>
      <c r="F1548" t="str">
        <f>VLOOKUP(A1548,Table1[[#This Row],[id]:[state]],6,0)</f>
        <v>failed</v>
      </c>
      <c r="G1548">
        <f>IF(F1548="failed",Data!L1548,0)</f>
        <v>11</v>
      </c>
    </row>
    <row r="1549" spans="1:7" x14ac:dyDescent="0.25">
      <c r="A1549">
        <v>1547</v>
      </c>
      <c r="B1549" t="str">
        <f>VLOOKUP(A1549,Table1[[#This Row],[id]:[state]],6,0)</f>
        <v>failed</v>
      </c>
      <c r="C1549">
        <f>IF(B1549="successful",Data!L1549,0)</f>
        <v>0</v>
      </c>
      <c r="F1549" t="str">
        <f>VLOOKUP(A1549,Table1[[#This Row],[id]:[state]],6,0)</f>
        <v>failed</v>
      </c>
      <c r="G1549">
        <f>IF(F1549="failed",Data!L1549,0)</f>
        <v>0</v>
      </c>
    </row>
    <row r="1550" spans="1:7" x14ac:dyDescent="0.25">
      <c r="A1550">
        <v>1548</v>
      </c>
      <c r="B1550" t="str">
        <f>VLOOKUP(A1550,Table1[[#This Row],[id]:[state]],6,0)</f>
        <v>failed</v>
      </c>
      <c r="C1550">
        <f>IF(B1550="successful",Data!L1550,0)</f>
        <v>0</v>
      </c>
      <c r="F1550" t="str">
        <f>VLOOKUP(A1550,Table1[[#This Row],[id]:[state]],6,0)</f>
        <v>failed</v>
      </c>
      <c r="G1550">
        <f>IF(F1550="failed",Data!L1550,0)</f>
        <v>1</v>
      </c>
    </row>
    <row r="1551" spans="1:7" x14ac:dyDescent="0.25">
      <c r="A1551">
        <v>1549</v>
      </c>
      <c r="B1551" t="str">
        <f>VLOOKUP(A1551,Table1[[#This Row],[id]:[state]],6,0)</f>
        <v>failed</v>
      </c>
      <c r="C1551">
        <f>IF(B1551="successful",Data!L1551,0)</f>
        <v>0</v>
      </c>
      <c r="F1551" t="str">
        <f>VLOOKUP(A1551,Table1[[#This Row],[id]:[state]],6,0)</f>
        <v>failed</v>
      </c>
      <c r="G1551">
        <f>IF(F1551="failed",Data!L1551,0)</f>
        <v>6</v>
      </c>
    </row>
    <row r="1552" spans="1:7" x14ac:dyDescent="0.25">
      <c r="A1552">
        <v>1550</v>
      </c>
      <c r="B1552" t="str">
        <f>VLOOKUP(A1552,Table1[[#This Row],[id]:[state]],6,0)</f>
        <v>failed</v>
      </c>
      <c r="C1552">
        <f>IF(B1552="successful",Data!L1552,0)</f>
        <v>0</v>
      </c>
      <c r="F1552" t="str">
        <f>VLOOKUP(A1552,Table1[[#This Row],[id]:[state]],6,0)</f>
        <v>failed</v>
      </c>
      <c r="G1552">
        <f>IF(F1552="failed",Data!L1552,0)</f>
        <v>7</v>
      </c>
    </row>
    <row r="1553" spans="1:7" x14ac:dyDescent="0.25">
      <c r="A1553">
        <v>1551</v>
      </c>
      <c r="B1553" t="str">
        <f>VLOOKUP(A1553,Table1[[#This Row],[id]:[state]],6,0)</f>
        <v>failed</v>
      </c>
      <c r="C1553">
        <f>IF(B1553="successful",Data!L1553,0)</f>
        <v>0</v>
      </c>
      <c r="F1553" t="str">
        <f>VLOOKUP(A1553,Table1[[#This Row],[id]:[state]],6,0)</f>
        <v>failed</v>
      </c>
      <c r="G1553">
        <f>IF(F1553="failed",Data!L1553,0)</f>
        <v>0</v>
      </c>
    </row>
    <row r="1554" spans="1:7" x14ac:dyDescent="0.25">
      <c r="A1554">
        <v>1552</v>
      </c>
      <c r="B1554" t="str">
        <f>VLOOKUP(A1554,Table1[[#This Row],[id]:[state]],6,0)</f>
        <v>failed</v>
      </c>
      <c r="C1554">
        <f>IF(B1554="successful",Data!L1554,0)</f>
        <v>0</v>
      </c>
      <c r="F1554" t="str">
        <f>VLOOKUP(A1554,Table1[[#This Row],[id]:[state]],6,0)</f>
        <v>failed</v>
      </c>
      <c r="G1554">
        <f>IF(F1554="failed",Data!L1554,0)</f>
        <v>16</v>
      </c>
    </row>
    <row r="1555" spans="1:7" x14ac:dyDescent="0.25">
      <c r="A1555">
        <v>1553</v>
      </c>
      <c r="B1555" t="str">
        <f>VLOOKUP(A1555,Table1[[#This Row],[id]:[state]],6,0)</f>
        <v>failed</v>
      </c>
      <c r="C1555">
        <f>IF(B1555="successful",Data!L1555,0)</f>
        <v>0</v>
      </c>
      <c r="F1555" t="str">
        <f>VLOOKUP(A1555,Table1[[#This Row],[id]:[state]],6,0)</f>
        <v>failed</v>
      </c>
      <c r="G1555">
        <f>IF(F1555="failed",Data!L1555,0)</f>
        <v>0</v>
      </c>
    </row>
    <row r="1556" spans="1:7" x14ac:dyDescent="0.25">
      <c r="A1556">
        <v>1554</v>
      </c>
      <c r="B1556" t="str">
        <f>VLOOKUP(A1556,Table1[[#This Row],[id]:[state]],6,0)</f>
        <v>failed</v>
      </c>
      <c r="C1556">
        <f>IF(B1556="successful",Data!L1556,0)</f>
        <v>0</v>
      </c>
      <c r="F1556" t="str">
        <f>VLOOKUP(A1556,Table1[[#This Row],[id]:[state]],6,0)</f>
        <v>failed</v>
      </c>
      <c r="G1556">
        <f>IF(F1556="failed",Data!L1556,0)</f>
        <v>0</v>
      </c>
    </row>
    <row r="1557" spans="1:7" x14ac:dyDescent="0.25">
      <c r="A1557">
        <v>1555</v>
      </c>
      <c r="B1557" t="str">
        <f>VLOOKUP(A1557,Table1[[#This Row],[id]:[state]],6,0)</f>
        <v>failed</v>
      </c>
      <c r="C1557">
        <f>IF(B1557="successful",Data!L1557,0)</f>
        <v>0</v>
      </c>
      <c r="F1557" t="str">
        <f>VLOOKUP(A1557,Table1[[#This Row],[id]:[state]],6,0)</f>
        <v>failed</v>
      </c>
      <c r="G1557">
        <f>IF(F1557="failed",Data!L1557,0)</f>
        <v>0</v>
      </c>
    </row>
    <row r="1558" spans="1:7" x14ac:dyDescent="0.25">
      <c r="A1558">
        <v>1556</v>
      </c>
      <c r="B1558" t="str">
        <f>VLOOKUP(A1558,Table1[[#This Row],[id]:[state]],6,0)</f>
        <v>failed</v>
      </c>
      <c r="C1558">
        <f>IF(B1558="successful",Data!L1558,0)</f>
        <v>0</v>
      </c>
      <c r="F1558" t="str">
        <f>VLOOKUP(A1558,Table1[[#This Row],[id]:[state]],6,0)</f>
        <v>failed</v>
      </c>
      <c r="G1558">
        <f>IF(F1558="failed",Data!L1558,0)</f>
        <v>12</v>
      </c>
    </row>
    <row r="1559" spans="1:7" x14ac:dyDescent="0.25">
      <c r="A1559">
        <v>1557</v>
      </c>
      <c r="B1559" t="str">
        <f>VLOOKUP(A1559,Table1[[#This Row],[id]:[state]],6,0)</f>
        <v>failed</v>
      </c>
      <c r="C1559">
        <f>IF(B1559="successful",Data!L1559,0)</f>
        <v>0</v>
      </c>
      <c r="F1559" t="str">
        <f>VLOOKUP(A1559,Table1[[#This Row],[id]:[state]],6,0)</f>
        <v>failed</v>
      </c>
      <c r="G1559">
        <f>IF(F1559="failed",Data!L1559,0)</f>
        <v>1</v>
      </c>
    </row>
    <row r="1560" spans="1:7" x14ac:dyDescent="0.25">
      <c r="A1560">
        <v>1558</v>
      </c>
      <c r="B1560" t="str">
        <f>VLOOKUP(A1560,Table1[[#This Row],[id]:[state]],6,0)</f>
        <v>failed</v>
      </c>
      <c r="C1560">
        <f>IF(B1560="successful",Data!L1560,0)</f>
        <v>0</v>
      </c>
      <c r="F1560" t="str">
        <f>VLOOKUP(A1560,Table1[[#This Row],[id]:[state]],6,0)</f>
        <v>failed</v>
      </c>
      <c r="G1560">
        <f>IF(F1560="failed",Data!L1560,0)</f>
        <v>3</v>
      </c>
    </row>
    <row r="1561" spans="1:7" x14ac:dyDescent="0.25">
      <c r="A1561">
        <v>1559</v>
      </c>
      <c r="B1561" t="str">
        <f>VLOOKUP(A1561,Table1[[#This Row],[id]:[state]],6,0)</f>
        <v>failed</v>
      </c>
      <c r="C1561">
        <f>IF(B1561="successful",Data!L1561,0)</f>
        <v>0</v>
      </c>
      <c r="F1561" t="str">
        <f>VLOOKUP(A1561,Table1[[#This Row],[id]:[state]],6,0)</f>
        <v>failed</v>
      </c>
      <c r="G1561">
        <f>IF(F1561="failed",Data!L1561,0)</f>
        <v>1</v>
      </c>
    </row>
    <row r="1562" spans="1:7" x14ac:dyDescent="0.25">
      <c r="A1562">
        <v>1560</v>
      </c>
      <c r="B1562" t="str">
        <f>VLOOKUP(A1562,Table1[[#This Row],[id]:[state]],6,0)</f>
        <v>failed</v>
      </c>
      <c r="C1562">
        <f>IF(B1562="successful",Data!L1562,0)</f>
        <v>0</v>
      </c>
      <c r="F1562" t="str">
        <f>VLOOKUP(A1562,Table1[[#This Row],[id]:[state]],6,0)</f>
        <v>failed</v>
      </c>
      <c r="G1562">
        <f>IF(F1562="failed",Data!L1562,0)</f>
        <v>4</v>
      </c>
    </row>
    <row r="1563" spans="1:7" hidden="1" x14ac:dyDescent="0.25">
      <c r="A1563">
        <v>1561</v>
      </c>
      <c r="B1563" t="str">
        <f>VLOOKUP(A1563,Table1[[#This Row],[id]:[state]],6,0)</f>
        <v>canceled</v>
      </c>
      <c r="C1563">
        <f>IF(B1563="successful",Data!L1563,0)</f>
        <v>0</v>
      </c>
      <c r="F1563" t="str">
        <f>VLOOKUP(A1563,Table1[[#This Row],[id]:[state]],6,0)</f>
        <v>canceled</v>
      </c>
      <c r="G1563">
        <f>IF(F1563="failed",Data!L1563,0)</f>
        <v>0</v>
      </c>
    </row>
    <row r="1564" spans="1:7" hidden="1" x14ac:dyDescent="0.25">
      <c r="A1564">
        <v>1562</v>
      </c>
      <c r="B1564" t="str">
        <f>VLOOKUP(A1564,Table1[[#This Row],[id]:[state]],6,0)</f>
        <v>canceled</v>
      </c>
      <c r="C1564">
        <f>IF(B1564="successful",Data!L1564,0)</f>
        <v>0</v>
      </c>
      <c r="F1564" t="str">
        <f>VLOOKUP(A1564,Table1[[#This Row],[id]:[state]],6,0)</f>
        <v>canceled</v>
      </c>
      <c r="G1564">
        <f>IF(F1564="failed",Data!L1564,0)</f>
        <v>0</v>
      </c>
    </row>
    <row r="1565" spans="1:7" hidden="1" x14ac:dyDescent="0.25">
      <c r="A1565">
        <v>1563</v>
      </c>
      <c r="B1565" t="str">
        <f>VLOOKUP(A1565,Table1[[#This Row],[id]:[state]],6,0)</f>
        <v>canceled</v>
      </c>
      <c r="C1565">
        <f>IF(B1565="successful",Data!L1565,0)</f>
        <v>0</v>
      </c>
      <c r="F1565" t="str">
        <f>VLOOKUP(A1565,Table1[[#This Row],[id]:[state]],6,0)</f>
        <v>canceled</v>
      </c>
      <c r="G1565">
        <f>IF(F1565="failed",Data!L1565,0)</f>
        <v>0</v>
      </c>
    </row>
    <row r="1566" spans="1:7" hidden="1" x14ac:dyDescent="0.25">
      <c r="A1566">
        <v>1564</v>
      </c>
      <c r="B1566" t="str">
        <f>VLOOKUP(A1566,Table1[[#This Row],[id]:[state]],6,0)</f>
        <v>canceled</v>
      </c>
      <c r="C1566">
        <f>IF(B1566="successful",Data!L1566,0)</f>
        <v>0</v>
      </c>
      <c r="F1566" t="str">
        <f>VLOOKUP(A1566,Table1[[#This Row],[id]:[state]],6,0)</f>
        <v>canceled</v>
      </c>
      <c r="G1566">
        <f>IF(F1566="failed",Data!L1566,0)</f>
        <v>0</v>
      </c>
    </row>
    <row r="1567" spans="1:7" hidden="1" x14ac:dyDescent="0.25">
      <c r="A1567">
        <v>1565</v>
      </c>
      <c r="B1567" t="str">
        <f>VLOOKUP(A1567,Table1[[#This Row],[id]:[state]],6,0)</f>
        <v>canceled</v>
      </c>
      <c r="C1567">
        <f>IF(B1567="successful",Data!L1567,0)</f>
        <v>0</v>
      </c>
      <c r="F1567" t="str">
        <f>VLOOKUP(A1567,Table1[[#This Row],[id]:[state]],6,0)</f>
        <v>canceled</v>
      </c>
      <c r="G1567">
        <f>IF(F1567="failed",Data!L1567,0)</f>
        <v>0</v>
      </c>
    </row>
    <row r="1568" spans="1:7" hidden="1" x14ac:dyDescent="0.25">
      <c r="A1568">
        <v>1566</v>
      </c>
      <c r="B1568" t="str">
        <f>VLOOKUP(A1568,Table1[[#This Row],[id]:[state]],6,0)</f>
        <v>canceled</v>
      </c>
      <c r="C1568">
        <f>IF(B1568="successful",Data!L1568,0)</f>
        <v>0</v>
      </c>
      <c r="F1568" t="str">
        <f>VLOOKUP(A1568,Table1[[#This Row],[id]:[state]],6,0)</f>
        <v>canceled</v>
      </c>
      <c r="G1568">
        <f>IF(F1568="failed",Data!L1568,0)</f>
        <v>0</v>
      </c>
    </row>
    <row r="1569" spans="1:7" hidden="1" x14ac:dyDescent="0.25">
      <c r="A1569">
        <v>1567</v>
      </c>
      <c r="B1569" t="str">
        <f>VLOOKUP(A1569,Table1[[#This Row],[id]:[state]],6,0)</f>
        <v>canceled</v>
      </c>
      <c r="C1569">
        <f>IF(B1569="successful",Data!L1569,0)</f>
        <v>0</v>
      </c>
      <c r="F1569" t="str">
        <f>VLOOKUP(A1569,Table1[[#This Row],[id]:[state]],6,0)</f>
        <v>canceled</v>
      </c>
      <c r="G1569">
        <f>IF(F1569="failed",Data!L1569,0)</f>
        <v>0</v>
      </c>
    </row>
    <row r="1570" spans="1:7" hidden="1" x14ac:dyDescent="0.25">
      <c r="A1570">
        <v>1568</v>
      </c>
      <c r="B1570" t="str">
        <f>VLOOKUP(A1570,Table1[[#This Row],[id]:[state]],6,0)</f>
        <v>canceled</v>
      </c>
      <c r="C1570">
        <f>IF(B1570="successful",Data!L1570,0)</f>
        <v>0</v>
      </c>
      <c r="F1570" t="str">
        <f>VLOOKUP(A1570,Table1[[#This Row],[id]:[state]],6,0)</f>
        <v>canceled</v>
      </c>
      <c r="G1570">
        <f>IF(F1570="failed",Data!L1570,0)</f>
        <v>0</v>
      </c>
    </row>
    <row r="1571" spans="1:7" hidden="1" x14ac:dyDescent="0.25">
      <c r="A1571">
        <v>1569</v>
      </c>
      <c r="B1571" t="str">
        <f>VLOOKUP(A1571,Table1[[#This Row],[id]:[state]],6,0)</f>
        <v>canceled</v>
      </c>
      <c r="C1571">
        <f>IF(B1571="successful",Data!L1571,0)</f>
        <v>0</v>
      </c>
      <c r="F1571" t="str">
        <f>VLOOKUP(A1571,Table1[[#This Row],[id]:[state]],6,0)</f>
        <v>canceled</v>
      </c>
      <c r="G1571">
        <f>IF(F1571="failed",Data!L1571,0)</f>
        <v>0</v>
      </c>
    </row>
    <row r="1572" spans="1:7" hidden="1" x14ac:dyDescent="0.25">
      <c r="A1572">
        <v>1570</v>
      </c>
      <c r="B1572" t="str">
        <f>VLOOKUP(A1572,Table1[[#This Row],[id]:[state]],6,0)</f>
        <v>canceled</v>
      </c>
      <c r="C1572">
        <f>IF(B1572="successful",Data!L1572,0)</f>
        <v>0</v>
      </c>
      <c r="F1572" t="str">
        <f>VLOOKUP(A1572,Table1[[#This Row],[id]:[state]],6,0)</f>
        <v>canceled</v>
      </c>
      <c r="G1572">
        <f>IF(F1572="failed",Data!L1572,0)</f>
        <v>0</v>
      </c>
    </row>
    <row r="1573" spans="1:7" hidden="1" x14ac:dyDescent="0.25">
      <c r="A1573">
        <v>1571</v>
      </c>
      <c r="B1573" t="str">
        <f>VLOOKUP(A1573,Table1[[#This Row],[id]:[state]],6,0)</f>
        <v>canceled</v>
      </c>
      <c r="C1573">
        <f>IF(B1573="successful",Data!L1573,0)</f>
        <v>0</v>
      </c>
      <c r="F1573" t="str">
        <f>VLOOKUP(A1573,Table1[[#This Row],[id]:[state]],6,0)</f>
        <v>canceled</v>
      </c>
      <c r="G1573">
        <f>IF(F1573="failed",Data!L1573,0)</f>
        <v>0</v>
      </c>
    </row>
    <row r="1574" spans="1:7" hidden="1" x14ac:dyDescent="0.25">
      <c r="A1574">
        <v>1572</v>
      </c>
      <c r="B1574" t="str">
        <f>VLOOKUP(A1574,Table1[[#This Row],[id]:[state]],6,0)</f>
        <v>canceled</v>
      </c>
      <c r="C1574">
        <f>IF(B1574="successful",Data!L1574,0)</f>
        <v>0</v>
      </c>
      <c r="F1574" t="str">
        <f>VLOOKUP(A1574,Table1[[#This Row],[id]:[state]],6,0)</f>
        <v>canceled</v>
      </c>
      <c r="G1574">
        <f>IF(F1574="failed",Data!L1574,0)</f>
        <v>0</v>
      </c>
    </row>
    <row r="1575" spans="1:7" hidden="1" x14ac:dyDescent="0.25">
      <c r="A1575">
        <v>1573</v>
      </c>
      <c r="B1575" t="str">
        <f>VLOOKUP(A1575,Table1[[#This Row],[id]:[state]],6,0)</f>
        <v>canceled</v>
      </c>
      <c r="C1575">
        <f>IF(B1575="successful",Data!L1575,0)</f>
        <v>0</v>
      </c>
      <c r="F1575" t="str">
        <f>VLOOKUP(A1575,Table1[[#This Row],[id]:[state]],6,0)</f>
        <v>canceled</v>
      </c>
      <c r="G1575">
        <f>IF(F1575="failed",Data!L1575,0)</f>
        <v>0</v>
      </c>
    </row>
    <row r="1576" spans="1:7" hidden="1" x14ac:dyDescent="0.25">
      <c r="A1576">
        <v>1574</v>
      </c>
      <c r="B1576" t="str">
        <f>VLOOKUP(A1576,Table1[[#This Row],[id]:[state]],6,0)</f>
        <v>canceled</v>
      </c>
      <c r="C1576">
        <f>IF(B1576="successful",Data!L1576,0)</f>
        <v>0</v>
      </c>
      <c r="F1576" t="str">
        <f>VLOOKUP(A1576,Table1[[#This Row],[id]:[state]],6,0)</f>
        <v>canceled</v>
      </c>
      <c r="G1576">
        <f>IF(F1576="failed",Data!L1576,0)</f>
        <v>0</v>
      </c>
    </row>
    <row r="1577" spans="1:7" hidden="1" x14ac:dyDescent="0.25">
      <c r="A1577">
        <v>1575</v>
      </c>
      <c r="B1577" t="str">
        <f>VLOOKUP(A1577,Table1[[#This Row],[id]:[state]],6,0)</f>
        <v>canceled</v>
      </c>
      <c r="C1577">
        <f>IF(B1577="successful",Data!L1577,0)</f>
        <v>0</v>
      </c>
      <c r="F1577" t="str">
        <f>VLOOKUP(A1577,Table1[[#This Row],[id]:[state]],6,0)</f>
        <v>canceled</v>
      </c>
      <c r="G1577">
        <f>IF(F1577="failed",Data!L1577,0)</f>
        <v>0</v>
      </c>
    </row>
    <row r="1578" spans="1:7" hidden="1" x14ac:dyDescent="0.25">
      <c r="A1578">
        <v>1576</v>
      </c>
      <c r="B1578" t="str">
        <f>VLOOKUP(A1578,Table1[[#This Row],[id]:[state]],6,0)</f>
        <v>canceled</v>
      </c>
      <c r="C1578">
        <f>IF(B1578="successful",Data!L1578,0)</f>
        <v>0</v>
      </c>
      <c r="F1578" t="str">
        <f>VLOOKUP(A1578,Table1[[#This Row],[id]:[state]],6,0)</f>
        <v>canceled</v>
      </c>
      <c r="G1578">
        <f>IF(F1578="failed",Data!L1578,0)</f>
        <v>0</v>
      </c>
    </row>
    <row r="1579" spans="1:7" hidden="1" x14ac:dyDescent="0.25">
      <c r="A1579">
        <v>1577</v>
      </c>
      <c r="B1579" t="str">
        <f>VLOOKUP(A1579,Table1[[#This Row],[id]:[state]],6,0)</f>
        <v>canceled</v>
      </c>
      <c r="C1579">
        <f>IF(B1579="successful",Data!L1579,0)</f>
        <v>0</v>
      </c>
      <c r="F1579" t="str">
        <f>VLOOKUP(A1579,Table1[[#This Row],[id]:[state]],6,0)</f>
        <v>canceled</v>
      </c>
      <c r="G1579">
        <f>IF(F1579="failed",Data!L1579,0)</f>
        <v>0</v>
      </c>
    </row>
    <row r="1580" spans="1:7" hidden="1" x14ac:dyDescent="0.25">
      <c r="A1580">
        <v>1578</v>
      </c>
      <c r="B1580" t="str">
        <f>VLOOKUP(A1580,Table1[[#This Row],[id]:[state]],6,0)</f>
        <v>canceled</v>
      </c>
      <c r="C1580">
        <f>IF(B1580="successful",Data!L1580,0)</f>
        <v>0</v>
      </c>
      <c r="F1580" t="str">
        <f>VLOOKUP(A1580,Table1[[#This Row],[id]:[state]],6,0)</f>
        <v>canceled</v>
      </c>
      <c r="G1580">
        <f>IF(F1580="failed",Data!L1580,0)</f>
        <v>0</v>
      </c>
    </row>
    <row r="1581" spans="1:7" hidden="1" x14ac:dyDescent="0.25">
      <c r="A1581">
        <v>1579</v>
      </c>
      <c r="B1581" t="str">
        <f>VLOOKUP(A1581,Table1[[#This Row],[id]:[state]],6,0)</f>
        <v>canceled</v>
      </c>
      <c r="C1581">
        <f>IF(B1581="successful",Data!L1581,0)</f>
        <v>0</v>
      </c>
      <c r="F1581" t="str">
        <f>VLOOKUP(A1581,Table1[[#This Row],[id]:[state]],6,0)</f>
        <v>canceled</v>
      </c>
      <c r="G1581">
        <f>IF(F1581="failed",Data!L1581,0)</f>
        <v>0</v>
      </c>
    </row>
    <row r="1582" spans="1:7" hidden="1" x14ac:dyDescent="0.25">
      <c r="A1582">
        <v>1580</v>
      </c>
      <c r="B1582" t="str">
        <f>VLOOKUP(A1582,Table1[[#This Row],[id]:[state]],6,0)</f>
        <v>canceled</v>
      </c>
      <c r="C1582">
        <f>IF(B1582="successful",Data!L1582,0)</f>
        <v>0</v>
      </c>
      <c r="F1582" t="str">
        <f>VLOOKUP(A1582,Table1[[#This Row],[id]:[state]],6,0)</f>
        <v>canceled</v>
      </c>
      <c r="G1582">
        <f>IF(F1582="failed",Data!L1582,0)</f>
        <v>0</v>
      </c>
    </row>
    <row r="1583" spans="1:7" x14ac:dyDescent="0.25">
      <c r="A1583">
        <v>1581</v>
      </c>
      <c r="B1583" t="str">
        <f>VLOOKUP(A1583,Table1[[#This Row],[id]:[state]],6,0)</f>
        <v>failed</v>
      </c>
      <c r="C1583">
        <f>IF(B1583="successful",Data!L1583,0)</f>
        <v>0</v>
      </c>
      <c r="F1583" t="str">
        <f>VLOOKUP(A1583,Table1[[#This Row],[id]:[state]],6,0)</f>
        <v>failed</v>
      </c>
      <c r="G1583">
        <f>IF(F1583="failed",Data!L1583,0)</f>
        <v>1</v>
      </c>
    </row>
    <row r="1584" spans="1:7" x14ac:dyDescent="0.25">
      <c r="A1584">
        <v>1582</v>
      </c>
      <c r="B1584" t="str">
        <f>VLOOKUP(A1584,Table1[[#This Row],[id]:[state]],6,0)</f>
        <v>failed</v>
      </c>
      <c r="C1584">
        <f>IF(B1584="successful",Data!L1584,0)</f>
        <v>0</v>
      </c>
      <c r="F1584" t="str">
        <f>VLOOKUP(A1584,Table1[[#This Row],[id]:[state]],6,0)</f>
        <v>failed</v>
      </c>
      <c r="G1584">
        <f>IF(F1584="failed",Data!L1584,0)</f>
        <v>3</v>
      </c>
    </row>
    <row r="1585" spans="1:7" x14ac:dyDescent="0.25">
      <c r="A1585">
        <v>1583</v>
      </c>
      <c r="B1585" t="str">
        <f>VLOOKUP(A1585,Table1[[#This Row],[id]:[state]],6,0)</f>
        <v>failed</v>
      </c>
      <c r="C1585">
        <f>IF(B1585="successful",Data!L1585,0)</f>
        <v>0</v>
      </c>
      <c r="F1585" t="str">
        <f>VLOOKUP(A1585,Table1[[#This Row],[id]:[state]],6,0)</f>
        <v>failed</v>
      </c>
      <c r="G1585">
        <f>IF(F1585="failed",Data!L1585,0)</f>
        <v>1</v>
      </c>
    </row>
    <row r="1586" spans="1:7" x14ac:dyDescent="0.25">
      <c r="A1586">
        <v>1584</v>
      </c>
      <c r="B1586" t="str">
        <f>VLOOKUP(A1586,Table1[[#This Row],[id]:[state]],6,0)</f>
        <v>failed</v>
      </c>
      <c r="C1586">
        <f>IF(B1586="successful",Data!L1586,0)</f>
        <v>0</v>
      </c>
      <c r="F1586" t="str">
        <f>VLOOKUP(A1586,Table1[[#This Row],[id]:[state]],6,0)</f>
        <v>failed</v>
      </c>
      <c r="G1586">
        <f>IF(F1586="failed",Data!L1586,0)</f>
        <v>0</v>
      </c>
    </row>
    <row r="1587" spans="1:7" x14ac:dyDescent="0.25">
      <c r="A1587">
        <v>1585</v>
      </c>
      <c r="B1587" t="str">
        <f>VLOOKUP(A1587,Table1[[#This Row],[id]:[state]],6,0)</f>
        <v>failed</v>
      </c>
      <c r="C1587">
        <f>IF(B1587="successful",Data!L1587,0)</f>
        <v>0</v>
      </c>
      <c r="F1587" t="str">
        <f>VLOOKUP(A1587,Table1[[#This Row],[id]:[state]],6,0)</f>
        <v>failed</v>
      </c>
      <c r="G1587">
        <f>IF(F1587="failed",Data!L1587,0)</f>
        <v>12</v>
      </c>
    </row>
    <row r="1588" spans="1:7" x14ac:dyDescent="0.25">
      <c r="A1588">
        <v>1586</v>
      </c>
      <c r="B1588" t="str">
        <f>VLOOKUP(A1588,Table1[[#This Row],[id]:[state]],6,0)</f>
        <v>failed</v>
      </c>
      <c r="C1588">
        <f>IF(B1588="successful",Data!L1588,0)</f>
        <v>0</v>
      </c>
      <c r="F1588" t="str">
        <f>VLOOKUP(A1588,Table1[[#This Row],[id]:[state]],6,0)</f>
        <v>failed</v>
      </c>
      <c r="G1588">
        <f>IF(F1588="failed",Data!L1588,0)</f>
        <v>0</v>
      </c>
    </row>
    <row r="1589" spans="1:7" x14ac:dyDescent="0.25">
      <c r="A1589">
        <v>1587</v>
      </c>
      <c r="B1589" t="str">
        <f>VLOOKUP(A1589,Table1[[#This Row],[id]:[state]],6,0)</f>
        <v>failed</v>
      </c>
      <c r="C1589">
        <f>IF(B1589="successful",Data!L1589,0)</f>
        <v>0</v>
      </c>
      <c r="F1589" t="str">
        <f>VLOOKUP(A1589,Table1[[#This Row],[id]:[state]],6,0)</f>
        <v>failed</v>
      </c>
      <c r="G1589">
        <f>IF(F1589="failed",Data!L1589,0)</f>
        <v>1</v>
      </c>
    </row>
    <row r="1590" spans="1:7" x14ac:dyDescent="0.25">
      <c r="A1590">
        <v>1588</v>
      </c>
      <c r="B1590" t="str">
        <f>VLOOKUP(A1590,Table1[[#This Row],[id]:[state]],6,0)</f>
        <v>failed</v>
      </c>
      <c r="C1590">
        <f>IF(B1590="successful",Data!L1590,0)</f>
        <v>0</v>
      </c>
      <c r="F1590" t="str">
        <f>VLOOKUP(A1590,Table1[[#This Row],[id]:[state]],6,0)</f>
        <v>failed</v>
      </c>
      <c r="G1590">
        <f>IF(F1590="failed",Data!L1590,0)</f>
        <v>0</v>
      </c>
    </row>
    <row r="1591" spans="1:7" x14ac:dyDescent="0.25">
      <c r="A1591">
        <v>1589</v>
      </c>
      <c r="B1591" t="str">
        <f>VLOOKUP(A1591,Table1[[#This Row],[id]:[state]],6,0)</f>
        <v>failed</v>
      </c>
      <c r="C1591">
        <f>IF(B1591="successful",Data!L1591,0)</f>
        <v>0</v>
      </c>
      <c r="F1591" t="str">
        <f>VLOOKUP(A1591,Table1[[#This Row],[id]:[state]],6,0)</f>
        <v>failed</v>
      </c>
      <c r="G1591">
        <f>IF(F1591="failed",Data!L1591,0)</f>
        <v>0</v>
      </c>
    </row>
    <row r="1592" spans="1:7" x14ac:dyDescent="0.25">
      <c r="A1592">
        <v>1590</v>
      </c>
      <c r="B1592" t="str">
        <f>VLOOKUP(A1592,Table1[[#This Row],[id]:[state]],6,0)</f>
        <v>failed</v>
      </c>
      <c r="C1592">
        <f>IF(B1592="successful",Data!L1592,0)</f>
        <v>0</v>
      </c>
      <c r="F1592" t="str">
        <f>VLOOKUP(A1592,Table1[[#This Row],[id]:[state]],6,0)</f>
        <v>failed</v>
      </c>
      <c r="G1592">
        <f>IF(F1592="failed",Data!L1592,0)</f>
        <v>2</v>
      </c>
    </row>
    <row r="1593" spans="1:7" x14ac:dyDescent="0.25">
      <c r="A1593">
        <v>1591</v>
      </c>
      <c r="B1593" t="str">
        <f>VLOOKUP(A1593,Table1[[#This Row],[id]:[state]],6,0)</f>
        <v>failed</v>
      </c>
      <c r="C1593">
        <f>IF(B1593="successful",Data!L1593,0)</f>
        <v>0</v>
      </c>
      <c r="F1593" t="str">
        <f>VLOOKUP(A1593,Table1[[#This Row],[id]:[state]],6,0)</f>
        <v>failed</v>
      </c>
      <c r="G1593">
        <f>IF(F1593="failed",Data!L1593,0)</f>
        <v>92</v>
      </c>
    </row>
    <row r="1594" spans="1:7" x14ac:dyDescent="0.25">
      <c r="A1594">
        <v>1592</v>
      </c>
      <c r="B1594" t="str">
        <f>VLOOKUP(A1594,Table1[[#This Row],[id]:[state]],6,0)</f>
        <v>failed</v>
      </c>
      <c r="C1594">
        <f>IF(B1594="successful",Data!L1594,0)</f>
        <v>0</v>
      </c>
      <c r="F1594" t="str">
        <f>VLOOKUP(A1594,Table1[[#This Row],[id]:[state]],6,0)</f>
        <v>failed</v>
      </c>
      <c r="G1594">
        <f>IF(F1594="failed",Data!L1594,0)</f>
        <v>0</v>
      </c>
    </row>
    <row r="1595" spans="1:7" x14ac:dyDescent="0.25">
      <c r="A1595">
        <v>1593</v>
      </c>
      <c r="B1595" t="str">
        <f>VLOOKUP(A1595,Table1[[#This Row],[id]:[state]],6,0)</f>
        <v>failed</v>
      </c>
      <c r="C1595">
        <f>IF(B1595="successful",Data!L1595,0)</f>
        <v>0</v>
      </c>
      <c r="F1595" t="str">
        <f>VLOOKUP(A1595,Table1[[#This Row],[id]:[state]],6,0)</f>
        <v>failed</v>
      </c>
      <c r="G1595">
        <f>IF(F1595="failed",Data!L1595,0)</f>
        <v>3</v>
      </c>
    </row>
    <row r="1596" spans="1:7" x14ac:dyDescent="0.25">
      <c r="A1596">
        <v>1594</v>
      </c>
      <c r="B1596" t="str">
        <f>VLOOKUP(A1596,Table1[[#This Row],[id]:[state]],6,0)</f>
        <v>failed</v>
      </c>
      <c r="C1596">
        <f>IF(B1596="successful",Data!L1596,0)</f>
        <v>0</v>
      </c>
      <c r="F1596" t="str">
        <f>VLOOKUP(A1596,Table1[[#This Row],[id]:[state]],6,0)</f>
        <v>failed</v>
      </c>
      <c r="G1596">
        <f>IF(F1596="failed",Data!L1596,0)</f>
        <v>10</v>
      </c>
    </row>
    <row r="1597" spans="1:7" x14ac:dyDescent="0.25">
      <c r="A1597">
        <v>1595</v>
      </c>
      <c r="B1597" t="str">
        <f>VLOOKUP(A1597,Table1[[#This Row],[id]:[state]],6,0)</f>
        <v>failed</v>
      </c>
      <c r="C1597">
        <f>IF(B1597="successful",Data!L1597,0)</f>
        <v>0</v>
      </c>
      <c r="F1597" t="str">
        <f>VLOOKUP(A1597,Table1[[#This Row],[id]:[state]],6,0)</f>
        <v>failed</v>
      </c>
      <c r="G1597">
        <f>IF(F1597="failed",Data!L1597,0)</f>
        <v>7</v>
      </c>
    </row>
    <row r="1598" spans="1:7" x14ac:dyDescent="0.25">
      <c r="A1598">
        <v>1596</v>
      </c>
      <c r="B1598" t="str">
        <f>VLOOKUP(A1598,Table1[[#This Row],[id]:[state]],6,0)</f>
        <v>failed</v>
      </c>
      <c r="C1598">
        <f>IF(B1598="successful",Data!L1598,0)</f>
        <v>0</v>
      </c>
      <c r="F1598" t="str">
        <f>VLOOKUP(A1598,Table1[[#This Row],[id]:[state]],6,0)</f>
        <v>failed</v>
      </c>
      <c r="G1598">
        <f>IF(F1598="failed",Data!L1598,0)</f>
        <v>3</v>
      </c>
    </row>
    <row r="1599" spans="1:7" x14ac:dyDescent="0.25">
      <c r="A1599">
        <v>1597</v>
      </c>
      <c r="B1599" t="str">
        <f>VLOOKUP(A1599,Table1[[#This Row],[id]:[state]],6,0)</f>
        <v>failed</v>
      </c>
      <c r="C1599">
        <f>IF(B1599="successful",Data!L1599,0)</f>
        <v>0</v>
      </c>
      <c r="F1599" t="str">
        <f>VLOOKUP(A1599,Table1[[#This Row],[id]:[state]],6,0)</f>
        <v>failed</v>
      </c>
      <c r="G1599">
        <f>IF(F1599="failed",Data!L1599,0)</f>
        <v>0</v>
      </c>
    </row>
    <row r="1600" spans="1:7" x14ac:dyDescent="0.25">
      <c r="A1600">
        <v>1598</v>
      </c>
      <c r="B1600" t="str">
        <f>VLOOKUP(A1600,Table1[[#This Row],[id]:[state]],6,0)</f>
        <v>failed</v>
      </c>
      <c r="C1600">
        <f>IF(B1600="successful",Data!L1600,0)</f>
        <v>0</v>
      </c>
      <c r="F1600" t="str">
        <f>VLOOKUP(A1600,Table1[[#This Row],[id]:[state]],6,0)</f>
        <v>failed</v>
      </c>
      <c r="G1600">
        <f>IF(F1600="failed",Data!L1600,0)</f>
        <v>1</v>
      </c>
    </row>
    <row r="1601" spans="1:7" x14ac:dyDescent="0.25">
      <c r="A1601">
        <v>1599</v>
      </c>
      <c r="B1601" t="str">
        <f>VLOOKUP(A1601,Table1[[#This Row],[id]:[state]],6,0)</f>
        <v>failed</v>
      </c>
      <c r="C1601">
        <f>IF(B1601="successful",Data!L1601,0)</f>
        <v>0</v>
      </c>
      <c r="F1601" t="str">
        <f>VLOOKUP(A1601,Table1[[#This Row],[id]:[state]],6,0)</f>
        <v>failed</v>
      </c>
      <c r="G1601">
        <f>IF(F1601="failed",Data!L1601,0)</f>
        <v>0</v>
      </c>
    </row>
    <row r="1602" spans="1:7" x14ac:dyDescent="0.25">
      <c r="A1602">
        <v>1600</v>
      </c>
      <c r="B1602" t="str">
        <f>VLOOKUP(A1602,Table1[[#This Row],[id]:[state]],6,0)</f>
        <v>failed</v>
      </c>
      <c r="C1602">
        <f>IF(B1602="successful",Data!L1602,0)</f>
        <v>0</v>
      </c>
      <c r="F1602" t="str">
        <f>VLOOKUP(A1602,Table1[[#This Row],[id]:[state]],6,0)</f>
        <v>failed</v>
      </c>
      <c r="G1602">
        <f>IF(F1602="failed",Data!L1602,0)</f>
        <v>9</v>
      </c>
    </row>
    <row r="1603" spans="1:7" hidden="1" x14ac:dyDescent="0.25">
      <c r="A1603">
        <v>1601</v>
      </c>
      <c r="B1603" t="str">
        <f>VLOOKUP(A1603,Table1[[#This Row],[id]:[state]],6,0)</f>
        <v>successful</v>
      </c>
      <c r="C1603">
        <f>IF(B1603="successful",Data!L1603,0)</f>
        <v>56</v>
      </c>
      <c r="F1603" t="str">
        <f>VLOOKUP(A1603,Table1[[#This Row],[id]:[state]],6,0)</f>
        <v>successful</v>
      </c>
      <c r="G1603">
        <f>IF(F1603="failed",Data!L1603,0)</f>
        <v>0</v>
      </c>
    </row>
    <row r="1604" spans="1:7" hidden="1" x14ac:dyDescent="0.25">
      <c r="A1604">
        <v>1602</v>
      </c>
      <c r="B1604" t="str">
        <f>VLOOKUP(A1604,Table1[[#This Row],[id]:[state]],6,0)</f>
        <v>successful</v>
      </c>
      <c r="C1604">
        <f>IF(B1604="successful",Data!L1604,0)</f>
        <v>32</v>
      </c>
      <c r="F1604" t="str">
        <f>VLOOKUP(A1604,Table1[[#This Row],[id]:[state]],6,0)</f>
        <v>successful</v>
      </c>
      <c r="G1604">
        <f>IF(F1604="failed",Data!L1604,0)</f>
        <v>0</v>
      </c>
    </row>
    <row r="1605" spans="1:7" hidden="1" x14ac:dyDescent="0.25">
      <c r="A1605">
        <v>1603</v>
      </c>
      <c r="B1605" t="str">
        <f>VLOOKUP(A1605,Table1[[#This Row],[id]:[state]],6,0)</f>
        <v>successful</v>
      </c>
      <c r="C1605">
        <f>IF(B1605="successful",Data!L1605,0)</f>
        <v>30</v>
      </c>
      <c r="F1605" t="str">
        <f>VLOOKUP(A1605,Table1[[#This Row],[id]:[state]],6,0)</f>
        <v>successful</v>
      </c>
      <c r="G1605">
        <f>IF(F1605="failed",Data!L1605,0)</f>
        <v>0</v>
      </c>
    </row>
    <row r="1606" spans="1:7" hidden="1" x14ac:dyDescent="0.25">
      <c r="A1606">
        <v>1604</v>
      </c>
      <c r="B1606" t="str">
        <f>VLOOKUP(A1606,Table1[[#This Row],[id]:[state]],6,0)</f>
        <v>successful</v>
      </c>
      <c r="C1606">
        <f>IF(B1606="successful",Data!L1606,0)</f>
        <v>70</v>
      </c>
      <c r="F1606" t="str">
        <f>VLOOKUP(A1606,Table1[[#This Row],[id]:[state]],6,0)</f>
        <v>successful</v>
      </c>
      <c r="G1606">
        <f>IF(F1606="failed",Data!L1606,0)</f>
        <v>0</v>
      </c>
    </row>
    <row r="1607" spans="1:7" hidden="1" x14ac:dyDescent="0.25">
      <c r="A1607">
        <v>1605</v>
      </c>
      <c r="B1607" t="str">
        <f>VLOOKUP(A1607,Table1[[#This Row],[id]:[state]],6,0)</f>
        <v>successful</v>
      </c>
      <c r="C1607">
        <f>IF(B1607="successful",Data!L1607,0)</f>
        <v>44</v>
      </c>
      <c r="F1607" t="str">
        <f>VLOOKUP(A1607,Table1[[#This Row],[id]:[state]],6,0)</f>
        <v>successful</v>
      </c>
      <c r="G1607">
        <f>IF(F1607="failed",Data!L1607,0)</f>
        <v>0</v>
      </c>
    </row>
    <row r="1608" spans="1:7" hidden="1" x14ac:dyDescent="0.25">
      <c r="A1608">
        <v>1606</v>
      </c>
      <c r="B1608" t="str">
        <f>VLOOKUP(A1608,Table1[[#This Row],[id]:[state]],6,0)</f>
        <v>successful</v>
      </c>
      <c r="C1608">
        <f>IF(B1608="successful",Data!L1608,0)</f>
        <v>92</v>
      </c>
      <c r="F1608" t="str">
        <f>VLOOKUP(A1608,Table1[[#This Row],[id]:[state]],6,0)</f>
        <v>successful</v>
      </c>
      <c r="G1608">
        <f>IF(F1608="failed",Data!L1608,0)</f>
        <v>0</v>
      </c>
    </row>
    <row r="1609" spans="1:7" hidden="1" x14ac:dyDescent="0.25">
      <c r="A1609">
        <v>1607</v>
      </c>
      <c r="B1609" t="str">
        <f>VLOOKUP(A1609,Table1[[#This Row],[id]:[state]],6,0)</f>
        <v>successful</v>
      </c>
      <c r="C1609">
        <f>IF(B1609="successful",Data!L1609,0)</f>
        <v>205</v>
      </c>
      <c r="F1609" t="str">
        <f>VLOOKUP(A1609,Table1[[#This Row],[id]:[state]],6,0)</f>
        <v>successful</v>
      </c>
      <c r="G1609">
        <f>IF(F1609="failed",Data!L1609,0)</f>
        <v>0</v>
      </c>
    </row>
    <row r="1610" spans="1:7" hidden="1" x14ac:dyDescent="0.25">
      <c r="A1610">
        <v>1608</v>
      </c>
      <c r="B1610" t="str">
        <f>VLOOKUP(A1610,Table1[[#This Row],[id]:[state]],6,0)</f>
        <v>successful</v>
      </c>
      <c r="C1610">
        <f>IF(B1610="successful",Data!L1610,0)</f>
        <v>23</v>
      </c>
      <c r="F1610" t="str">
        <f>VLOOKUP(A1610,Table1[[#This Row],[id]:[state]],6,0)</f>
        <v>successful</v>
      </c>
      <c r="G1610">
        <f>IF(F1610="failed",Data!L1610,0)</f>
        <v>0</v>
      </c>
    </row>
    <row r="1611" spans="1:7" hidden="1" x14ac:dyDescent="0.25">
      <c r="A1611">
        <v>1609</v>
      </c>
      <c r="B1611" t="str">
        <f>VLOOKUP(A1611,Table1[[#This Row],[id]:[state]],6,0)</f>
        <v>successful</v>
      </c>
      <c r="C1611">
        <f>IF(B1611="successful",Data!L1611,0)</f>
        <v>4</v>
      </c>
      <c r="F1611" t="str">
        <f>VLOOKUP(A1611,Table1[[#This Row],[id]:[state]],6,0)</f>
        <v>successful</v>
      </c>
      <c r="G1611">
        <f>IF(F1611="failed",Data!L1611,0)</f>
        <v>0</v>
      </c>
    </row>
    <row r="1612" spans="1:7" hidden="1" x14ac:dyDescent="0.25">
      <c r="A1612">
        <v>1610</v>
      </c>
      <c r="B1612" t="str">
        <f>VLOOKUP(A1612,Table1[[#This Row],[id]:[state]],6,0)</f>
        <v>successful</v>
      </c>
      <c r="C1612">
        <f>IF(B1612="successful",Data!L1612,0)</f>
        <v>112</v>
      </c>
      <c r="F1612" t="str">
        <f>VLOOKUP(A1612,Table1[[#This Row],[id]:[state]],6,0)</f>
        <v>successful</v>
      </c>
      <c r="G1612">
        <f>IF(F1612="failed",Data!L1612,0)</f>
        <v>0</v>
      </c>
    </row>
    <row r="1613" spans="1:7" hidden="1" x14ac:dyDescent="0.25">
      <c r="A1613">
        <v>1611</v>
      </c>
      <c r="B1613" t="str">
        <f>VLOOKUP(A1613,Table1[[#This Row],[id]:[state]],6,0)</f>
        <v>successful</v>
      </c>
      <c r="C1613">
        <f>IF(B1613="successful",Data!L1613,0)</f>
        <v>27</v>
      </c>
      <c r="F1613" t="str">
        <f>VLOOKUP(A1613,Table1[[#This Row],[id]:[state]],6,0)</f>
        <v>successful</v>
      </c>
      <c r="G1613">
        <f>IF(F1613="failed",Data!L1613,0)</f>
        <v>0</v>
      </c>
    </row>
    <row r="1614" spans="1:7" hidden="1" x14ac:dyDescent="0.25">
      <c r="A1614">
        <v>1612</v>
      </c>
      <c r="B1614" t="str">
        <f>VLOOKUP(A1614,Table1[[#This Row],[id]:[state]],6,0)</f>
        <v>successful</v>
      </c>
      <c r="C1614">
        <f>IF(B1614="successful",Data!L1614,0)</f>
        <v>11</v>
      </c>
      <c r="F1614" t="str">
        <f>VLOOKUP(A1614,Table1[[#This Row],[id]:[state]],6,0)</f>
        <v>successful</v>
      </c>
      <c r="G1614">
        <f>IF(F1614="failed",Data!L1614,0)</f>
        <v>0</v>
      </c>
    </row>
    <row r="1615" spans="1:7" hidden="1" x14ac:dyDescent="0.25">
      <c r="A1615">
        <v>1613</v>
      </c>
      <c r="B1615" t="str">
        <f>VLOOKUP(A1615,Table1[[#This Row],[id]:[state]],6,0)</f>
        <v>successful</v>
      </c>
      <c r="C1615">
        <f>IF(B1615="successful",Data!L1615,0)</f>
        <v>26</v>
      </c>
      <c r="F1615" t="str">
        <f>VLOOKUP(A1615,Table1[[#This Row],[id]:[state]],6,0)</f>
        <v>successful</v>
      </c>
      <c r="G1615">
        <f>IF(F1615="failed",Data!L1615,0)</f>
        <v>0</v>
      </c>
    </row>
    <row r="1616" spans="1:7" hidden="1" x14ac:dyDescent="0.25">
      <c r="A1616">
        <v>1614</v>
      </c>
      <c r="B1616" t="str">
        <f>VLOOKUP(A1616,Table1[[#This Row],[id]:[state]],6,0)</f>
        <v>successful</v>
      </c>
      <c r="C1616">
        <f>IF(B1616="successful",Data!L1616,0)</f>
        <v>77</v>
      </c>
      <c r="F1616" t="str">
        <f>VLOOKUP(A1616,Table1[[#This Row],[id]:[state]],6,0)</f>
        <v>successful</v>
      </c>
      <c r="G1616">
        <f>IF(F1616="failed",Data!L1616,0)</f>
        <v>0</v>
      </c>
    </row>
    <row r="1617" spans="1:7" hidden="1" x14ac:dyDescent="0.25">
      <c r="A1617">
        <v>1615</v>
      </c>
      <c r="B1617" t="str">
        <f>VLOOKUP(A1617,Table1[[#This Row],[id]:[state]],6,0)</f>
        <v>successful</v>
      </c>
      <c r="C1617">
        <f>IF(B1617="successful",Data!L1617,0)</f>
        <v>136</v>
      </c>
      <c r="F1617" t="str">
        <f>VLOOKUP(A1617,Table1[[#This Row],[id]:[state]],6,0)</f>
        <v>successful</v>
      </c>
      <c r="G1617">
        <f>IF(F1617="failed",Data!L1617,0)</f>
        <v>0</v>
      </c>
    </row>
    <row r="1618" spans="1:7" hidden="1" x14ac:dyDescent="0.25">
      <c r="A1618">
        <v>1616</v>
      </c>
      <c r="B1618" t="str">
        <f>VLOOKUP(A1618,Table1[[#This Row],[id]:[state]],6,0)</f>
        <v>successful</v>
      </c>
      <c r="C1618">
        <f>IF(B1618="successful",Data!L1618,0)</f>
        <v>157</v>
      </c>
      <c r="F1618" t="str">
        <f>VLOOKUP(A1618,Table1[[#This Row],[id]:[state]],6,0)</f>
        <v>successful</v>
      </c>
      <c r="G1618">
        <f>IF(F1618="failed",Data!L1618,0)</f>
        <v>0</v>
      </c>
    </row>
    <row r="1619" spans="1:7" hidden="1" x14ac:dyDescent="0.25">
      <c r="A1619">
        <v>1617</v>
      </c>
      <c r="B1619" t="str">
        <f>VLOOKUP(A1619,Table1[[#This Row],[id]:[state]],6,0)</f>
        <v>successful</v>
      </c>
      <c r="C1619">
        <f>IF(B1619="successful",Data!L1619,0)</f>
        <v>158</v>
      </c>
      <c r="F1619" t="str">
        <f>VLOOKUP(A1619,Table1[[#This Row],[id]:[state]],6,0)</f>
        <v>successful</v>
      </c>
      <c r="G1619">
        <f>IF(F1619="failed",Data!L1619,0)</f>
        <v>0</v>
      </c>
    </row>
    <row r="1620" spans="1:7" hidden="1" x14ac:dyDescent="0.25">
      <c r="A1620">
        <v>1618</v>
      </c>
      <c r="B1620" t="str">
        <f>VLOOKUP(A1620,Table1[[#This Row],[id]:[state]],6,0)</f>
        <v>successful</v>
      </c>
      <c r="C1620">
        <f>IF(B1620="successful",Data!L1620,0)</f>
        <v>27</v>
      </c>
      <c r="F1620" t="str">
        <f>VLOOKUP(A1620,Table1[[#This Row],[id]:[state]],6,0)</f>
        <v>successful</v>
      </c>
      <c r="G1620">
        <f>IF(F1620="failed",Data!L1620,0)</f>
        <v>0</v>
      </c>
    </row>
    <row r="1621" spans="1:7" hidden="1" x14ac:dyDescent="0.25">
      <c r="A1621">
        <v>1619</v>
      </c>
      <c r="B1621" t="str">
        <f>VLOOKUP(A1621,Table1[[#This Row],[id]:[state]],6,0)</f>
        <v>successful</v>
      </c>
      <c r="C1621">
        <f>IF(B1621="successful",Data!L1621,0)</f>
        <v>23</v>
      </c>
      <c r="F1621" t="str">
        <f>VLOOKUP(A1621,Table1[[#This Row],[id]:[state]],6,0)</f>
        <v>successful</v>
      </c>
      <c r="G1621">
        <f>IF(F1621="failed",Data!L1621,0)</f>
        <v>0</v>
      </c>
    </row>
    <row r="1622" spans="1:7" hidden="1" x14ac:dyDescent="0.25">
      <c r="A1622">
        <v>1620</v>
      </c>
      <c r="B1622" t="str">
        <f>VLOOKUP(A1622,Table1[[#This Row],[id]:[state]],6,0)</f>
        <v>successful</v>
      </c>
      <c r="C1622">
        <f>IF(B1622="successful",Data!L1622,0)</f>
        <v>17</v>
      </c>
      <c r="F1622" t="str">
        <f>VLOOKUP(A1622,Table1[[#This Row],[id]:[state]],6,0)</f>
        <v>successful</v>
      </c>
      <c r="G1622">
        <f>IF(F1622="failed",Data!L1622,0)</f>
        <v>0</v>
      </c>
    </row>
    <row r="1623" spans="1:7" hidden="1" x14ac:dyDescent="0.25">
      <c r="A1623">
        <v>1621</v>
      </c>
      <c r="B1623" t="str">
        <f>VLOOKUP(A1623,Table1[[#This Row],[id]:[state]],6,0)</f>
        <v>successful</v>
      </c>
      <c r="C1623">
        <f>IF(B1623="successful",Data!L1623,0)</f>
        <v>37</v>
      </c>
      <c r="F1623" t="str">
        <f>VLOOKUP(A1623,Table1[[#This Row],[id]:[state]],6,0)</f>
        <v>successful</v>
      </c>
      <c r="G1623">
        <f>IF(F1623="failed",Data!L1623,0)</f>
        <v>0</v>
      </c>
    </row>
    <row r="1624" spans="1:7" hidden="1" x14ac:dyDescent="0.25">
      <c r="A1624">
        <v>1622</v>
      </c>
      <c r="B1624" t="str">
        <f>VLOOKUP(A1624,Table1[[#This Row],[id]:[state]],6,0)</f>
        <v>successful</v>
      </c>
      <c r="C1624">
        <f>IF(B1624="successful",Data!L1624,0)</f>
        <v>65</v>
      </c>
      <c r="F1624" t="str">
        <f>VLOOKUP(A1624,Table1[[#This Row],[id]:[state]],6,0)</f>
        <v>successful</v>
      </c>
      <c r="G1624">
        <f>IF(F1624="failed",Data!L1624,0)</f>
        <v>0</v>
      </c>
    </row>
    <row r="1625" spans="1:7" hidden="1" x14ac:dyDescent="0.25">
      <c r="A1625">
        <v>1623</v>
      </c>
      <c r="B1625" t="str">
        <f>VLOOKUP(A1625,Table1[[#This Row],[id]:[state]],6,0)</f>
        <v>successful</v>
      </c>
      <c r="C1625">
        <f>IF(B1625="successful",Data!L1625,0)</f>
        <v>18</v>
      </c>
      <c r="F1625" t="str">
        <f>VLOOKUP(A1625,Table1[[#This Row],[id]:[state]],6,0)</f>
        <v>successful</v>
      </c>
      <c r="G1625">
        <f>IF(F1625="failed",Data!L1625,0)</f>
        <v>0</v>
      </c>
    </row>
    <row r="1626" spans="1:7" hidden="1" x14ac:dyDescent="0.25">
      <c r="A1626">
        <v>1624</v>
      </c>
      <c r="B1626" t="str">
        <f>VLOOKUP(A1626,Table1[[#This Row],[id]:[state]],6,0)</f>
        <v>successful</v>
      </c>
      <c r="C1626">
        <f>IF(B1626="successful",Data!L1626,0)</f>
        <v>25</v>
      </c>
      <c r="F1626" t="str">
        <f>VLOOKUP(A1626,Table1[[#This Row],[id]:[state]],6,0)</f>
        <v>successful</v>
      </c>
      <c r="G1626">
        <f>IF(F1626="failed",Data!L1626,0)</f>
        <v>0</v>
      </c>
    </row>
    <row r="1627" spans="1:7" hidden="1" x14ac:dyDescent="0.25">
      <c r="A1627">
        <v>1625</v>
      </c>
      <c r="B1627" t="str">
        <f>VLOOKUP(A1627,Table1[[#This Row],[id]:[state]],6,0)</f>
        <v>successful</v>
      </c>
      <c r="C1627">
        <f>IF(B1627="successful",Data!L1627,0)</f>
        <v>104</v>
      </c>
      <c r="F1627" t="str">
        <f>VLOOKUP(A1627,Table1[[#This Row],[id]:[state]],6,0)</f>
        <v>successful</v>
      </c>
      <c r="G1627">
        <f>IF(F1627="failed",Data!L1627,0)</f>
        <v>0</v>
      </c>
    </row>
    <row r="1628" spans="1:7" hidden="1" x14ac:dyDescent="0.25">
      <c r="A1628">
        <v>1626</v>
      </c>
      <c r="B1628" t="str">
        <f>VLOOKUP(A1628,Table1[[#This Row],[id]:[state]],6,0)</f>
        <v>successful</v>
      </c>
      <c r="C1628">
        <f>IF(B1628="successful",Data!L1628,0)</f>
        <v>108</v>
      </c>
      <c r="F1628" t="str">
        <f>VLOOKUP(A1628,Table1[[#This Row],[id]:[state]],6,0)</f>
        <v>successful</v>
      </c>
      <c r="G1628">
        <f>IF(F1628="failed",Data!L1628,0)</f>
        <v>0</v>
      </c>
    </row>
    <row r="1629" spans="1:7" hidden="1" x14ac:dyDescent="0.25">
      <c r="A1629">
        <v>1627</v>
      </c>
      <c r="B1629" t="str">
        <f>VLOOKUP(A1629,Table1[[#This Row],[id]:[state]],6,0)</f>
        <v>successful</v>
      </c>
      <c r="C1629">
        <f>IF(B1629="successful",Data!L1629,0)</f>
        <v>38</v>
      </c>
      <c r="F1629" t="str">
        <f>VLOOKUP(A1629,Table1[[#This Row],[id]:[state]],6,0)</f>
        <v>successful</v>
      </c>
      <c r="G1629">
        <f>IF(F1629="failed",Data!L1629,0)</f>
        <v>0</v>
      </c>
    </row>
    <row r="1630" spans="1:7" hidden="1" x14ac:dyDescent="0.25">
      <c r="A1630">
        <v>1628</v>
      </c>
      <c r="B1630" t="str">
        <f>VLOOKUP(A1630,Table1[[#This Row],[id]:[state]],6,0)</f>
        <v>successful</v>
      </c>
      <c r="C1630">
        <f>IF(B1630="successful",Data!L1630,0)</f>
        <v>88</v>
      </c>
      <c r="F1630" t="str">
        <f>VLOOKUP(A1630,Table1[[#This Row],[id]:[state]],6,0)</f>
        <v>successful</v>
      </c>
      <c r="G1630">
        <f>IF(F1630="failed",Data!L1630,0)</f>
        <v>0</v>
      </c>
    </row>
    <row r="1631" spans="1:7" hidden="1" x14ac:dyDescent="0.25">
      <c r="A1631">
        <v>1629</v>
      </c>
      <c r="B1631" t="str">
        <f>VLOOKUP(A1631,Table1[[#This Row],[id]:[state]],6,0)</f>
        <v>successful</v>
      </c>
      <c r="C1631">
        <f>IF(B1631="successful",Data!L1631,0)</f>
        <v>82</v>
      </c>
      <c r="F1631" t="str">
        <f>VLOOKUP(A1631,Table1[[#This Row],[id]:[state]],6,0)</f>
        <v>successful</v>
      </c>
      <c r="G1631">
        <f>IF(F1631="failed",Data!L1631,0)</f>
        <v>0</v>
      </c>
    </row>
    <row r="1632" spans="1:7" hidden="1" x14ac:dyDescent="0.25">
      <c r="A1632">
        <v>1630</v>
      </c>
      <c r="B1632" t="str">
        <f>VLOOKUP(A1632,Table1[[#This Row],[id]:[state]],6,0)</f>
        <v>successful</v>
      </c>
      <c r="C1632">
        <f>IF(B1632="successful",Data!L1632,0)</f>
        <v>126</v>
      </c>
      <c r="F1632" t="str">
        <f>VLOOKUP(A1632,Table1[[#This Row],[id]:[state]],6,0)</f>
        <v>successful</v>
      </c>
      <c r="G1632">
        <f>IF(F1632="failed",Data!L1632,0)</f>
        <v>0</v>
      </c>
    </row>
    <row r="1633" spans="1:7" hidden="1" x14ac:dyDescent="0.25">
      <c r="A1633">
        <v>1631</v>
      </c>
      <c r="B1633" t="str">
        <f>VLOOKUP(A1633,Table1[[#This Row],[id]:[state]],6,0)</f>
        <v>successful</v>
      </c>
      <c r="C1633">
        <f>IF(B1633="successful",Data!L1633,0)</f>
        <v>133</v>
      </c>
      <c r="F1633" t="str">
        <f>VLOOKUP(A1633,Table1[[#This Row],[id]:[state]],6,0)</f>
        <v>successful</v>
      </c>
      <c r="G1633">
        <f>IF(F1633="failed",Data!L1633,0)</f>
        <v>0</v>
      </c>
    </row>
    <row r="1634" spans="1:7" hidden="1" x14ac:dyDescent="0.25">
      <c r="A1634">
        <v>1632</v>
      </c>
      <c r="B1634" t="str">
        <f>VLOOKUP(A1634,Table1[[#This Row],[id]:[state]],6,0)</f>
        <v>successful</v>
      </c>
      <c r="C1634">
        <f>IF(B1634="successful",Data!L1634,0)</f>
        <v>47</v>
      </c>
      <c r="F1634" t="str">
        <f>VLOOKUP(A1634,Table1[[#This Row],[id]:[state]],6,0)</f>
        <v>successful</v>
      </c>
      <c r="G1634">
        <f>IF(F1634="failed",Data!L1634,0)</f>
        <v>0</v>
      </c>
    </row>
    <row r="1635" spans="1:7" hidden="1" x14ac:dyDescent="0.25">
      <c r="A1635">
        <v>1633</v>
      </c>
      <c r="B1635" t="str">
        <f>VLOOKUP(A1635,Table1[[#This Row],[id]:[state]],6,0)</f>
        <v>successful</v>
      </c>
      <c r="C1635">
        <f>IF(B1635="successful",Data!L1635,0)</f>
        <v>58</v>
      </c>
      <c r="F1635" t="str">
        <f>VLOOKUP(A1635,Table1[[#This Row],[id]:[state]],6,0)</f>
        <v>successful</v>
      </c>
      <c r="G1635">
        <f>IF(F1635="failed",Data!L1635,0)</f>
        <v>0</v>
      </c>
    </row>
    <row r="1636" spans="1:7" hidden="1" x14ac:dyDescent="0.25">
      <c r="A1636">
        <v>1634</v>
      </c>
      <c r="B1636" t="str">
        <f>VLOOKUP(A1636,Table1[[#This Row],[id]:[state]],6,0)</f>
        <v>successful</v>
      </c>
      <c r="C1636">
        <f>IF(B1636="successful",Data!L1636,0)</f>
        <v>32</v>
      </c>
      <c r="F1636" t="str">
        <f>VLOOKUP(A1636,Table1[[#This Row],[id]:[state]],6,0)</f>
        <v>successful</v>
      </c>
      <c r="G1636">
        <f>IF(F1636="failed",Data!L1636,0)</f>
        <v>0</v>
      </c>
    </row>
    <row r="1637" spans="1:7" hidden="1" x14ac:dyDescent="0.25">
      <c r="A1637">
        <v>1635</v>
      </c>
      <c r="B1637" t="str">
        <f>VLOOKUP(A1637,Table1[[#This Row],[id]:[state]],6,0)</f>
        <v>successful</v>
      </c>
      <c r="C1637">
        <f>IF(B1637="successful",Data!L1637,0)</f>
        <v>37</v>
      </c>
      <c r="F1637" t="str">
        <f>VLOOKUP(A1637,Table1[[#This Row],[id]:[state]],6,0)</f>
        <v>successful</v>
      </c>
      <c r="G1637">
        <f>IF(F1637="failed",Data!L1637,0)</f>
        <v>0</v>
      </c>
    </row>
    <row r="1638" spans="1:7" hidden="1" x14ac:dyDescent="0.25">
      <c r="A1638">
        <v>1636</v>
      </c>
      <c r="B1638" t="str">
        <f>VLOOKUP(A1638,Table1[[#This Row],[id]:[state]],6,0)</f>
        <v>successful</v>
      </c>
      <c r="C1638">
        <f>IF(B1638="successful",Data!L1638,0)</f>
        <v>87</v>
      </c>
      <c r="F1638" t="str">
        <f>VLOOKUP(A1638,Table1[[#This Row],[id]:[state]],6,0)</f>
        <v>successful</v>
      </c>
      <c r="G1638">
        <f>IF(F1638="failed",Data!L1638,0)</f>
        <v>0</v>
      </c>
    </row>
    <row r="1639" spans="1:7" hidden="1" x14ac:dyDescent="0.25">
      <c r="A1639">
        <v>1637</v>
      </c>
      <c r="B1639" t="str">
        <f>VLOOKUP(A1639,Table1[[#This Row],[id]:[state]],6,0)</f>
        <v>successful</v>
      </c>
      <c r="C1639">
        <f>IF(B1639="successful",Data!L1639,0)</f>
        <v>15</v>
      </c>
      <c r="F1639" t="str">
        <f>VLOOKUP(A1639,Table1[[#This Row],[id]:[state]],6,0)</f>
        <v>successful</v>
      </c>
      <c r="G1639">
        <f>IF(F1639="failed",Data!L1639,0)</f>
        <v>0</v>
      </c>
    </row>
    <row r="1640" spans="1:7" hidden="1" x14ac:dyDescent="0.25">
      <c r="A1640">
        <v>1638</v>
      </c>
      <c r="B1640" t="str">
        <f>VLOOKUP(A1640,Table1[[#This Row],[id]:[state]],6,0)</f>
        <v>successful</v>
      </c>
      <c r="C1640">
        <f>IF(B1640="successful",Data!L1640,0)</f>
        <v>27</v>
      </c>
      <c r="F1640" t="str">
        <f>VLOOKUP(A1640,Table1[[#This Row],[id]:[state]],6,0)</f>
        <v>successful</v>
      </c>
      <c r="G1640">
        <f>IF(F1640="failed",Data!L1640,0)</f>
        <v>0</v>
      </c>
    </row>
    <row r="1641" spans="1:7" hidden="1" x14ac:dyDescent="0.25">
      <c r="A1641">
        <v>1639</v>
      </c>
      <c r="B1641" t="str">
        <f>VLOOKUP(A1641,Table1[[#This Row],[id]:[state]],6,0)</f>
        <v>successful</v>
      </c>
      <c r="C1641">
        <f>IF(B1641="successful",Data!L1641,0)</f>
        <v>19</v>
      </c>
      <c r="F1641" t="str">
        <f>VLOOKUP(A1641,Table1[[#This Row],[id]:[state]],6,0)</f>
        <v>successful</v>
      </c>
      <c r="G1641">
        <f>IF(F1641="failed",Data!L1641,0)</f>
        <v>0</v>
      </c>
    </row>
    <row r="1642" spans="1:7" hidden="1" x14ac:dyDescent="0.25">
      <c r="A1642">
        <v>1640</v>
      </c>
      <c r="B1642" t="str">
        <f>VLOOKUP(A1642,Table1[[#This Row],[id]:[state]],6,0)</f>
        <v>successful</v>
      </c>
      <c r="C1642">
        <f>IF(B1642="successful",Data!L1642,0)</f>
        <v>17</v>
      </c>
      <c r="F1642" t="str">
        <f>VLOOKUP(A1642,Table1[[#This Row],[id]:[state]],6,0)</f>
        <v>successful</v>
      </c>
      <c r="G1642">
        <f>IF(F1642="failed",Data!L1642,0)</f>
        <v>0</v>
      </c>
    </row>
    <row r="1643" spans="1:7" hidden="1" x14ac:dyDescent="0.25">
      <c r="A1643">
        <v>1641</v>
      </c>
      <c r="B1643" t="str">
        <f>VLOOKUP(A1643,Table1[[#This Row],[id]:[state]],6,0)</f>
        <v>successful</v>
      </c>
      <c r="C1643">
        <f>IF(B1643="successful",Data!L1643,0)</f>
        <v>26</v>
      </c>
      <c r="F1643" t="str">
        <f>VLOOKUP(A1643,Table1[[#This Row],[id]:[state]],6,0)</f>
        <v>successful</v>
      </c>
      <c r="G1643">
        <f>IF(F1643="failed",Data!L1643,0)</f>
        <v>0</v>
      </c>
    </row>
    <row r="1644" spans="1:7" hidden="1" x14ac:dyDescent="0.25">
      <c r="A1644">
        <v>1642</v>
      </c>
      <c r="B1644" t="str">
        <f>VLOOKUP(A1644,Table1[[#This Row],[id]:[state]],6,0)</f>
        <v>successful</v>
      </c>
      <c r="C1644">
        <f>IF(B1644="successful",Data!L1644,0)</f>
        <v>28</v>
      </c>
      <c r="F1644" t="str">
        <f>VLOOKUP(A1644,Table1[[#This Row],[id]:[state]],6,0)</f>
        <v>successful</v>
      </c>
      <c r="G1644">
        <f>IF(F1644="failed",Data!L1644,0)</f>
        <v>0</v>
      </c>
    </row>
    <row r="1645" spans="1:7" hidden="1" x14ac:dyDescent="0.25">
      <c r="A1645">
        <v>1643</v>
      </c>
      <c r="B1645" t="str">
        <f>VLOOKUP(A1645,Table1[[#This Row],[id]:[state]],6,0)</f>
        <v>successful</v>
      </c>
      <c r="C1645">
        <f>IF(B1645="successful",Data!L1645,0)</f>
        <v>37</v>
      </c>
      <c r="F1645" t="str">
        <f>VLOOKUP(A1645,Table1[[#This Row],[id]:[state]],6,0)</f>
        <v>successful</v>
      </c>
      <c r="G1645">
        <f>IF(F1645="failed",Data!L1645,0)</f>
        <v>0</v>
      </c>
    </row>
    <row r="1646" spans="1:7" hidden="1" x14ac:dyDescent="0.25">
      <c r="A1646">
        <v>1644</v>
      </c>
      <c r="B1646" t="str">
        <f>VLOOKUP(A1646,Table1[[#This Row],[id]:[state]],6,0)</f>
        <v>successful</v>
      </c>
      <c r="C1646">
        <f>IF(B1646="successful",Data!L1646,0)</f>
        <v>128</v>
      </c>
      <c r="F1646" t="str">
        <f>VLOOKUP(A1646,Table1[[#This Row],[id]:[state]],6,0)</f>
        <v>successful</v>
      </c>
      <c r="G1646">
        <f>IF(F1646="failed",Data!L1646,0)</f>
        <v>0</v>
      </c>
    </row>
    <row r="1647" spans="1:7" hidden="1" x14ac:dyDescent="0.25">
      <c r="A1647">
        <v>1645</v>
      </c>
      <c r="B1647" t="str">
        <f>VLOOKUP(A1647,Table1[[#This Row],[id]:[state]],6,0)</f>
        <v>successful</v>
      </c>
      <c r="C1647">
        <f>IF(B1647="successful",Data!L1647,0)</f>
        <v>10</v>
      </c>
      <c r="F1647" t="str">
        <f>VLOOKUP(A1647,Table1[[#This Row],[id]:[state]],6,0)</f>
        <v>successful</v>
      </c>
      <c r="G1647">
        <f>IF(F1647="failed",Data!L1647,0)</f>
        <v>0</v>
      </c>
    </row>
    <row r="1648" spans="1:7" hidden="1" x14ac:dyDescent="0.25">
      <c r="A1648">
        <v>1646</v>
      </c>
      <c r="B1648" t="str">
        <f>VLOOKUP(A1648,Table1[[#This Row],[id]:[state]],6,0)</f>
        <v>successful</v>
      </c>
      <c r="C1648">
        <f>IF(B1648="successful",Data!L1648,0)</f>
        <v>83</v>
      </c>
      <c r="F1648" t="str">
        <f>VLOOKUP(A1648,Table1[[#This Row],[id]:[state]],6,0)</f>
        <v>successful</v>
      </c>
      <c r="G1648">
        <f>IF(F1648="failed",Data!L1648,0)</f>
        <v>0</v>
      </c>
    </row>
    <row r="1649" spans="1:7" hidden="1" x14ac:dyDescent="0.25">
      <c r="A1649">
        <v>1647</v>
      </c>
      <c r="B1649" t="str">
        <f>VLOOKUP(A1649,Table1[[#This Row],[id]:[state]],6,0)</f>
        <v>successful</v>
      </c>
      <c r="C1649">
        <f>IF(B1649="successful",Data!L1649,0)</f>
        <v>46</v>
      </c>
      <c r="F1649" t="str">
        <f>VLOOKUP(A1649,Table1[[#This Row],[id]:[state]],6,0)</f>
        <v>successful</v>
      </c>
      <c r="G1649">
        <f>IF(F1649="failed",Data!L1649,0)</f>
        <v>0</v>
      </c>
    </row>
    <row r="1650" spans="1:7" hidden="1" x14ac:dyDescent="0.25">
      <c r="A1650">
        <v>1648</v>
      </c>
      <c r="B1650" t="str">
        <f>VLOOKUP(A1650,Table1[[#This Row],[id]:[state]],6,0)</f>
        <v>successful</v>
      </c>
      <c r="C1650">
        <f>IF(B1650="successful",Data!L1650,0)</f>
        <v>90</v>
      </c>
      <c r="F1650" t="str">
        <f>VLOOKUP(A1650,Table1[[#This Row],[id]:[state]],6,0)</f>
        <v>successful</v>
      </c>
      <c r="G1650">
        <f>IF(F1650="failed",Data!L1650,0)</f>
        <v>0</v>
      </c>
    </row>
    <row r="1651" spans="1:7" hidden="1" x14ac:dyDescent="0.25">
      <c r="A1651">
        <v>1649</v>
      </c>
      <c r="B1651" t="str">
        <f>VLOOKUP(A1651,Table1[[#This Row],[id]:[state]],6,0)</f>
        <v>successful</v>
      </c>
      <c r="C1651">
        <f>IF(B1651="successful",Data!L1651,0)</f>
        <v>81</v>
      </c>
      <c r="F1651" t="str">
        <f>VLOOKUP(A1651,Table1[[#This Row],[id]:[state]],6,0)</f>
        <v>successful</v>
      </c>
      <c r="G1651">
        <f>IF(F1651="failed",Data!L1651,0)</f>
        <v>0</v>
      </c>
    </row>
    <row r="1652" spans="1:7" hidden="1" x14ac:dyDescent="0.25">
      <c r="A1652">
        <v>1650</v>
      </c>
      <c r="B1652" t="str">
        <f>VLOOKUP(A1652,Table1[[#This Row],[id]:[state]],6,0)</f>
        <v>successful</v>
      </c>
      <c r="C1652">
        <f>IF(B1652="successful",Data!L1652,0)</f>
        <v>32</v>
      </c>
      <c r="F1652" t="str">
        <f>VLOOKUP(A1652,Table1[[#This Row],[id]:[state]],6,0)</f>
        <v>successful</v>
      </c>
      <c r="G1652">
        <f>IF(F1652="failed",Data!L1652,0)</f>
        <v>0</v>
      </c>
    </row>
    <row r="1653" spans="1:7" hidden="1" x14ac:dyDescent="0.25">
      <c r="A1653">
        <v>1651</v>
      </c>
      <c r="B1653" t="str">
        <f>VLOOKUP(A1653,Table1[[#This Row],[id]:[state]],6,0)</f>
        <v>successful</v>
      </c>
      <c r="C1653">
        <f>IF(B1653="successful",Data!L1653,0)</f>
        <v>20</v>
      </c>
      <c r="F1653" t="str">
        <f>VLOOKUP(A1653,Table1[[#This Row],[id]:[state]],6,0)</f>
        <v>successful</v>
      </c>
      <c r="G1653">
        <f>IF(F1653="failed",Data!L1653,0)</f>
        <v>0</v>
      </c>
    </row>
    <row r="1654" spans="1:7" hidden="1" x14ac:dyDescent="0.25">
      <c r="A1654">
        <v>1652</v>
      </c>
      <c r="B1654" t="str">
        <f>VLOOKUP(A1654,Table1[[#This Row],[id]:[state]],6,0)</f>
        <v>successful</v>
      </c>
      <c r="C1654">
        <f>IF(B1654="successful",Data!L1654,0)</f>
        <v>70</v>
      </c>
      <c r="F1654" t="str">
        <f>VLOOKUP(A1654,Table1[[#This Row],[id]:[state]],6,0)</f>
        <v>successful</v>
      </c>
      <c r="G1654">
        <f>IF(F1654="failed",Data!L1654,0)</f>
        <v>0</v>
      </c>
    </row>
    <row r="1655" spans="1:7" hidden="1" x14ac:dyDescent="0.25">
      <c r="A1655">
        <v>1653</v>
      </c>
      <c r="B1655" t="str">
        <f>VLOOKUP(A1655,Table1[[#This Row],[id]:[state]],6,0)</f>
        <v>successful</v>
      </c>
      <c r="C1655">
        <f>IF(B1655="successful",Data!L1655,0)</f>
        <v>168</v>
      </c>
      <c r="F1655" t="str">
        <f>VLOOKUP(A1655,Table1[[#This Row],[id]:[state]],6,0)</f>
        <v>successful</v>
      </c>
      <c r="G1655">
        <f>IF(F1655="failed",Data!L1655,0)</f>
        <v>0</v>
      </c>
    </row>
    <row r="1656" spans="1:7" hidden="1" x14ac:dyDescent="0.25">
      <c r="A1656">
        <v>1654</v>
      </c>
      <c r="B1656" t="str">
        <f>VLOOKUP(A1656,Table1[[#This Row],[id]:[state]],6,0)</f>
        <v>successful</v>
      </c>
      <c r="C1656">
        <f>IF(B1656="successful",Data!L1656,0)</f>
        <v>34</v>
      </c>
      <c r="F1656" t="str">
        <f>VLOOKUP(A1656,Table1[[#This Row],[id]:[state]],6,0)</f>
        <v>successful</v>
      </c>
      <c r="G1656">
        <f>IF(F1656="failed",Data!L1656,0)</f>
        <v>0</v>
      </c>
    </row>
    <row r="1657" spans="1:7" hidden="1" x14ac:dyDescent="0.25">
      <c r="A1657">
        <v>1655</v>
      </c>
      <c r="B1657" t="str">
        <f>VLOOKUP(A1657,Table1[[#This Row],[id]:[state]],6,0)</f>
        <v>successful</v>
      </c>
      <c r="C1657">
        <f>IF(B1657="successful",Data!L1657,0)</f>
        <v>48</v>
      </c>
      <c r="F1657" t="str">
        <f>VLOOKUP(A1657,Table1[[#This Row],[id]:[state]],6,0)</f>
        <v>successful</v>
      </c>
      <c r="G1657">
        <f>IF(F1657="failed",Data!L1657,0)</f>
        <v>0</v>
      </c>
    </row>
    <row r="1658" spans="1:7" hidden="1" x14ac:dyDescent="0.25">
      <c r="A1658">
        <v>1656</v>
      </c>
      <c r="B1658" t="str">
        <f>VLOOKUP(A1658,Table1[[#This Row],[id]:[state]],6,0)</f>
        <v>successful</v>
      </c>
      <c r="C1658">
        <f>IF(B1658="successful",Data!L1658,0)</f>
        <v>48</v>
      </c>
      <c r="F1658" t="str">
        <f>VLOOKUP(A1658,Table1[[#This Row],[id]:[state]],6,0)</f>
        <v>successful</v>
      </c>
      <c r="G1658">
        <f>IF(F1658="failed",Data!L1658,0)</f>
        <v>0</v>
      </c>
    </row>
    <row r="1659" spans="1:7" hidden="1" x14ac:dyDescent="0.25">
      <c r="A1659">
        <v>1657</v>
      </c>
      <c r="B1659" t="str">
        <f>VLOOKUP(A1659,Table1[[#This Row],[id]:[state]],6,0)</f>
        <v>successful</v>
      </c>
      <c r="C1659">
        <f>IF(B1659="successful",Data!L1659,0)</f>
        <v>221</v>
      </c>
      <c r="F1659" t="str">
        <f>VLOOKUP(A1659,Table1[[#This Row],[id]:[state]],6,0)</f>
        <v>successful</v>
      </c>
      <c r="G1659">
        <f>IF(F1659="failed",Data!L1659,0)</f>
        <v>0</v>
      </c>
    </row>
    <row r="1660" spans="1:7" hidden="1" x14ac:dyDescent="0.25">
      <c r="A1660">
        <v>1658</v>
      </c>
      <c r="B1660" t="str">
        <f>VLOOKUP(A1660,Table1[[#This Row],[id]:[state]],6,0)</f>
        <v>successful</v>
      </c>
      <c r="C1660">
        <f>IF(B1660="successful",Data!L1660,0)</f>
        <v>107</v>
      </c>
      <c r="F1660" t="str">
        <f>VLOOKUP(A1660,Table1[[#This Row],[id]:[state]],6,0)</f>
        <v>successful</v>
      </c>
      <c r="G1660">
        <f>IF(F1660="failed",Data!L1660,0)</f>
        <v>0</v>
      </c>
    </row>
    <row r="1661" spans="1:7" hidden="1" x14ac:dyDescent="0.25">
      <c r="A1661">
        <v>1659</v>
      </c>
      <c r="B1661" t="str">
        <f>VLOOKUP(A1661,Table1[[#This Row],[id]:[state]],6,0)</f>
        <v>successful</v>
      </c>
      <c r="C1661">
        <f>IF(B1661="successful",Data!L1661,0)</f>
        <v>45</v>
      </c>
      <c r="F1661" t="str">
        <f>VLOOKUP(A1661,Table1[[#This Row],[id]:[state]],6,0)</f>
        <v>successful</v>
      </c>
      <c r="G1661">
        <f>IF(F1661="failed",Data!L1661,0)</f>
        <v>0</v>
      </c>
    </row>
    <row r="1662" spans="1:7" hidden="1" x14ac:dyDescent="0.25">
      <c r="A1662">
        <v>1660</v>
      </c>
      <c r="B1662" t="str">
        <f>VLOOKUP(A1662,Table1[[#This Row],[id]:[state]],6,0)</f>
        <v>successful</v>
      </c>
      <c r="C1662">
        <f>IF(B1662="successful",Data!L1662,0)</f>
        <v>36</v>
      </c>
      <c r="F1662" t="str">
        <f>VLOOKUP(A1662,Table1[[#This Row],[id]:[state]],6,0)</f>
        <v>successful</v>
      </c>
      <c r="G1662">
        <f>IF(F1662="failed",Data!L1662,0)</f>
        <v>0</v>
      </c>
    </row>
    <row r="1663" spans="1:7" hidden="1" x14ac:dyDescent="0.25">
      <c r="A1663">
        <v>1661</v>
      </c>
      <c r="B1663" t="str">
        <f>VLOOKUP(A1663,Table1[[#This Row],[id]:[state]],6,0)</f>
        <v>successful</v>
      </c>
      <c r="C1663">
        <f>IF(B1663="successful",Data!L1663,0)</f>
        <v>101</v>
      </c>
      <c r="F1663" t="str">
        <f>VLOOKUP(A1663,Table1[[#This Row],[id]:[state]],6,0)</f>
        <v>successful</v>
      </c>
      <c r="G1663">
        <f>IF(F1663="failed",Data!L1663,0)</f>
        <v>0</v>
      </c>
    </row>
    <row r="1664" spans="1:7" hidden="1" x14ac:dyDescent="0.25">
      <c r="A1664">
        <v>1662</v>
      </c>
      <c r="B1664" t="str">
        <f>VLOOKUP(A1664,Table1[[#This Row],[id]:[state]],6,0)</f>
        <v>successful</v>
      </c>
      <c r="C1664">
        <f>IF(B1664="successful",Data!L1664,0)</f>
        <v>62</v>
      </c>
      <c r="F1664" t="str">
        <f>VLOOKUP(A1664,Table1[[#This Row],[id]:[state]],6,0)</f>
        <v>successful</v>
      </c>
      <c r="G1664">
        <f>IF(F1664="failed",Data!L1664,0)</f>
        <v>0</v>
      </c>
    </row>
    <row r="1665" spans="1:7" hidden="1" x14ac:dyDescent="0.25">
      <c r="A1665">
        <v>1663</v>
      </c>
      <c r="B1665" t="str">
        <f>VLOOKUP(A1665,Table1[[#This Row],[id]:[state]],6,0)</f>
        <v>successful</v>
      </c>
      <c r="C1665">
        <f>IF(B1665="successful",Data!L1665,0)</f>
        <v>32</v>
      </c>
      <c r="F1665" t="str">
        <f>VLOOKUP(A1665,Table1[[#This Row],[id]:[state]],6,0)</f>
        <v>successful</v>
      </c>
      <c r="G1665">
        <f>IF(F1665="failed",Data!L1665,0)</f>
        <v>0</v>
      </c>
    </row>
    <row r="1666" spans="1:7" hidden="1" x14ac:dyDescent="0.25">
      <c r="A1666">
        <v>1664</v>
      </c>
      <c r="B1666" t="str">
        <f>VLOOKUP(A1666,Table1[[#This Row],[id]:[state]],6,0)</f>
        <v>successful</v>
      </c>
      <c r="C1666">
        <f>IF(B1666="successful",Data!L1666,0)</f>
        <v>89</v>
      </c>
      <c r="F1666" t="str">
        <f>VLOOKUP(A1666,Table1[[#This Row],[id]:[state]],6,0)</f>
        <v>successful</v>
      </c>
      <c r="G1666">
        <f>IF(F1666="failed",Data!L1666,0)</f>
        <v>0</v>
      </c>
    </row>
    <row r="1667" spans="1:7" hidden="1" x14ac:dyDescent="0.25">
      <c r="A1667">
        <v>1665</v>
      </c>
      <c r="B1667" t="str">
        <f>VLOOKUP(A1667,Table1[[#This Row],[id]:[state]],6,0)</f>
        <v>successful</v>
      </c>
      <c r="C1667">
        <f>IF(B1667="successful",Data!L1667,0)</f>
        <v>93</v>
      </c>
      <c r="F1667" t="str">
        <f>VLOOKUP(A1667,Table1[[#This Row],[id]:[state]],6,0)</f>
        <v>successful</v>
      </c>
      <c r="G1667">
        <f>IF(F1667="failed",Data!L1667,0)</f>
        <v>0</v>
      </c>
    </row>
    <row r="1668" spans="1:7" hidden="1" x14ac:dyDescent="0.25">
      <c r="A1668">
        <v>1666</v>
      </c>
      <c r="B1668" t="str">
        <f>VLOOKUP(A1668,Table1[[#This Row],[id]:[state]],6,0)</f>
        <v>successful</v>
      </c>
      <c r="C1668">
        <f>IF(B1668="successful",Data!L1668,0)</f>
        <v>98</v>
      </c>
      <c r="F1668" t="str">
        <f>VLOOKUP(A1668,Table1[[#This Row],[id]:[state]],6,0)</f>
        <v>successful</v>
      </c>
      <c r="G1668">
        <f>IF(F1668="failed",Data!L1668,0)</f>
        <v>0</v>
      </c>
    </row>
    <row r="1669" spans="1:7" hidden="1" x14ac:dyDescent="0.25">
      <c r="A1669">
        <v>1667</v>
      </c>
      <c r="B1669" t="str">
        <f>VLOOKUP(A1669,Table1[[#This Row],[id]:[state]],6,0)</f>
        <v>successful</v>
      </c>
      <c r="C1669">
        <f>IF(B1669="successful",Data!L1669,0)</f>
        <v>82</v>
      </c>
      <c r="F1669" t="str">
        <f>VLOOKUP(A1669,Table1[[#This Row],[id]:[state]],6,0)</f>
        <v>successful</v>
      </c>
      <c r="G1669">
        <f>IF(F1669="failed",Data!L1669,0)</f>
        <v>0</v>
      </c>
    </row>
    <row r="1670" spans="1:7" hidden="1" x14ac:dyDescent="0.25">
      <c r="A1670">
        <v>1668</v>
      </c>
      <c r="B1670" t="str">
        <f>VLOOKUP(A1670,Table1[[#This Row],[id]:[state]],6,0)</f>
        <v>successful</v>
      </c>
      <c r="C1670">
        <f>IF(B1670="successful",Data!L1670,0)</f>
        <v>116</v>
      </c>
      <c r="F1670" t="str">
        <f>VLOOKUP(A1670,Table1[[#This Row],[id]:[state]],6,0)</f>
        <v>successful</v>
      </c>
      <c r="G1670">
        <f>IF(F1670="failed",Data!L1670,0)</f>
        <v>0</v>
      </c>
    </row>
    <row r="1671" spans="1:7" hidden="1" x14ac:dyDescent="0.25">
      <c r="A1671">
        <v>1669</v>
      </c>
      <c r="B1671" t="str">
        <f>VLOOKUP(A1671,Table1[[#This Row],[id]:[state]],6,0)</f>
        <v>successful</v>
      </c>
      <c r="C1671">
        <f>IF(B1671="successful",Data!L1671,0)</f>
        <v>52</v>
      </c>
      <c r="F1671" t="str">
        <f>VLOOKUP(A1671,Table1[[#This Row],[id]:[state]],6,0)</f>
        <v>successful</v>
      </c>
      <c r="G1671">
        <f>IF(F1671="failed",Data!L1671,0)</f>
        <v>0</v>
      </c>
    </row>
    <row r="1672" spans="1:7" hidden="1" x14ac:dyDescent="0.25">
      <c r="A1672">
        <v>1670</v>
      </c>
      <c r="B1672" t="str">
        <f>VLOOKUP(A1672,Table1[[#This Row],[id]:[state]],6,0)</f>
        <v>successful</v>
      </c>
      <c r="C1672">
        <f>IF(B1672="successful",Data!L1672,0)</f>
        <v>23</v>
      </c>
      <c r="F1672" t="str">
        <f>VLOOKUP(A1672,Table1[[#This Row],[id]:[state]],6,0)</f>
        <v>successful</v>
      </c>
      <c r="G1672">
        <f>IF(F1672="failed",Data!L1672,0)</f>
        <v>0</v>
      </c>
    </row>
    <row r="1673" spans="1:7" hidden="1" x14ac:dyDescent="0.25">
      <c r="A1673">
        <v>1671</v>
      </c>
      <c r="B1673" t="str">
        <f>VLOOKUP(A1673,Table1[[#This Row],[id]:[state]],6,0)</f>
        <v>successful</v>
      </c>
      <c r="C1673">
        <f>IF(B1673="successful",Data!L1673,0)</f>
        <v>77</v>
      </c>
      <c r="F1673" t="str">
        <f>VLOOKUP(A1673,Table1[[#This Row],[id]:[state]],6,0)</f>
        <v>successful</v>
      </c>
      <c r="G1673">
        <f>IF(F1673="failed",Data!L1673,0)</f>
        <v>0</v>
      </c>
    </row>
    <row r="1674" spans="1:7" hidden="1" x14ac:dyDescent="0.25">
      <c r="A1674">
        <v>1672</v>
      </c>
      <c r="B1674" t="str">
        <f>VLOOKUP(A1674,Table1[[#This Row],[id]:[state]],6,0)</f>
        <v>successful</v>
      </c>
      <c r="C1674">
        <f>IF(B1674="successful",Data!L1674,0)</f>
        <v>49</v>
      </c>
      <c r="F1674" t="str">
        <f>VLOOKUP(A1674,Table1[[#This Row],[id]:[state]],6,0)</f>
        <v>successful</v>
      </c>
      <c r="G1674">
        <f>IF(F1674="failed",Data!L1674,0)</f>
        <v>0</v>
      </c>
    </row>
    <row r="1675" spans="1:7" hidden="1" x14ac:dyDescent="0.25">
      <c r="A1675">
        <v>1673</v>
      </c>
      <c r="B1675" t="str">
        <f>VLOOKUP(A1675,Table1[[#This Row],[id]:[state]],6,0)</f>
        <v>successful</v>
      </c>
      <c r="C1675">
        <f>IF(B1675="successful",Data!L1675,0)</f>
        <v>59</v>
      </c>
      <c r="F1675" t="str">
        <f>VLOOKUP(A1675,Table1[[#This Row],[id]:[state]],6,0)</f>
        <v>successful</v>
      </c>
      <c r="G1675">
        <f>IF(F1675="failed",Data!L1675,0)</f>
        <v>0</v>
      </c>
    </row>
    <row r="1676" spans="1:7" hidden="1" x14ac:dyDescent="0.25">
      <c r="A1676">
        <v>1674</v>
      </c>
      <c r="B1676" t="str">
        <f>VLOOKUP(A1676,Table1[[#This Row],[id]:[state]],6,0)</f>
        <v>successful</v>
      </c>
      <c r="C1676">
        <f>IF(B1676="successful",Data!L1676,0)</f>
        <v>113</v>
      </c>
      <c r="F1676" t="str">
        <f>VLOOKUP(A1676,Table1[[#This Row],[id]:[state]],6,0)</f>
        <v>successful</v>
      </c>
      <c r="G1676">
        <f>IF(F1676="failed",Data!L1676,0)</f>
        <v>0</v>
      </c>
    </row>
    <row r="1677" spans="1:7" hidden="1" x14ac:dyDescent="0.25">
      <c r="A1677">
        <v>1675</v>
      </c>
      <c r="B1677" t="str">
        <f>VLOOKUP(A1677,Table1[[#This Row],[id]:[state]],6,0)</f>
        <v>successful</v>
      </c>
      <c r="C1677">
        <f>IF(B1677="successful",Data!L1677,0)</f>
        <v>34</v>
      </c>
      <c r="F1677" t="str">
        <f>VLOOKUP(A1677,Table1[[#This Row],[id]:[state]],6,0)</f>
        <v>successful</v>
      </c>
      <c r="G1677">
        <f>IF(F1677="failed",Data!L1677,0)</f>
        <v>0</v>
      </c>
    </row>
    <row r="1678" spans="1:7" hidden="1" x14ac:dyDescent="0.25">
      <c r="A1678">
        <v>1676</v>
      </c>
      <c r="B1678" t="str">
        <f>VLOOKUP(A1678,Table1[[#This Row],[id]:[state]],6,0)</f>
        <v>successful</v>
      </c>
      <c r="C1678">
        <f>IF(B1678="successful",Data!L1678,0)</f>
        <v>42</v>
      </c>
      <c r="F1678" t="str">
        <f>VLOOKUP(A1678,Table1[[#This Row],[id]:[state]],6,0)</f>
        <v>successful</v>
      </c>
      <c r="G1678">
        <f>IF(F1678="failed",Data!L1678,0)</f>
        <v>0</v>
      </c>
    </row>
    <row r="1679" spans="1:7" hidden="1" x14ac:dyDescent="0.25">
      <c r="A1679">
        <v>1677</v>
      </c>
      <c r="B1679" t="str">
        <f>VLOOKUP(A1679,Table1[[#This Row],[id]:[state]],6,0)</f>
        <v>successful</v>
      </c>
      <c r="C1679">
        <f>IF(B1679="successful",Data!L1679,0)</f>
        <v>42</v>
      </c>
      <c r="F1679" t="str">
        <f>VLOOKUP(A1679,Table1[[#This Row],[id]:[state]],6,0)</f>
        <v>successful</v>
      </c>
      <c r="G1679">
        <f>IF(F1679="failed",Data!L1679,0)</f>
        <v>0</v>
      </c>
    </row>
    <row r="1680" spans="1:7" hidden="1" x14ac:dyDescent="0.25">
      <c r="A1680">
        <v>1678</v>
      </c>
      <c r="B1680" t="str">
        <f>VLOOKUP(A1680,Table1[[#This Row],[id]:[state]],6,0)</f>
        <v>successful</v>
      </c>
      <c r="C1680">
        <f>IF(B1680="successful",Data!L1680,0)</f>
        <v>49</v>
      </c>
      <c r="F1680" t="str">
        <f>VLOOKUP(A1680,Table1[[#This Row],[id]:[state]],6,0)</f>
        <v>successful</v>
      </c>
      <c r="G1680">
        <f>IF(F1680="failed",Data!L1680,0)</f>
        <v>0</v>
      </c>
    </row>
    <row r="1681" spans="1:7" hidden="1" x14ac:dyDescent="0.25">
      <c r="A1681">
        <v>1679</v>
      </c>
      <c r="B1681" t="str">
        <f>VLOOKUP(A1681,Table1[[#This Row],[id]:[state]],6,0)</f>
        <v>successful</v>
      </c>
      <c r="C1681">
        <f>IF(B1681="successful",Data!L1681,0)</f>
        <v>56</v>
      </c>
      <c r="F1681" t="str">
        <f>VLOOKUP(A1681,Table1[[#This Row],[id]:[state]],6,0)</f>
        <v>successful</v>
      </c>
      <c r="G1681">
        <f>IF(F1681="failed",Data!L1681,0)</f>
        <v>0</v>
      </c>
    </row>
    <row r="1682" spans="1:7" hidden="1" x14ac:dyDescent="0.25">
      <c r="A1682">
        <v>1680</v>
      </c>
      <c r="B1682" t="str">
        <f>VLOOKUP(A1682,Table1[[#This Row],[id]:[state]],6,0)</f>
        <v>successful</v>
      </c>
      <c r="C1682">
        <f>IF(B1682="successful",Data!L1682,0)</f>
        <v>25</v>
      </c>
      <c r="F1682" t="str">
        <f>VLOOKUP(A1682,Table1[[#This Row],[id]:[state]],6,0)</f>
        <v>successful</v>
      </c>
      <c r="G1682">
        <f>IF(F1682="failed",Data!L1682,0)</f>
        <v>0</v>
      </c>
    </row>
    <row r="1683" spans="1:7" hidden="1" x14ac:dyDescent="0.25">
      <c r="A1683">
        <v>1681</v>
      </c>
      <c r="B1683" t="str">
        <f>VLOOKUP(A1683,Table1[[#This Row],[id]:[state]],6,0)</f>
        <v>live</v>
      </c>
      <c r="C1683">
        <f>IF(B1683="successful",Data!L1683,0)</f>
        <v>0</v>
      </c>
      <c r="F1683" t="str">
        <f>VLOOKUP(A1683,Table1[[#This Row],[id]:[state]],6,0)</f>
        <v>live</v>
      </c>
      <c r="G1683">
        <f>IF(F1683="failed",Data!L1683,0)</f>
        <v>0</v>
      </c>
    </row>
    <row r="1684" spans="1:7" hidden="1" x14ac:dyDescent="0.25">
      <c r="A1684">
        <v>1682</v>
      </c>
      <c r="B1684" t="str">
        <f>VLOOKUP(A1684,Table1[[#This Row],[id]:[state]],6,0)</f>
        <v>live</v>
      </c>
      <c r="C1684">
        <f>IF(B1684="successful",Data!L1684,0)</f>
        <v>0</v>
      </c>
      <c r="F1684" t="str">
        <f>VLOOKUP(A1684,Table1[[#This Row],[id]:[state]],6,0)</f>
        <v>live</v>
      </c>
      <c r="G1684">
        <f>IF(F1684="failed",Data!L1684,0)</f>
        <v>0</v>
      </c>
    </row>
    <row r="1685" spans="1:7" hidden="1" x14ac:dyDescent="0.25">
      <c r="A1685">
        <v>1683</v>
      </c>
      <c r="B1685" t="str">
        <f>VLOOKUP(A1685,Table1[[#This Row],[id]:[state]],6,0)</f>
        <v>live</v>
      </c>
      <c r="C1685">
        <f>IF(B1685="successful",Data!L1685,0)</f>
        <v>0</v>
      </c>
      <c r="F1685" t="str">
        <f>VLOOKUP(A1685,Table1[[#This Row],[id]:[state]],6,0)</f>
        <v>live</v>
      </c>
      <c r="G1685">
        <f>IF(F1685="failed",Data!L1685,0)</f>
        <v>0</v>
      </c>
    </row>
    <row r="1686" spans="1:7" hidden="1" x14ac:dyDescent="0.25">
      <c r="A1686">
        <v>1684</v>
      </c>
      <c r="B1686" t="str">
        <f>VLOOKUP(A1686,Table1[[#This Row],[id]:[state]],6,0)</f>
        <v>live</v>
      </c>
      <c r="C1686">
        <f>IF(B1686="successful",Data!L1686,0)</f>
        <v>0</v>
      </c>
      <c r="F1686" t="str">
        <f>VLOOKUP(A1686,Table1[[#This Row],[id]:[state]],6,0)</f>
        <v>live</v>
      </c>
      <c r="G1686">
        <f>IF(F1686="failed",Data!L1686,0)</f>
        <v>0</v>
      </c>
    </row>
    <row r="1687" spans="1:7" hidden="1" x14ac:dyDescent="0.25">
      <c r="A1687">
        <v>1685</v>
      </c>
      <c r="B1687" t="str">
        <f>VLOOKUP(A1687,Table1[[#This Row],[id]:[state]],6,0)</f>
        <v>live</v>
      </c>
      <c r="C1687">
        <f>IF(B1687="successful",Data!L1687,0)</f>
        <v>0</v>
      </c>
      <c r="F1687" t="str">
        <f>VLOOKUP(A1687,Table1[[#This Row],[id]:[state]],6,0)</f>
        <v>live</v>
      </c>
      <c r="G1687">
        <f>IF(F1687="failed",Data!L1687,0)</f>
        <v>0</v>
      </c>
    </row>
    <row r="1688" spans="1:7" hidden="1" x14ac:dyDescent="0.25">
      <c r="A1688">
        <v>1686</v>
      </c>
      <c r="B1688" t="str">
        <f>VLOOKUP(A1688,Table1[[#This Row],[id]:[state]],6,0)</f>
        <v>live</v>
      </c>
      <c r="C1688">
        <f>IF(B1688="successful",Data!L1688,0)</f>
        <v>0</v>
      </c>
      <c r="F1688" t="str">
        <f>VLOOKUP(A1688,Table1[[#This Row],[id]:[state]],6,0)</f>
        <v>live</v>
      </c>
      <c r="G1688">
        <f>IF(F1688="failed",Data!L1688,0)</f>
        <v>0</v>
      </c>
    </row>
    <row r="1689" spans="1:7" hidden="1" x14ac:dyDescent="0.25">
      <c r="A1689">
        <v>1687</v>
      </c>
      <c r="B1689" t="str">
        <f>VLOOKUP(A1689,Table1[[#This Row],[id]:[state]],6,0)</f>
        <v>live</v>
      </c>
      <c r="C1689">
        <f>IF(B1689="successful",Data!L1689,0)</f>
        <v>0</v>
      </c>
      <c r="F1689" t="str">
        <f>VLOOKUP(A1689,Table1[[#This Row],[id]:[state]],6,0)</f>
        <v>live</v>
      </c>
      <c r="G1689">
        <f>IF(F1689="failed",Data!L1689,0)</f>
        <v>0</v>
      </c>
    </row>
    <row r="1690" spans="1:7" hidden="1" x14ac:dyDescent="0.25">
      <c r="A1690">
        <v>1688</v>
      </c>
      <c r="B1690" t="str">
        <f>VLOOKUP(A1690,Table1[[#This Row],[id]:[state]],6,0)</f>
        <v>live</v>
      </c>
      <c r="C1690">
        <f>IF(B1690="successful",Data!L1690,0)</f>
        <v>0</v>
      </c>
      <c r="F1690" t="str">
        <f>VLOOKUP(A1690,Table1[[#This Row],[id]:[state]],6,0)</f>
        <v>live</v>
      </c>
      <c r="G1690">
        <f>IF(F1690="failed",Data!L1690,0)</f>
        <v>0</v>
      </c>
    </row>
    <row r="1691" spans="1:7" hidden="1" x14ac:dyDescent="0.25">
      <c r="A1691">
        <v>1689</v>
      </c>
      <c r="B1691" t="str">
        <f>VLOOKUP(A1691,Table1[[#This Row],[id]:[state]],6,0)</f>
        <v>live</v>
      </c>
      <c r="C1691">
        <f>IF(B1691="successful",Data!L1691,0)</f>
        <v>0</v>
      </c>
      <c r="F1691" t="str">
        <f>VLOOKUP(A1691,Table1[[#This Row],[id]:[state]],6,0)</f>
        <v>live</v>
      </c>
      <c r="G1691">
        <f>IF(F1691="failed",Data!L1691,0)</f>
        <v>0</v>
      </c>
    </row>
    <row r="1692" spans="1:7" hidden="1" x14ac:dyDescent="0.25">
      <c r="A1692">
        <v>1690</v>
      </c>
      <c r="B1692" t="str">
        <f>VLOOKUP(A1692,Table1[[#This Row],[id]:[state]],6,0)</f>
        <v>live</v>
      </c>
      <c r="C1692">
        <f>IF(B1692="successful",Data!L1692,0)</f>
        <v>0</v>
      </c>
      <c r="F1692" t="str">
        <f>VLOOKUP(A1692,Table1[[#This Row],[id]:[state]],6,0)</f>
        <v>live</v>
      </c>
      <c r="G1692">
        <f>IF(F1692="failed",Data!L1692,0)</f>
        <v>0</v>
      </c>
    </row>
    <row r="1693" spans="1:7" hidden="1" x14ac:dyDescent="0.25">
      <c r="A1693">
        <v>1691</v>
      </c>
      <c r="B1693" t="str">
        <f>VLOOKUP(A1693,Table1[[#This Row],[id]:[state]],6,0)</f>
        <v>live</v>
      </c>
      <c r="C1693">
        <f>IF(B1693="successful",Data!L1693,0)</f>
        <v>0</v>
      </c>
      <c r="F1693" t="str">
        <f>VLOOKUP(A1693,Table1[[#This Row],[id]:[state]],6,0)</f>
        <v>live</v>
      </c>
      <c r="G1693">
        <f>IF(F1693="failed",Data!L1693,0)</f>
        <v>0</v>
      </c>
    </row>
    <row r="1694" spans="1:7" hidden="1" x14ac:dyDescent="0.25">
      <c r="A1694">
        <v>1692</v>
      </c>
      <c r="B1694" t="str">
        <f>VLOOKUP(A1694,Table1[[#This Row],[id]:[state]],6,0)</f>
        <v>live</v>
      </c>
      <c r="C1694">
        <f>IF(B1694="successful",Data!L1694,0)</f>
        <v>0</v>
      </c>
      <c r="F1694" t="str">
        <f>VLOOKUP(A1694,Table1[[#This Row],[id]:[state]],6,0)</f>
        <v>live</v>
      </c>
      <c r="G1694">
        <f>IF(F1694="failed",Data!L1694,0)</f>
        <v>0</v>
      </c>
    </row>
    <row r="1695" spans="1:7" hidden="1" x14ac:dyDescent="0.25">
      <c r="A1695">
        <v>1693</v>
      </c>
      <c r="B1695" t="str">
        <f>VLOOKUP(A1695,Table1[[#This Row],[id]:[state]],6,0)</f>
        <v>live</v>
      </c>
      <c r="C1695">
        <f>IF(B1695="successful",Data!L1695,0)</f>
        <v>0</v>
      </c>
      <c r="F1695" t="str">
        <f>VLOOKUP(A1695,Table1[[#This Row],[id]:[state]],6,0)</f>
        <v>live</v>
      </c>
      <c r="G1695">
        <f>IF(F1695="failed",Data!L1695,0)</f>
        <v>0</v>
      </c>
    </row>
    <row r="1696" spans="1:7" hidden="1" x14ac:dyDescent="0.25">
      <c r="A1696">
        <v>1694</v>
      </c>
      <c r="B1696" t="str">
        <f>VLOOKUP(A1696,Table1[[#This Row],[id]:[state]],6,0)</f>
        <v>live</v>
      </c>
      <c r="C1696">
        <f>IF(B1696="successful",Data!L1696,0)</f>
        <v>0</v>
      </c>
      <c r="F1696" t="str">
        <f>VLOOKUP(A1696,Table1[[#This Row],[id]:[state]],6,0)</f>
        <v>live</v>
      </c>
      <c r="G1696">
        <f>IF(F1696="failed",Data!L1696,0)</f>
        <v>0</v>
      </c>
    </row>
    <row r="1697" spans="1:7" hidden="1" x14ac:dyDescent="0.25">
      <c r="A1697">
        <v>1695</v>
      </c>
      <c r="B1697" t="str">
        <f>VLOOKUP(A1697,Table1[[#This Row],[id]:[state]],6,0)</f>
        <v>live</v>
      </c>
      <c r="C1697">
        <f>IF(B1697="successful",Data!L1697,0)</f>
        <v>0</v>
      </c>
      <c r="F1697" t="str">
        <f>VLOOKUP(A1697,Table1[[#This Row],[id]:[state]],6,0)</f>
        <v>live</v>
      </c>
      <c r="G1697">
        <f>IF(F1697="failed",Data!L1697,0)</f>
        <v>0</v>
      </c>
    </row>
    <row r="1698" spans="1:7" hidden="1" x14ac:dyDescent="0.25">
      <c r="A1698">
        <v>1696</v>
      </c>
      <c r="B1698" t="str">
        <f>VLOOKUP(A1698,Table1[[#This Row],[id]:[state]],6,0)</f>
        <v>live</v>
      </c>
      <c r="C1698">
        <f>IF(B1698="successful",Data!L1698,0)</f>
        <v>0</v>
      </c>
      <c r="F1698" t="str">
        <f>VLOOKUP(A1698,Table1[[#This Row],[id]:[state]],6,0)</f>
        <v>live</v>
      </c>
      <c r="G1698">
        <f>IF(F1698="failed",Data!L1698,0)</f>
        <v>0</v>
      </c>
    </row>
    <row r="1699" spans="1:7" hidden="1" x14ac:dyDescent="0.25">
      <c r="A1699">
        <v>1697</v>
      </c>
      <c r="B1699" t="str">
        <f>VLOOKUP(A1699,Table1[[#This Row],[id]:[state]],6,0)</f>
        <v>live</v>
      </c>
      <c r="C1699">
        <f>IF(B1699="successful",Data!L1699,0)</f>
        <v>0</v>
      </c>
      <c r="F1699" t="str">
        <f>VLOOKUP(A1699,Table1[[#This Row],[id]:[state]],6,0)</f>
        <v>live</v>
      </c>
      <c r="G1699">
        <f>IF(F1699="failed",Data!L1699,0)</f>
        <v>0</v>
      </c>
    </row>
    <row r="1700" spans="1:7" hidden="1" x14ac:dyDescent="0.25">
      <c r="A1700">
        <v>1698</v>
      </c>
      <c r="B1700" t="str">
        <f>VLOOKUP(A1700,Table1[[#This Row],[id]:[state]],6,0)</f>
        <v>live</v>
      </c>
      <c r="C1700">
        <f>IF(B1700="successful",Data!L1700,0)</f>
        <v>0</v>
      </c>
      <c r="F1700" t="str">
        <f>VLOOKUP(A1700,Table1[[#This Row],[id]:[state]],6,0)</f>
        <v>live</v>
      </c>
      <c r="G1700">
        <f>IF(F1700="failed",Data!L1700,0)</f>
        <v>0</v>
      </c>
    </row>
    <row r="1701" spans="1:7" hidden="1" x14ac:dyDescent="0.25">
      <c r="A1701">
        <v>1699</v>
      </c>
      <c r="B1701" t="str">
        <f>VLOOKUP(A1701,Table1[[#This Row],[id]:[state]],6,0)</f>
        <v>live</v>
      </c>
      <c r="C1701">
        <f>IF(B1701="successful",Data!L1701,0)</f>
        <v>0</v>
      </c>
      <c r="F1701" t="str">
        <f>VLOOKUP(A1701,Table1[[#This Row],[id]:[state]],6,0)</f>
        <v>live</v>
      </c>
      <c r="G1701">
        <f>IF(F1701="failed",Data!L1701,0)</f>
        <v>0</v>
      </c>
    </row>
    <row r="1702" spans="1:7" hidden="1" x14ac:dyDescent="0.25">
      <c r="A1702">
        <v>1700</v>
      </c>
      <c r="B1702" t="str">
        <f>VLOOKUP(A1702,Table1[[#This Row],[id]:[state]],6,0)</f>
        <v>live</v>
      </c>
      <c r="C1702">
        <f>IF(B1702="successful",Data!L1702,0)</f>
        <v>0</v>
      </c>
      <c r="F1702" t="str">
        <f>VLOOKUP(A1702,Table1[[#This Row],[id]:[state]],6,0)</f>
        <v>live</v>
      </c>
      <c r="G1702">
        <f>IF(F1702="failed",Data!L1702,0)</f>
        <v>0</v>
      </c>
    </row>
    <row r="1703" spans="1:7" x14ac:dyDescent="0.25">
      <c r="A1703">
        <v>1701</v>
      </c>
      <c r="B1703" t="str">
        <f>VLOOKUP(A1703,Table1[[#This Row],[id]:[state]],6,0)</f>
        <v>failed</v>
      </c>
      <c r="C1703">
        <f>IF(B1703="successful",Data!L1703,0)</f>
        <v>0</v>
      </c>
      <c r="F1703" t="str">
        <f>VLOOKUP(A1703,Table1[[#This Row],[id]:[state]],6,0)</f>
        <v>failed</v>
      </c>
      <c r="G1703">
        <f>IF(F1703="failed",Data!L1703,0)</f>
        <v>2</v>
      </c>
    </row>
    <row r="1704" spans="1:7" x14ac:dyDescent="0.25">
      <c r="A1704">
        <v>1702</v>
      </c>
      <c r="B1704" t="str">
        <f>VLOOKUP(A1704,Table1[[#This Row],[id]:[state]],6,0)</f>
        <v>failed</v>
      </c>
      <c r="C1704">
        <f>IF(B1704="successful",Data!L1704,0)</f>
        <v>0</v>
      </c>
      <c r="F1704" t="str">
        <f>VLOOKUP(A1704,Table1[[#This Row],[id]:[state]],6,0)</f>
        <v>failed</v>
      </c>
      <c r="G1704">
        <f>IF(F1704="failed",Data!L1704,0)</f>
        <v>1</v>
      </c>
    </row>
    <row r="1705" spans="1:7" x14ac:dyDescent="0.25">
      <c r="A1705">
        <v>1703</v>
      </c>
      <c r="B1705" t="str">
        <f>VLOOKUP(A1705,Table1[[#This Row],[id]:[state]],6,0)</f>
        <v>failed</v>
      </c>
      <c r="C1705">
        <f>IF(B1705="successful",Data!L1705,0)</f>
        <v>0</v>
      </c>
      <c r="F1705" t="str">
        <f>VLOOKUP(A1705,Table1[[#This Row],[id]:[state]],6,0)</f>
        <v>failed</v>
      </c>
      <c r="G1705">
        <f>IF(F1705="failed",Data!L1705,0)</f>
        <v>2</v>
      </c>
    </row>
    <row r="1706" spans="1:7" x14ac:dyDescent="0.25">
      <c r="A1706">
        <v>1704</v>
      </c>
      <c r="B1706" t="str">
        <f>VLOOKUP(A1706,Table1[[#This Row],[id]:[state]],6,0)</f>
        <v>failed</v>
      </c>
      <c r="C1706">
        <f>IF(B1706="successful",Data!L1706,0)</f>
        <v>0</v>
      </c>
      <c r="F1706" t="str">
        <f>VLOOKUP(A1706,Table1[[#This Row],[id]:[state]],6,0)</f>
        <v>failed</v>
      </c>
      <c r="G1706">
        <f>IF(F1706="failed",Data!L1706,0)</f>
        <v>11</v>
      </c>
    </row>
    <row r="1707" spans="1:7" x14ac:dyDescent="0.25">
      <c r="A1707">
        <v>1705</v>
      </c>
      <c r="B1707" t="str">
        <f>VLOOKUP(A1707,Table1[[#This Row],[id]:[state]],6,0)</f>
        <v>failed</v>
      </c>
      <c r="C1707">
        <f>IF(B1707="successful",Data!L1707,0)</f>
        <v>0</v>
      </c>
      <c r="F1707" t="str">
        <f>VLOOKUP(A1707,Table1[[#This Row],[id]:[state]],6,0)</f>
        <v>failed</v>
      </c>
      <c r="G1707">
        <f>IF(F1707="failed",Data!L1707,0)</f>
        <v>0</v>
      </c>
    </row>
    <row r="1708" spans="1:7" x14ac:dyDescent="0.25">
      <c r="A1708">
        <v>1706</v>
      </c>
      <c r="B1708" t="str">
        <f>VLOOKUP(A1708,Table1[[#This Row],[id]:[state]],6,0)</f>
        <v>failed</v>
      </c>
      <c r="C1708">
        <f>IF(B1708="successful",Data!L1708,0)</f>
        <v>0</v>
      </c>
      <c r="F1708" t="str">
        <f>VLOOKUP(A1708,Table1[[#This Row],[id]:[state]],6,0)</f>
        <v>failed</v>
      </c>
      <c r="G1708">
        <f>IF(F1708="failed",Data!L1708,0)</f>
        <v>0</v>
      </c>
    </row>
    <row r="1709" spans="1:7" x14ac:dyDescent="0.25">
      <c r="A1709">
        <v>1707</v>
      </c>
      <c r="B1709" t="str">
        <f>VLOOKUP(A1709,Table1[[#This Row],[id]:[state]],6,0)</f>
        <v>failed</v>
      </c>
      <c r="C1709">
        <f>IF(B1709="successful",Data!L1709,0)</f>
        <v>0</v>
      </c>
      <c r="F1709" t="str">
        <f>VLOOKUP(A1709,Table1[[#This Row],[id]:[state]],6,0)</f>
        <v>failed</v>
      </c>
      <c r="G1709">
        <f>IF(F1709="failed",Data!L1709,0)</f>
        <v>9</v>
      </c>
    </row>
    <row r="1710" spans="1:7" x14ac:dyDescent="0.25">
      <c r="A1710">
        <v>1708</v>
      </c>
      <c r="B1710" t="str">
        <f>VLOOKUP(A1710,Table1[[#This Row],[id]:[state]],6,0)</f>
        <v>failed</v>
      </c>
      <c r="C1710">
        <f>IF(B1710="successful",Data!L1710,0)</f>
        <v>0</v>
      </c>
      <c r="F1710" t="str">
        <f>VLOOKUP(A1710,Table1[[#This Row],[id]:[state]],6,0)</f>
        <v>failed</v>
      </c>
      <c r="G1710">
        <f>IF(F1710="failed",Data!L1710,0)</f>
        <v>0</v>
      </c>
    </row>
    <row r="1711" spans="1:7" x14ac:dyDescent="0.25">
      <c r="A1711">
        <v>1709</v>
      </c>
      <c r="B1711" t="str">
        <f>VLOOKUP(A1711,Table1[[#This Row],[id]:[state]],6,0)</f>
        <v>failed</v>
      </c>
      <c r="C1711">
        <f>IF(B1711="successful",Data!L1711,0)</f>
        <v>0</v>
      </c>
      <c r="F1711" t="str">
        <f>VLOOKUP(A1711,Table1[[#This Row],[id]:[state]],6,0)</f>
        <v>failed</v>
      </c>
      <c r="G1711">
        <f>IF(F1711="failed",Data!L1711,0)</f>
        <v>4</v>
      </c>
    </row>
    <row r="1712" spans="1:7" x14ac:dyDescent="0.25">
      <c r="A1712">
        <v>1710</v>
      </c>
      <c r="B1712" t="str">
        <f>VLOOKUP(A1712,Table1[[#This Row],[id]:[state]],6,0)</f>
        <v>failed</v>
      </c>
      <c r="C1712">
        <f>IF(B1712="successful",Data!L1712,0)</f>
        <v>0</v>
      </c>
      <c r="F1712" t="str">
        <f>VLOOKUP(A1712,Table1[[#This Row],[id]:[state]],6,0)</f>
        <v>failed</v>
      </c>
      <c r="G1712">
        <f>IF(F1712="failed",Data!L1712,0)</f>
        <v>1</v>
      </c>
    </row>
    <row r="1713" spans="1:7" x14ac:dyDescent="0.25">
      <c r="A1713">
        <v>1711</v>
      </c>
      <c r="B1713" t="str">
        <f>VLOOKUP(A1713,Table1[[#This Row],[id]:[state]],6,0)</f>
        <v>failed</v>
      </c>
      <c r="C1713">
        <f>IF(B1713="successful",Data!L1713,0)</f>
        <v>0</v>
      </c>
      <c r="F1713" t="str">
        <f>VLOOKUP(A1713,Table1[[#This Row],[id]:[state]],6,0)</f>
        <v>failed</v>
      </c>
      <c r="G1713">
        <f>IF(F1713="failed",Data!L1713,0)</f>
        <v>2</v>
      </c>
    </row>
    <row r="1714" spans="1:7" x14ac:dyDescent="0.25">
      <c r="A1714">
        <v>1712</v>
      </c>
      <c r="B1714" t="str">
        <f>VLOOKUP(A1714,Table1[[#This Row],[id]:[state]],6,0)</f>
        <v>failed</v>
      </c>
      <c r="C1714">
        <f>IF(B1714="successful",Data!L1714,0)</f>
        <v>0</v>
      </c>
      <c r="F1714" t="str">
        <f>VLOOKUP(A1714,Table1[[#This Row],[id]:[state]],6,0)</f>
        <v>failed</v>
      </c>
      <c r="G1714">
        <f>IF(F1714="failed",Data!L1714,0)</f>
        <v>0</v>
      </c>
    </row>
    <row r="1715" spans="1:7" x14ac:dyDescent="0.25">
      <c r="A1715">
        <v>1713</v>
      </c>
      <c r="B1715" t="str">
        <f>VLOOKUP(A1715,Table1[[#This Row],[id]:[state]],6,0)</f>
        <v>failed</v>
      </c>
      <c r="C1715">
        <f>IF(B1715="successful",Data!L1715,0)</f>
        <v>0</v>
      </c>
      <c r="F1715" t="str">
        <f>VLOOKUP(A1715,Table1[[#This Row],[id]:[state]],6,0)</f>
        <v>failed</v>
      </c>
      <c r="G1715">
        <f>IF(F1715="failed",Data!L1715,0)</f>
        <v>1</v>
      </c>
    </row>
    <row r="1716" spans="1:7" x14ac:dyDescent="0.25">
      <c r="A1716">
        <v>1714</v>
      </c>
      <c r="B1716" t="str">
        <f>VLOOKUP(A1716,Table1[[#This Row],[id]:[state]],6,0)</f>
        <v>failed</v>
      </c>
      <c r="C1716">
        <f>IF(B1716="successful",Data!L1716,0)</f>
        <v>0</v>
      </c>
      <c r="F1716" t="str">
        <f>VLOOKUP(A1716,Table1[[#This Row],[id]:[state]],6,0)</f>
        <v>failed</v>
      </c>
      <c r="G1716">
        <f>IF(F1716="failed",Data!L1716,0)</f>
        <v>17</v>
      </c>
    </row>
    <row r="1717" spans="1:7" x14ac:dyDescent="0.25">
      <c r="A1717">
        <v>1715</v>
      </c>
      <c r="B1717" t="str">
        <f>VLOOKUP(A1717,Table1[[#This Row],[id]:[state]],6,0)</f>
        <v>failed</v>
      </c>
      <c r="C1717">
        <f>IF(B1717="successful",Data!L1717,0)</f>
        <v>0</v>
      </c>
      <c r="F1717" t="str">
        <f>VLOOKUP(A1717,Table1[[#This Row],[id]:[state]],6,0)</f>
        <v>failed</v>
      </c>
      <c r="G1717">
        <f>IF(F1717="failed",Data!L1717,0)</f>
        <v>2</v>
      </c>
    </row>
    <row r="1718" spans="1:7" x14ac:dyDescent="0.25">
      <c r="A1718">
        <v>1716</v>
      </c>
      <c r="B1718" t="str">
        <f>VLOOKUP(A1718,Table1[[#This Row],[id]:[state]],6,0)</f>
        <v>failed</v>
      </c>
      <c r="C1718">
        <f>IF(B1718="successful",Data!L1718,0)</f>
        <v>0</v>
      </c>
      <c r="F1718" t="str">
        <f>VLOOKUP(A1718,Table1[[#This Row],[id]:[state]],6,0)</f>
        <v>failed</v>
      </c>
      <c r="G1718">
        <f>IF(F1718="failed",Data!L1718,0)</f>
        <v>3</v>
      </c>
    </row>
    <row r="1719" spans="1:7" x14ac:dyDescent="0.25">
      <c r="A1719">
        <v>1717</v>
      </c>
      <c r="B1719" t="str">
        <f>VLOOKUP(A1719,Table1[[#This Row],[id]:[state]],6,0)</f>
        <v>failed</v>
      </c>
      <c r="C1719">
        <f>IF(B1719="successful",Data!L1719,0)</f>
        <v>0</v>
      </c>
      <c r="F1719" t="str">
        <f>VLOOKUP(A1719,Table1[[#This Row],[id]:[state]],6,0)</f>
        <v>failed</v>
      </c>
      <c r="G1719">
        <f>IF(F1719="failed",Data!L1719,0)</f>
        <v>41</v>
      </c>
    </row>
    <row r="1720" spans="1:7" x14ac:dyDescent="0.25">
      <c r="A1720">
        <v>1718</v>
      </c>
      <c r="B1720" t="str">
        <f>VLOOKUP(A1720,Table1[[#This Row],[id]:[state]],6,0)</f>
        <v>failed</v>
      </c>
      <c r="C1720">
        <f>IF(B1720="successful",Data!L1720,0)</f>
        <v>0</v>
      </c>
      <c r="F1720" t="str">
        <f>VLOOKUP(A1720,Table1[[#This Row],[id]:[state]],6,0)</f>
        <v>failed</v>
      </c>
      <c r="G1720">
        <f>IF(F1720="failed",Data!L1720,0)</f>
        <v>2</v>
      </c>
    </row>
    <row r="1721" spans="1:7" x14ac:dyDescent="0.25">
      <c r="A1721">
        <v>1719</v>
      </c>
      <c r="B1721" t="str">
        <f>VLOOKUP(A1721,Table1[[#This Row],[id]:[state]],6,0)</f>
        <v>failed</v>
      </c>
      <c r="C1721">
        <f>IF(B1721="successful",Data!L1721,0)</f>
        <v>0</v>
      </c>
      <c r="F1721" t="str">
        <f>VLOOKUP(A1721,Table1[[#This Row],[id]:[state]],6,0)</f>
        <v>failed</v>
      </c>
      <c r="G1721">
        <f>IF(F1721="failed",Data!L1721,0)</f>
        <v>3</v>
      </c>
    </row>
    <row r="1722" spans="1:7" x14ac:dyDescent="0.25">
      <c r="A1722">
        <v>1720</v>
      </c>
      <c r="B1722" t="str">
        <f>VLOOKUP(A1722,Table1[[#This Row],[id]:[state]],6,0)</f>
        <v>failed</v>
      </c>
      <c r="C1722">
        <f>IF(B1722="successful",Data!L1722,0)</f>
        <v>0</v>
      </c>
      <c r="F1722" t="str">
        <f>VLOOKUP(A1722,Table1[[#This Row],[id]:[state]],6,0)</f>
        <v>failed</v>
      </c>
      <c r="G1722">
        <f>IF(F1722="failed",Data!L1722,0)</f>
        <v>8</v>
      </c>
    </row>
    <row r="1723" spans="1:7" x14ac:dyDescent="0.25">
      <c r="A1723">
        <v>1721</v>
      </c>
      <c r="B1723" t="str">
        <f>VLOOKUP(A1723,Table1[[#This Row],[id]:[state]],6,0)</f>
        <v>failed</v>
      </c>
      <c r="C1723">
        <f>IF(B1723="successful",Data!L1723,0)</f>
        <v>0</v>
      </c>
      <c r="F1723" t="str">
        <f>VLOOKUP(A1723,Table1[[#This Row],[id]:[state]],6,0)</f>
        <v>failed</v>
      </c>
      <c r="G1723">
        <f>IF(F1723="failed",Data!L1723,0)</f>
        <v>0</v>
      </c>
    </row>
    <row r="1724" spans="1:7" x14ac:dyDescent="0.25">
      <c r="A1724">
        <v>1722</v>
      </c>
      <c r="B1724" t="str">
        <f>VLOOKUP(A1724,Table1[[#This Row],[id]:[state]],6,0)</f>
        <v>failed</v>
      </c>
      <c r="C1724">
        <f>IF(B1724="successful",Data!L1724,0)</f>
        <v>0</v>
      </c>
      <c r="F1724" t="str">
        <f>VLOOKUP(A1724,Table1[[#This Row],[id]:[state]],6,0)</f>
        <v>failed</v>
      </c>
      <c r="G1724">
        <f>IF(F1724="failed",Data!L1724,0)</f>
        <v>1</v>
      </c>
    </row>
    <row r="1725" spans="1:7" x14ac:dyDescent="0.25">
      <c r="A1725">
        <v>1723</v>
      </c>
      <c r="B1725" t="str">
        <f>VLOOKUP(A1725,Table1[[#This Row],[id]:[state]],6,0)</f>
        <v>failed</v>
      </c>
      <c r="C1725">
        <f>IF(B1725="successful",Data!L1725,0)</f>
        <v>0</v>
      </c>
      <c r="F1725" t="str">
        <f>VLOOKUP(A1725,Table1[[#This Row],[id]:[state]],6,0)</f>
        <v>failed</v>
      </c>
      <c r="G1725">
        <f>IF(F1725="failed",Data!L1725,0)</f>
        <v>3</v>
      </c>
    </row>
    <row r="1726" spans="1:7" x14ac:dyDescent="0.25">
      <c r="A1726">
        <v>1724</v>
      </c>
      <c r="B1726" t="str">
        <f>VLOOKUP(A1726,Table1[[#This Row],[id]:[state]],6,0)</f>
        <v>failed</v>
      </c>
      <c r="C1726">
        <f>IF(B1726="successful",Data!L1726,0)</f>
        <v>0</v>
      </c>
      <c r="F1726" t="str">
        <f>VLOOKUP(A1726,Table1[[#This Row],[id]:[state]],6,0)</f>
        <v>failed</v>
      </c>
      <c r="G1726">
        <f>IF(F1726="failed",Data!L1726,0)</f>
        <v>4</v>
      </c>
    </row>
    <row r="1727" spans="1:7" x14ac:dyDescent="0.25">
      <c r="A1727">
        <v>1725</v>
      </c>
      <c r="B1727" t="str">
        <f>VLOOKUP(A1727,Table1[[#This Row],[id]:[state]],6,0)</f>
        <v>failed</v>
      </c>
      <c r="C1727">
        <f>IF(B1727="successful",Data!L1727,0)</f>
        <v>0</v>
      </c>
      <c r="F1727" t="str">
        <f>VLOOKUP(A1727,Table1[[#This Row],[id]:[state]],6,0)</f>
        <v>failed</v>
      </c>
      <c r="G1727">
        <f>IF(F1727="failed",Data!L1727,0)</f>
        <v>9</v>
      </c>
    </row>
    <row r="1728" spans="1:7" x14ac:dyDescent="0.25">
      <c r="A1728">
        <v>1726</v>
      </c>
      <c r="B1728" t="str">
        <f>VLOOKUP(A1728,Table1[[#This Row],[id]:[state]],6,0)</f>
        <v>failed</v>
      </c>
      <c r="C1728">
        <f>IF(B1728="successful",Data!L1728,0)</f>
        <v>0</v>
      </c>
      <c r="F1728" t="str">
        <f>VLOOKUP(A1728,Table1[[#This Row],[id]:[state]],6,0)</f>
        <v>failed</v>
      </c>
      <c r="G1728">
        <f>IF(F1728="failed",Data!L1728,0)</f>
        <v>16</v>
      </c>
    </row>
    <row r="1729" spans="1:7" x14ac:dyDescent="0.25">
      <c r="A1729">
        <v>1727</v>
      </c>
      <c r="B1729" t="str">
        <f>VLOOKUP(A1729,Table1[[#This Row],[id]:[state]],6,0)</f>
        <v>failed</v>
      </c>
      <c r="C1729">
        <f>IF(B1729="successful",Data!L1729,0)</f>
        <v>0</v>
      </c>
      <c r="F1729" t="str">
        <f>VLOOKUP(A1729,Table1[[#This Row],[id]:[state]],6,0)</f>
        <v>failed</v>
      </c>
      <c r="G1729">
        <f>IF(F1729="failed",Data!L1729,0)</f>
        <v>1</v>
      </c>
    </row>
    <row r="1730" spans="1:7" x14ac:dyDescent="0.25">
      <c r="A1730">
        <v>1728</v>
      </c>
      <c r="B1730" t="str">
        <f>VLOOKUP(A1730,Table1[[#This Row],[id]:[state]],6,0)</f>
        <v>failed</v>
      </c>
      <c r="C1730">
        <f>IF(B1730="successful",Data!L1730,0)</f>
        <v>0</v>
      </c>
      <c r="F1730" t="str">
        <f>VLOOKUP(A1730,Table1[[#This Row],[id]:[state]],6,0)</f>
        <v>failed</v>
      </c>
      <c r="G1730">
        <f>IF(F1730="failed",Data!L1730,0)</f>
        <v>7</v>
      </c>
    </row>
    <row r="1731" spans="1:7" x14ac:dyDescent="0.25">
      <c r="A1731">
        <v>1729</v>
      </c>
      <c r="B1731" t="str">
        <f>VLOOKUP(A1731,Table1[[#This Row],[id]:[state]],6,0)</f>
        <v>failed</v>
      </c>
      <c r="C1731">
        <f>IF(B1731="successful",Data!L1731,0)</f>
        <v>0</v>
      </c>
      <c r="F1731" t="str">
        <f>VLOOKUP(A1731,Table1[[#This Row],[id]:[state]],6,0)</f>
        <v>failed</v>
      </c>
      <c r="G1731">
        <f>IF(F1731="failed",Data!L1731,0)</f>
        <v>0</v>
      </c>
    </row>
    <row r="1732" spans="1:7" x14ac:dyDescent="0.25">
      <c r="A1732">
        <v>1730</v>
      </c>
      <c r="B1732" t="str">
        <f>VLOOKUP(A1732,Table1[[#This Row],[id]:[state]],6,0)</f>
        <v>failed</v>
      </c>
      <c r="C1732">
        <f>IF(B1732="successful",Data!L1732,0)</f>
        <v>0</v>
      </c>
      <c r="F1732" t="str">
        <f>VLOOKUP(A1732,Table1[[#This Row],[id]:[state]],6,0)</f>
        <v>failed</v>
      </c>
      <c r="G1732">
        <f>IF(F1732="failed",Data!L1732,0)</f>
        <v>0</v>
      </c>
    </row>
    <row r="1733" spans="1:7" x14ac:dyDescent="0.25">
      <c r="A1733">
        <v>1731</v>
      </c>
      <c r="B1733" t="str">
        <f>VLOOKUP(A1733,Table1[[#This Row],[id]:[state]],6,0)</f>
        <v>failed</v>
      </c>
      <c r="C1733">
        <f>IF(B1733="successful",Data!L1733,0)</f>
        <v>0</v>
      </c>
      <c r="F1733" t="str">
        <f>VLOOKUP(A1733,Table1[[#This Row],[id]:[state]],6,0)</f>
        <v>failed</v>
      </c>
      <c r="G1733">
        <f>IF(F1733="failed",Data!L1733,0)</f>
        <v>0</v>
      </c>
    </row>
    <row r="1734" spans="1:7" x14ac:dyDescent="0.25">
      <c r="A1734">
        <v>1732</v>
      </c>
      <c r="B1734" t="str">
        <f>VLOOKUP(A1734,Table1[[#This Row],[id]:[state]],6,0)</f>
        <v>failed</v>
      </c>
      <c r="C1734">
        <f>IF(B1734="successful",Data!L1734,0)</f>
        <v>0</v>
      </c>
      <c r="F1734" t="str">
        <f>VLOOKUP(A1734,Table1[[#This Row],[id]:[state]],6,0)</f>
        <v>failed</v>
      </c>
      <c r="G1734">
        <f>IF(F1734="failed",Data!L1734,0)</f>
        <v>0</v>
      </c>
    </row>
    <row r="1735" spans="1:7" x14ac:dyDescent="0.25">
      <c r="A1735">
        <v>1733</v>
      </c>
      <c r="B1735" t="str">
        <f>VLOOKUP(A1735,Table1[[#This Row],[id]:[state]],6,0)</f>
        <v>failed</v>
      </c>
      <c r="C1735">
        <f>IF(B1735="successful",Data!L1735,0)</f>
        <v>0</v>
      </c>
      <c r="F1735" t="str">
        <f>VLOOKUP(A1735,Table1[[#This Row],[id]:[state]],6,0)</f>
        <v>failed</v>
      </c>
      <c r="G1735">
        <f>IF(F1735="failed",Data!L1735,0)</f>
        <v>0</v>
      </c>
    </row>
    <row r="1736" spans="1:7" x14ac:dyDescent="0.25">
      <c r="A1736">
        <v>1734</v>
      </c>
      <c r="B1736" t="str">
        <f>VLOOKUP(A1736,Table1[[#This Row],[id]:[state]],6,0)</f>
        <v>failed</v>
      </c>
      <c r="C1736">
        <f>IF(B1736="successful",Data!L1736,0)</f>
        <v>0</v>
      </c>
      <c r="F1736" t="str">
        <f>VLOOKUP(A1736,Table1[[#This Row],[id]:[state]],6,0)</f>
        <v>failed</v>
      </c>
      <c r="G1736">
        <f>IF(F1736="failed",Data!L1736,0)</f>
        <v>1</v>
      </c>
    </row>
    <row r="1737" spans="1:7" x14ac:dyDescent="0.25">
      <c r="A1737">
        <v>1735</v>
      </c>
      <c r="B1737" t="str">
        <f>VLOOKUP(A1737,Table1[[#This Row],[id]:[state]],6,0)</f>
        <v>failed</v>
      </c>
      <c r="C1737">
        <f>IF(B1737="successful",Data!L1737,0)</f>
        <v>0</v>
      </c>
      <c r="F1737" t="str">
        <f>VLOOKUP(A1737,Table1[[#This Row],[id]:[state]],6,0)</f>
        <v>failed</v>
      </c>
      <c r="G1737">
        <f>IF(F1737="failed",Data!L1737,0)</f>
        <v>2</v>
      </c>
    </row>
    <row r="1738" spans="1:7" x14ac:dyDescent="0.25">
      <c r="A1738">
        <v>1736</v>
      </c>
      <c r="B1738" t="str">
        <f>VLOOKUP(A1738,Table1[[#This Row],[id]:[state]],6,0)</f>
        <v>failed</v>
      </c>
      <c r="C1738">
        <f>IF(B1738="successful",Data!L1738,0)</f>
        <v>0</v>
      </c>
      <c r="F1738" t="str">
        <f>VLOOKUP(A1738,Table1[[#This Row],[id]:[state]],6,0)</f>
        <v>failed</v>
      </c>
      <c r="G1738">
        <f>IF(F1738="failed",Data!L1738,0)</f>
        <v>1</v>
      </c>
    </row>
    <row r="1739" spans="1:7" x14ac:dyDescent="0.25">
      <c r="A1739">
        <v>1737</v>
      </c>
      <c r="B1739" t="str">
        <f>VLOOKUP(A1739,Table1[[#This Row],[id]:[state]],6,0)</f>
        <v>failed</v>
      </c>
      <c r="C1739">
        <f>IF(B1739="successful",Data!L1739,0)</f>
        <v>0</v>
      </c>
      <c r="F1739" t="str">
        <f>VLOOKUP(A1739,Table1[[#This Row],[id]:[state]],6,0)</f>
        <v>failed</v>
      </c>
      <c r="G1739">
        <f>IF(F1739="failed",Data!L1739,0)</f>
        <v>15</v>
      </c>
    </row>
    <row r="1740" spans="1:7" x14ac:dyDescent="0.25">
      <c r="A1740">
        <v>1738</v>
      </c>
      <c r="B1740" t="str">
        <f>VLOOKUP(A1740,Table1[[#This Row],[id]:[state]],6,0)</f>
        <v>failed</v>
      </c>
      <c r="C1740">
        <f>IF(B1740="successful",Data!L1740,0)</f>
        <v>0</v>
      </c>
      <c r="F1740" t="str">
        <f>VLOOKUP(A1740,Table1[[#This Row],[id]:[state]],6,0)</f>
        <v>failed</v>
      </c>
      <c r="G1740">
        <f>IF(F1740="failed",Data!L1740,0)</f>
        <v>1</v>
      </c>
    </row>
    <row r="1741" spans="1:7" x14ac:dyDescent="0.25">
      <c r="A1741">
        <v>1739</v>
      </c>
      <c r="B1741" t="str">
        <f>VLOOKUP(A1741,Table1[[#This Row],[id]:[state]],6,0)</f>
        <v>failed</v>
      </c>
      <c r="C1741">
        <f>IF(B1741="successful",Data!L1741,0)</f>
        <v>0</v>
      </c>
      <c r="F1741" t="str">
        <f>VLOOKUP(A1741,Table1[[#This Row],[id]:[state]],6,0)</f>
        <v>failed</v>
      </c>
      <c r="G1741">
        <f>IF(F1741="failed",Data!L1741,0)</f>
        <v>1</v>
      </c>
    </row>
    <row r="1742" spans="1:7" x14ac:dyDescent="0.25">
      <c r="A1742">
        <v>1740</v>
      </c>
      <c r="B1742" t="str">
        <f>VLOOKUP(A1742,Table1[[#This Row],[id]:[state]],6,0)</f>
        <v>failed</v>
      </c>
      <c r="C1742">
        <f>IF(B1742="successful",Data!L1742,0)</f>
        <v>0</v>
      </c>
      <c r="F1742" t="str">
        <f>VLOOKUP(A1742,Table1[[#This Row],[id]:[state]],6,0)</f>
        <v>failed</v>
      </c>
      <c r="G1742">
        <f>IF(F1742="failed",Data!L1742,0)</f>
        <v>0</v>
      </c>
    </row>
    <row r="1743" spans="1:7" hidden="1" x14ac:dyDescent="0.25">
      <c r="A1743">
        <v>1741</v>
      </c>
      <c r="B1743" t="str">
        <f>VLOOKUP(A1743,Table1[[#This Row],[id]:[state]],6,0)</f>
        <v>successful</v>
      </c>
      <c r="C1743">
        <f>IF(B1743="successful",Data!L1743,0)</f>
        <v>52</v>
      </c>
      <c r="F1743" t="str">
        <f>VLOOKUP(A1743,Table1[[#This Row],[id]:[state]],6,0)</f>
        <v>successful</v>
      </c>
      <c r="G1743">
        <f>IF(F1743="failed",Data!L1743,0)</f>
        <v>0</v>
      </c>
    </row>
    <row r="1744" spans="1:7" hidden="1" x14ac:dyDescent="0.25">
      <c r="A1744">
        <v>1742</v>
      </c>
      <c r="B1744" t="str">
        <f>VLOOKUP(A1744,Table1[[#This Row],[id]:[state]],6,0)</f>
        <v>successful</v>
      </c>
      <c r="C1744">
        <f>IF(B1744="successful",Data!L1744,0)</f>
        <v>34</v>
      </c>
      <c r="F1744" t="str">
        <f>VLOOKUP(A1744,Table1[[#This Row],[id]:[state]],6,0)</f>
        <v>successful</v>
      </c>
      <c r="G1744">
        <f>IF(F1744="failed",Data!L1744,0)</f>
        <v>0</v>
      </c>
    </row>
    <row r="1745" spans="1:7" hidden="1" x14ac:dyDescent="0.25">
      <c r="A1745">
        <v>1743</v>
      </c>
      <c r="B1745" t="str">
        <f>VLOOKUP(A1745,Table1[[#This Row],[id]:[state]],6,0)</f>
        <v>successful</v>
      </c>
      <c r="C1745">
        <f>IF(B1745="successful",Data!L1745,0)</f>
        <v>67</v>
      </c>
      <c r="F1745" t="str">
        <f>VLOOKUP(A1745,Table1[[#This Row],[id]:[state]],6,0)</f>
        <v>successful</v>
      </c>
      <c r="G1745">
        <f>IF(F1745="failed",Data!L1745,0)</f>
        <v>0</v>
      </c>
    </row>
    <row r="1746" spans="1:7" hidden="1" x14ac:dyDescent="0.25">
      <c r="A1746">
        <v>1744</v>
      </c>
      <c r="B1746" t="str">
        <f>VLOOKUP(A1746,Table1[[#This Row],[id]:[state]],6,0)</f>
        <v>successful</v>
      </c>
      <c r="C1746">
        <f>IF(B1746="successful",Data!L1746,0)</f>
        <v>70</v>
      </c>
      <c r="F1746" t="str">
        <f>VLOOKUP(A1746,Table1[[#This Row],[id]:[state]],6,0)</f>
        <v>successful</v>
      </c>
      <c r="G1746">
        <f>IF(F1746="failed",Data!L1746,0)</f>
        <v>0</v>
      </c>
    </row>
    <row r="1747" spans="1:7" hidden="1" x14ac:dyDescent="0.25">
      <c r="A1747">
        <v>1745</v>
      </c>
      <c r="B1747" t="str">
        <f>VLOOKUP(A1747,Table1[[#This Row],[id]:[state]],6,0)</f>
        <v>successful</v>
      </c>
      <c r="C1747">
        <f>IF(B1747="successful",Data!L1747,0)</f>
        <v>89</v>
      </c>
      <c r="F1747" t="str">
        <f>VLOOKUP(A1747,Table1[[#This Row],[id]:[state]],6,0)</f>
        <v>successful</v>
      </c>
      <c r="G1747">
        <f>IF(F1747="failed",Data!L1747,0)</f>
        <v>0</v>
      </c>
    </row>
    <row r="1748" spans="1:7" hidden="1" x14ac:dyDescent="0.25">
      <c r="A1748">
        <v>1746</v>
      </c>
      <c r="B1748" t="str">
        <f>VLOOKUP(A1748,Table1[[#This Row],[id]:[state]],6,0)</f>
        <v>successful</v>
      </c>
      <c r="C1748">
        <f>IF(B1748="successful",Data!L1748,0)</f>
        <v>107</v>
      </c>
      <c r="F1748" t="str">
        <f>VLOOKUP(A1748,Table1[[#This Row],[id]:[state]],6,0)</f>
        <v>successful</v>
      </c>
      <c r="G1748">
        <f>IF(F1748="failed",Data!L1748,0)</f>
        <v>0</v>
      </c>
    </row>
    <row r="1749" spans="1:7" hidden="1" x14ac:dyDescent="0.25">
      <c r="A1749">
        <v>1747</v>
      </c>
      <c r="B1749" t="str">
        <f>VLOOKUP(A1749,Table1[[#This Row],[id]:[state]],6,0)</f>
        <v>successful</v>
      </c>
      <c r="C1749">
        <f>IF(B1749="successful",Data!L1749,0)</f>
        <v>159</v>
      </c>
      <c r="F1749" t="str">
        <f>VLOOKUP(A1749,Table1[[#This Row],[id]:[state]],6,0)</f>
        <v>successful</v>
      </c>
      <c r="G1749">
        <f>IF(F1749="failed",Data!L1749,0)</f>
        <v>0</v>
      </c>
    </row>
    <row r="1750" spans="1:7" hidden="1" x14ac:dyDescent="0.25">
      <c r="A1750">
        <v>1748</v>
      </c>
      <c r="B1750" t="str">
        <f>VLOOKUP(A1750,Table1[[#This Row],[id]:[state]],6,0)</f>
        <v>successful</v>
      </c>
      <c r="C1750">
        <f>IF(B1750="successful",Data!L1750,0)</f>
        <v>181</v>
      </c>
      <c r="F1750" t="str">
        <f>VLOOKUP(A1750,Table1[[#This Row],[id]:[state]],6,0)</f>
        <v>successful</v>
      </c>
      <c r="G1750">
        <f>IF(F1750="failed",Data!L1750,0)</f>
        <v>0</v>
      </c>
    </row>
    <row r="1751" spans="1:7" hidden="1" x14ac:dyDescent="0.25">
      <c r="A1751">
        <v>1749</v>
      </c>
      <c r="B1751" t="str">
        <f>VLOOKUP(A1751,Table1[[#This Row],[id]:[state]],6,0)</f>
        <v>successful</v>
      </c>
      <c r="C1751">
        <f>IF(B1751="successful",Data!L1751,0)</f>
        <v>131</v>
      </c>
      <c r="F1751" t="str">
        <f>VLOOKUP(A1751,Table1[[#This Row],[id]:[state]],6,0)</f>
        <v>successful</v>
      </c>
      <c r="G1751">
        <f>IF(F1751="failed",Data!L1751,0)</f>
        <v>0</v>
      </c>
    </row>
    <row r="1752" spans="1:7" hidden="1" x14ac:dyDescent="0.25">
      <c r="A1752">
        <v>1750</v>
      </c>
      <c r="B1752" t="str">
        <f>VLOOKUP(A1752,Table1[[#This Row],[id]:[state]],6,0)</f>
        <v>successful</v>
      </c>
      <c r="C1752">
        <f>IF(B1752="successful",Data!L1752,0)</f>
        <v>125</v>
      </c>
      <c r="F1752" t="str">
        <f>VLOOKUP(A1752,Table1[[#This Row],[id]:[state]],6,0)</f>
        <v>successful</v>
      </c>
      <c r="G1752">
        <f>IF(F1752="failed",Data!L1752,0)</f>
        <v>0</v>
      </c>
    </row>
    <row r="1753" spans="1:7" hidden="1" x14ac:dyDescent="0.25">
      <c r="A1753">
        <v>1751</v>
      </c>
      <c r="B1753" t="str">
        <f>VLOOKUP(A1753,Table1[[#This Row],[id]:[state]],6,0)</f>
        <v>successful</v>
      </c>
      <c r="C1753">
        <f>IF(B1753="successful",Data!L1753,0)</f>
        <v>61</v>
      </c>
      <c r="F1753" t="str">
        <f>VLOOKUP(A1753,Table1[[#This Row],[id]:[state]],6,0)</f>
        <v>successful</v>
      </c>
      <c r="G1753">
        <f>IF(F1753="failed",Data!L1753,0)</f>
        <v>0</v>
      </c>
    </row>
    <row r="1754" spans="1:7" hidden="1" x14ac:dyDescent="0.25">
      <c r="A1754">
        <v>1752</v>
      </c>
      <c r="B1754" t="str">
        <f>VLOOKUP(A1754,Table1[[#This Row],[id]:[state]],6,0)</f>
        <v>successful</v>
      </c>
      <c r="C1754">
        <f>IF(B1754="successful",Data!L1754,0)</f>
        <v>90</v>
      </c>
      <c r="F1754" t="str">
        <f>VLOOKUP(A1754,Table1[[#This Row],[id]:[state]],6,0)</f>
        <v>successful</v>
      </c>
      <c r="G1754">
        <f>IF(F1754="failed",Data!L1754,0)</f>
        <v>0</v>
      </c>
    </row>
    <row r="1755" spans="1:7" hidden="1" x14ac:dyDescent="0.25">
      <c r="A1755">
        <v>1753</v>
      </c>
      <c r="B1755" t="str">
        <f>VLOOKUP(A1755,Table1[[#This Row],[id]:[state]],6,0)</f>
        <v>successful</v>
      </c>
      <c r="C1755">
        <f>IF(B1755="successful",Data!L1755,0)</f>
        <v>35</v>
      </c>
      <c r="F1755" t="str">
        <f>VLOOKUP(A1755,Table1[[#This Row],[id]:[state]],6,0)</f>
        <v>successful</v>
      </c>
      <c r="G1755">
        <f>IF(F1755="failed",Data!L1755,0)</f>
        <v>0</v>
      </c>
    </row>
    <row r="1756" spans="1:7" hidden="1" x14ac:dyDescent="0.25">
      <c r="A1756">
        <v>1754</v>
      </c>
      <c r="B1756" t="str">
        <f>VLOOKUP(A1756,Table1[[#This Row],[id]:[state]],6,0)</f>
        <v>successful</v>
      </c>
      <c r="C1756">
        <f>IF(B1756="successful",Data!L1756,0)</f>
        <v>90</v>
      </c>
      <c r="F1756" t="str">
        <f>VLOOKUP(A1756,Table1[[#This Row],[id]:[state]],6,0)</f>
        <v>successful</v>
      </c>
      <c r="G1756">
        <f>IF(F1756="failed",Data!L1756,0)</f>
        <v>0</v>
      </c>
    </row>
    <row r="1757" spans="1:7" hidden="1" x14ac:dyDescent="0.25">
      <c r="A1757">
        <v>1755</v>
      </c>
      <c r="B1757" t="str">
        <f>VLOOKUP(A1757,Table1[[#This Row],[id]:[state]],6,0)</f>
        <v>successful</v>
      </c>
      <c r="C1757">
        <f>IF(B1757="successful",Data!L1757,0)</f>
        <v>4</v>
      </c>
      <c r="F1757" t="str">
        <f>VLOOKUP(A1757,Table1[[#This Row],[id]:[state]],6,0)</f>
        <v>successful</v>
      </c>
      <c r="G1757">
        <f>IF(F1757="failed",Data!L1757,0)</f>
        <v>0</v>
      </c>
    </row>
    <row r="1758" spans="1:7" hidden="1" x14ac:dyDescent="0.25">
      <c r="A1758">
        <v>1756</v>
      </c>
      <c r="B1758" t="str">
        <f>VLOOKUP(A1758,Table1[[#This Row],[id]:[state]],6,0)</f>
        <v>successful</v>
      </c>
      <c r="C1758">
        <f>IF(B1758="successful",Data!L1758,0)</f>
        <v>120</v>
      </c>
      <c r="F1758" t="str">
        <f>VLOOKUP(A1758,Table1[[#This Row],[id]:[state]],6,0)</f>
        <v>successful</v>
      </c>
      <c r="G1758">
        <f>IF(F1758="failed",Data!L1758,0)</f>
        <v>0</v>
      </c>
    </row>
    <row r="1759" spans="1:7" hidden="1" x14ac:dyDescent="0.25">
      <c r="A1759">
        <v>1757</v>
      </c>
      <c r="B1759" t="str">
        <f>VLOOKUP(A1759,Table1[[#This Row],[id]:[state]],6,0)</f>
        <v>successful</v>
      </c>
      <c r="C1759">
        <f>IF(B1759="successful",Data!L1759,0)</f>
        <v>14</v>
      </c>
      <c r="F1759" t="str">
        <f>VLOOKUP(A1759,Table1[[#This Row],[id]:[state]],6,0)</f>
        <v>successful</v>
      </c>
      <c r="G1759">
        <f>IF(F1759="failed",Data!L1759,0)</f>
        <v>0</v>
      </c>
    </row>
    <row r="1760" spans="1:7" hidden="1" x14ac:dyDescent="0.25">
      <c r="A1760">
        <v>1758</v>
      </c>
      <c r="B1760" t="str">
        <f>VLOOKUP(A1760,Table1[[#This Row],[id]:[state]],6,0)</f>
        <v>successful</v>
      </c>
      <c r="C1760">
        <f>IF(B1760="successful",Data!L1760,0)</f>
        <v>27</v>
      </c>
      <c r="F1760" t="str">
        <f>VLOOKUP(A1760,Table1[[#This Row],[id]:[state]],6,0)</f>
        <v>successful</v>
      </c>
      <c r="G1760">
        <f>IF(F1760="failed",Data!L1760,0)</f>
        <v>0</v>
      </c>
    </row>
    <row r="1761" spans="1:7" hidden="1" x14ac:dyDescent="0.25">
      <c r="A1761">
        <v>1759</v>
      </c>
      <c r="B1761" t="str">
        <f>VLOOKUP(A1761,Table1[[#This Row],[id]:[state]],6,0)</f>
        <v>successful</v>
      </c>
      <c r="C1761">
        <f>IF(B1761="successful",Data!L1761,0)</f>
        <v>49</v>
      </c>
      <c r="F1761" t="str">
        <f>VLOOKUP(A1761,Table1[[#This Row],[id]:[state]],6,0)</f>
        <v>successful</v>
      </c>
      <c r="G1761">
        <f>IF(F1761="failed",Data!L1761,0)</f>
        <v>0</v>
      </c>
    </row>
    <row r="1762" spans="1:7" hidden="1" x14ac:dyDescent="0.25">
      <c r="A1762">
        <v>1760</v>
      </c>
      <c r="B1762" t="str">
        <f>VLOOKUP(A1762,Table1[[#This Row],[id]:[state]],6,0)</f>
        <v>successful</v>
      </c>
      <c r="C1762">
        <f>IF(B1762="successful",Data!L1762,0)</f>
        <v>102</v>
      </c>
      <c r="F1762" t="str">
        <f>VLOOKUP(A1762,Table1[[#This Row],[id]:[state]],6,0)</f>
        <v>successful</v>
      </c>
      <c r="G1762">
        <f>IF(F1762="failed",Data!L1762,0)</f>
        <v>0</v>
      </c>
    </row>
    <row r="1763" spans="1:7" hidden="1" x14ac:dyDescent="0.25">
      <c r="A1763">
        <v>1761</v>
      </c>
      <c r="B1763" t="str">
        <f>VLOOKUP(A1763,Table1[[#This Row],[id]:[state]],6,0)</f>
        <v>successful</v>
      </c>
      <c r="C1763">
        <f>IF(B1763="successful",Data!L1763,0)</f>
        <v>3</v>
      </c>
      <c r="F1763" t="str">
        <f>VLOOKUP(A1763,Table1[[#This Row],[id]:[state]],6,0)</f>
        <v>successful</v>
      </c>
      <c r="G1763">
        <f>IF(F1763="failed",Data!L1763,0)</f>
        <v>0</v>
      </c>
    </row>
    <row r="1764" spans="1:7" hidden="1" x14ac:dyDescent="0.25">
      <c r="A1764">
        <v>1762</v>
      </c>
      <c r="B1764" t="str">
        <f>VLOOKUP(A1764,Table1[[#This Row],[id]:[state]],6,0)</f>
        <v>successful</v>
      </c>
      <c r="C1764">
        <f>IF(B1764="successful",Data!L1764,0)</f>
        <v>25</v>
      </c>
      <c r="F1764" t="str">
        <f>VLOOKUP(A1764,Table1[[#This Row],[id]:[state]],6,0)</f>
        <v>successful</v>
      </c>
      <c r="G1764">
        <f>IF(F1764="failed",Data!L1764,0)</f>
        <v>0</v>
      </c>
    </row>
    <row r="1765" spans="1:7" hidden="1" x14ac:dyDescent="0.25">
      <c r="A1765">
        <v>1763</v>
      </c>
      <c r="B1765" t="str">
        <f>VLOOKUP(A1765,Table1[[#This Row],[id]:[state]],6,0)</f>
        <v>successful</v>
      </c>
      <c r="C1765">
        <f>IF(B1765="successful",Data!L1765,0)</f>
        <v>118</v>
      </c>
      <c r="F1765" t="str">
        <f>VLOOKUP(A1765,Table1[[#This Row],[id]:[state]],6,0)</f>
        <v>successful</v>
      </c>
      <c r="G1765">
        <f>IF(F1765="failed",Data!L1765,0)</f>
        <v>0</v>
      </c>
    </row>
    <row r="1766" spans="1:7" x14ac:dyDescent="0.25">
      <c r="A1766">
        <v>1764</v>
      </c>
      <c r="B1766" t="str">
        <f>VLOOKUP(A1766,Table1[[#This Row],[id]:[state]],6,0)</f>
        <v>failed</v>
      </c>
      <c r="C1766">
        <f>IF(B1766="successful",Data!L1766,0)</f>
        <v>0</v>
      </c>
      <c r="F1766" t="str">
        <f>VLOOKUP(A1766,Table1[[#This Row],[id]:[state]],6,0)</f>
        <v>failed</v>
      </c>
      <c r="G1766">
        <f>IF(F1766="failed",Data!L1766,0)</f>
        <v>39</v>
      </c>
    </row>
    <row r="1767" spans="1:7" x14ac:dyDescent="0.25">
      <c r="A1767">
        <v>1765</v>
      </c>
      <c r="B1767" t="str">
        <f>VLOOKUP(A1767,Table1[[#This Row],[id]:[state]],6,0)</f>
        <v>failed</v>
      </c>
      <c r="C1767">
        <f>IF(B1767="successful",Data!L1767,0)</f>
        <v>0</v>
      </c>
      <c r="F1767" t="str">
        <f>VLOOKUP(A1767,Table1[[#This Row],[id]:[state]],6,0)</f>
        <v>failed</v>
      </c>
      <c r="G1767">
        <f>IF(F1767="failed",Data!L1767,0)</f>
        <v>103</v>
      </c>
    </row>
    <row r="1768" spans="1:7" x14ac:dyDescent="0.25">
      <c r="A1768">
        <v>1766</v>
      </c>
      <c r="B1768" t="str">
        <f>VLOOKUP(A1768,Table1[[#This Row],[id]:[state]],6,0)</f>
        <v>failed</v>
      </c>
      <c r="C1768">
        <f>IF(B1768="successful",Data!L1768,0)</f>
        <v>0</v>
      </c>
      <c r="F1768" t="str">
        <f>VLOOKUP(A1768,Table1[[#This Row],[id]:[state]],6,0)</f>
        <v>failed</v>
      </c>
      <c r="G1768">
        <f>IF(F1768="failed",Data!L1768,0)</f>
        <v>0</v>
      </c>
    </row>
    <row r="1769" spans="1:7" x14ac:dyDescent="0.25">
      <c r="A1769">
        <v>1767</v>
      </c>
      <c r="B1769" t="str">
        <f>VLOOKUP(A1769,Table1[[#This Row],[id]:[state]],6,0)</f>
        <v>failed</v>
      </c>
      <c r="C1769">
        <f>IF(B1769="successful",Data!L1769,0)</f>
        <v>0</v>
      </c>
      <c r="F1769" t="str">
        <f>VLOOKUP(A1769,Table1[[#This Row],[id]:[state]],6,0)</f>
        <v>failed</v>
      </c>
      <c r="G1769">
        <f>IF(F1769="failed",Data!L1769,0)</f>
        <v>39</v>
      </c>
    </row>
    <row r="1770" spans="1:7" x14ac:dyDescent="0.25">
      <c r="A1770">
        <v>1768</v>
      </c>
      <c r="B1770" t="str">
        <f>VLOOKUP(A1770,Table1[[#This Row],[id]:[state]],6,0)</f>
        <v>failed</v>
      </c>
      <c r="C1770">
        <f>IF(B1770="successful",Data!L1770,0)</f>
        <v>0</v>
      </c>
      <c r="F1770" t="str">
        <f>VLOOKUP(A1770,Table1[[#This Row],[id]:[state]],6,0)</f>
        <v>failed</v>
      </c>
      <c r="G1770">
        <f>IF(F1770="failed",Data!L1770,0)</f>
        <v>15</v>
      </c>
    </row>
    <row r="1771" spans="1:7" x14ac:dyDescent="0.25">
      <c r="A1771">
        <v>1769</v>
      </c>
      <c r="B1771" t="str">
        <f>VLOOKUP(A1771,Table1[[#This Row],[id]:[state]],6,0)</f>
        <v>failed</v>
      </c>
      <c r="C1771">
        <f>IF(B1771="successful",Data!L1771,0)</f>
        <v>0</v>
      </c>
      <c r="F1771" t="str">
        <f>VLOOKUP(A1771,Table1[[#This Row],[id]:[state]],6,0)</f>
        <v>failed</v>
      </c>
      <c r="G1771">
        <f>IF(F1771="failed",Data!L1771,0)</f>
        <v>22</v>
      </c>
    </row>
    <row r="1772" spans="1:7" x14ac:dyDescent="0.25">
      <c r="A1772">
        <v>1770</v>
      </c>
      <c r="B1772" t="str">
        <f>VLOOKUP(A1772,Table1[[#This Row],[id]:[state]],6,0)</f>
        <v>failed</v>
      </c>
      <c r="C1772">
        <f>IF(B1772="successful",Data!L1772,0)</f>
        <v>0</v>
      </c>
      <c r="F1772" t="str">
        <f>VLOOKUP(A1772,Table1[[#This Row],[id]:[state]],6,0)</f>
        <v>failed</v>
      </c>
      <c r="G1772">
        <f>IF(F1772="failed",Data!L1772,0)</f>
        <v>92</v>
      </c>
    </row>
    <row r="1773" spans="1:7" x14ac:dyDescent="0.25">
      <c r="A1773">
        <v>1771</v>
      </c>
      <c r="B1773" t="str">
        <f>VLOOKUP(A1773,Table1[[#This Row],[id]:[state]],6,0)</f>
        <v>failed</v>
      </c>
      <c r="C1773">
        <f>IF(B1773="successful",Data!L1773,0)</f>
        <v>0</v>
      </c>
      <c r="F1773" t="str">
        <f>VLOOKUP(A1773,Table1[[#This Row],[id]:[state]],6,0)</f>
        <v>failed</v>
      </c>
      <c r="G1773">
        <f>IF(F1773="failed",Data!L1773,0)</f>
        <v>25</v>
      </c>
    </row>
    <row r="1774" spans="1:7" x14ac:dyDescent="0.25">
      <c r="A1774">
        <v>1772</v>
      </c>
      <c r="B1774" t="str">
        <f>VLOOKUP(A1774,Table1[[#This Row],[id]:[state]],6,0)</f>
        <v>failed</v>
      </c>
      <c r="C1774">
        <f>IF(B1774="successful",Data!L1774,0)</f>
        <v>0</v>
      </c>
      <c r="F1774" t="str">
        <f>VLOOKUP(A1774,Table1[[#This Row],[id]:[state]],6,0)</f>
        <v>failed</v>
      </c>
      <c r="G1774">
        <f>IF(F1774="failed",Data!L1774,0)</f>
        <v>19</v>
      </c>
    </row>
    <row r="1775" spans="1:7" x14ac:dyDescent="0.25">
      <c r="A1775">
        <v>1773</v>
      </c>
      <c r="B1775" t="str">
        <f>VLOOKUP(A1775,Table1[[#This Row],[id]:[state]],6,0)</f>
        <v>failed</v>
      </c>
      <c r="C1775">
        <f>IF(B1775="successful",Data!L1775,0)</f>
        <v>0</v>
      </c>
      <c r="F1775" t="str">
        <f>VLOOKUP(A1775,Table1[[#This Row],[id]:[state]],6,0)</f>
        <v>failed</v>
      </c>
      <c r="G1775">
        <f>IF(F1775="failed",Data!L1775,0)</f>
        <v>19</v>
      </c>
    </row>
    <row r="1776" spans="1:7" x14ac:dyDescent="0.25">
      <c r="A1776">
        <v>1774</v>
      </c>
      <c r="B1776" t="str">
        <f>VLOOKUP(A1776,Table1[[#This Row],[id]:[state]],6,0)</f>
        <v>failed</v>
      </c>
      <c r="C1776">
        <f>IF(B1776="successful",Data!L1776,0)</f>
        <v>0</v>
      </c>
      <c r="F1776" t="str">
        <f>VLOOKUP(A1776,Table1[[#This Row],[id]:[state]],6,0)</f>
        <v>failed</v>
      </c>
      <c r="G1776">
        <f>IF(F1776="failed",Data!L1776,0)</f>
        <v>13</v>
      </c>
    </row>
    <row r="1777" spans="1:7" x14ac:dyDescent="0.25">
      <c r="A1777">
        <v>1775</v>
      </c>
      <c r="B1777" t="str">
        <f>VLOOKUP(A1777,Table1[[#This Row],[id]:[state]],6,0)</f>
        <v>failed</v>
      </c>
      <c r="C1777">
        <f>IF(B1777="successful",Data!L1777,0)</f>
        <v>0</v>
      </c>
      <c r="F1777" t="str">
        <f>VLOOKUP(A1777,Table1[[#This Row],[id]:[state]],6,0)</f>
        <v>failed</v>
      </c>
      <c r="G1777">
        <f>IF(F1777="failed",Data!L1777,0)</f>
        <v>124</v>
      </c>
    </row>
    <row r="1778" spans="1:7" x14ac:dyDescent="0.25">
      <c r="A1778">
        <v>1776</v>
      </c>
      <c r="B1778" t="str">
        <f>VLOOKUP(A1778,Table1[[#This Row],[id]:[state]],6,0)</f>
        <v>failed</v>
      </c>
      <c r="C1778">
        <f>IF(B1778="successful",Data!L1778,0)</f>
        <v>0</v>
      </c>
      <c r="F1778" t="str">
        <f>VLOOKUP(A1778,Table1[[#This Row],[id]:[state]],6,0)</f>
        <v>failed</v>
      </c>
      <c r="G1778">
        <f>IF(F1778="failed",Data!L1778,0)</f>
        <v>4</v>
      </c>
    </row>
    <row r="1779" spans="1:7" x14ac:dyDescent="0.25">
      <c r="A1779">
        <v>1777</v>
      </c>
      <c r="B1779" t="str">
        <f>VLOOKUP(A1779,Table1[[#This Row],[id]:[state]],6,0)</f>
        <v>failed</v>
      </c>
      <c r="C1779">
        <f>IF(B1779="successful",Data!L1779,0)</f>
        <v>0</v>
      </c>
      <c r="F1779" t="str">
        <f>VLOOKUP(A1779,Table1[[#This Row],[id]:[state]],6,0)</f>
        <v>failed</v>
      </c>
      <c r="G1779">
        <f>IF(F1779="failed",Data!L1779,0)</f>
        <v>10</v>
      </c>
    </row>
    <row r="1780" spans="1:7" x14ac:dyDescent="0.25">
      <c r="A1780">
        <v>1778</v>
      </c>
      <c r="B1780" t="str">
        <f>VLOOKUP(A1780,Table1[[#This Row],[id]:[state]],6,0)</f>
        <v>failed</v>
      </c>
      <c r="C1780">
        <f>IF(B1780="successful",Data!L1780,0)</f>
        <v>0</v>
      </c>
      <c r="F1780" t="str">
        <f>VLOOKUP(A1780,Table1[[#This Row],[id]:[state]],6,0)</f>
        <v>failed</v>
      </c>
      <c r="G1780">
        <f>IF(F1780="failed",Data!L1780,0)</f>
        <v>15</v>
      </c>
    </row>
    <row r="1781" spans="1:7" x14ac:dyDescent="0.25">
      <c r="A1781">
        <v>1779</v>
      </c>
      <c r="B1781" t="str">
        <f>VLOOKUP(A1781,Table1[[#This Row],[id]:[state]],6,0)</f>
        <v>failed</v>
      </c>
      <c r="C1781">
        <f>IF(B1781="successful",Data!L1781,0)</f>
        <v>0</v>
      </c>
      <c r="F1781" t="str">
        <f>VLOOKUP(A1781,Table1[[#This Row],[id]:[state]],6,0)</f>
        <v>failed</v>
      </c>
      <c r="G1781">
        <f>IF(F1781="failed",Data!L1781,0)</f>
        <v>38</v>
      </c>
    </row>
    <row r="1782" spans="1:7" x14ac:dyDescent="0.25">
      <c r="A1782">
        <v>1780</v>
      </c>
      <c r="B1782" t="str">
        <f>VLOOKUP(A1782,Table1[[#This Row],[id]:[state]],6,0)</f>
        <v>failed</v>
      </c>
      <c r="C1782">
        <f>IF(B1782="successful",Data!L1782,0)</f>
        <v>0</v>
      </c>
      <c r="F1782" t="str">
        <f>VLOOKUP(A1782,Table1[[#This Row],[id]:[state]],6,0)</f>
        <v>failed</v>
      </c>
      <c r="G1782">
        <f>IF(F1782="failed",Data!L1782,0)</f>
        <v>152</v>
      </c>
    </row>
    <row r="1783" spans="1:7" x14ac:dyDescent="0.25">
      <c r="A1783">
        <v>1781</v>
      </c>
      <c r="B1783" t="str">
        <f>VLOOKUP(A1783,Table1[[#This Row],[id]:[state]],6,0)</f>
        <v>failed</v>
      </c>
      <c r="C1783">
        <f>IF(B1783="successful",Data!L1783,0)</f>
        <v>0</v>
      </c>
      <c r="F1783" t="str">
        <f>VLOOKUP(A1783,Table1[[#This Row],[id]:[state]],6,0)</f>
        <v>failed</v>
      </c>
      <c r="G1783">
        <f>IF(F1783="failed",Data!L1783,0)</f>
        <v>24</v>
      </c>
    </row>
    <row r="1784" spans="1:7" x14ac:dyDescent="0.25">
      <c r="A1784">
        <v>1782</v>
      </c>
      <c r="B1784" t="str">
        <f>VLOOKUP(A1784,Table1[[#This Row],[id]:[state]],6,0)</f>
        <v>failed</v>
      </c>
      <c r="C1784">
        <f>IF(B1784="successful",Data!L1784,0)</f>
        <v>0</v>
      </c>
      <c r="F1784" t="str">
        <f>VLOOKUP(A1784,Table1[[#This Row],[id]:[state]],6,0)</f>
        <v>failed</v>
      </c>
      <c r="G1784">
        <f>IF(F1784="failed",Data!L1784,0)</f>
        <v>76</v>
      </c>
    </row>
    <row r="1785" spans="1:7" x14ac:dyDescent="0.25">
      <c r="A1785">
        <v>1783</v>
      </c>
      <c r="B1785" t="str">
        <f>VLOOKUP(A1785,Table1[[#This Row],[id]:[state]],6,0)</f>
        <v>failed</v>
      </c>
      <c r="C1785">
        <f>IF(B1785="successful",Data!L1785,0)</f>
        <v>0</v>
      </c>
      <c r="F1785" t="str">
        <f>VLOOKUP(A1785,Table1[[#This Row],[id]:[state]],6,0)</f>
        <v>failed</v>
      </c>
      <c r="G1785">
        <f>IF(F1785="failed",Data!L1785,0)</f>
        <v>185</v>
      </c>
    </row>
    <row r="1786" spans="1:7" x14ac:dyDescent="0.25">
      <c r="A1786">
        <v>1784</v>
      </c>
      <c r="B1786" t="str">
        <f>VLOOKUP(A1786,Table1[[#This Row],[id]:[state]],6,0)</f>
        <v>failed</v>
      </c>
      <c r="C1786">
        <f>IF(B1786="successful",Data!L1786,0)</f>
        <v>0</v>
      </c>
      <c r="F1786" t="str">
        <f>VLOOKUP(A1786,Table1[[#This Row],[id]:[state]],6,0)</f>
        <v>failed</v>
      </c>
      <c r="G1786">
        <f>IF(F1786="failed",Data!L1786,0)</f>
        <v>33</v>
      </c>
    </row>
    <row r="1787" spans="1:7" x14ac:dyDescent="0.25">
      <c r="A1787">
        <v>1785</v>
      </c>
      <c r="B1787" t="str">
        <f>VLOOKUP(A1787,Table1[[#This Row],[id]:[state]],6,0)</f>
        <v>failed</v>
      </c>
      <c r="C1787">
        <f>IF(B1787="successful",Data!L1787,0)</f>
        <v>0</v>
      </c>
      <c r="F1787" t="str">
        <f>VLOOKUP(A1787,Table1[[#This Row],[id]:[state]],6,0)</f>
        <v>failed</v>
      </c>
      <c r="G1787">
        <f>IF(F1787="failed",Data!L1787,0)</f>
        <v>108</v>
      </c>
    </row>
    <row r="1788" spans="1:7" x14ac:dyDescent="0.25">
      <c r="A1788">
        <v>1786</v>
      </c>
      <c r="B1788" t="str">
        <f>VLOOKUP(A1788,Table1[[#This Row],[id]:[state]],6,0)</f>
        <v>failed</v>
      </c>
      <c r="C1788">
        <f>IF(B1788="successful",Data!L1788,0)</f>
        <v>0</v>
      </c>
      <c r="F1788" t="str">
        <f>VLOOKUP(A1788,Table1[[#This Row],[id]:[state]],6,0)</f>
        <v>failed</v>
      </c>
      <c r="G1788">
        <f>IF(F1788="failed",Data!L1788,0)</f>
        <v>29</v>
      </c>
    </row>
    <row r="1789" spans="1:7" x14ac:dyDescent="0.25">
      <c r="A1789">
        <v>1787</v>
      </c>
      <c r="B1789" t="str">
        <f>VLOOKUP(A1789,Table1[[#This Row],[id]:[state]],6,0)</f>
        <v>failed</v>
      </c>
      <c r="C1789">
        <f>IF(B1789="successful",Data!L1789,0)</f>
        <v>0</v>
      </c>
      <c r="F1789" t="str">
        <f>VLOOKUP(A1789,Table1[[#This Row],[id]:[state]],6,0)</f>
        <v>failed</v>
      </c>
      <c r="G1789">
        <f>IF(F1789="failed",Data!L1789,0)</f>
        <v>24</v>
      </c>
    </row>
    <row r="1790" spans="1:7" x14ac:dyDescent="0.25">
      <c r="A1790">
        <v>1788</v>
      </c>
      <c r="B1790" t="str">
        <f>VLOOKUP(A1790,Table1[[#This Row],[id]:[state]],6,0)</f>
        <v>failed</v>
      </c>
      <c r="C1790">
        <f>IF(B1790="successful",Data!L1790,0)</f>
        <v>0</v>
      </c>
      <c r="F1790" t="str">
        <f>VLOOKUP(A1790,Table1[[#This Row],[id]:[state]],6,0)</f>
        <v>failed</v>
      </c>
      <c r="G1790">
        <f>IF(F1790="failed",Data!L1790,0)</f>
        <v>4</v>
      </c>
    </row>
    <row r="1791" spans="1:7" x14ac:dyDescent="0.25">
      <c r="A1791">
        <v>1789</v>
      </c>
      <c r="B1791" t="str">
        <f>VLOOKUP(A1791,Table1[[#This Row],[id]:[state]],6,0)</f>
        <v>failed</v>
      </c>
      <c r="C1791">
        <f>IF(B1791="successful",Data!L1791,0)</f>
        <v>0</v>
      </c>
      <c r="F1791" t="str">
        <f>VLOOKUP(A1791,Table1[[#This Row],[id]:[state]],6,0)</f>
        <v>failed</v>
      </c>
      <c r="G1791">
        <f>IF(F1791="failed",Data!L1791,0)</f>
        <v>4</v>
      </c>
    </row>
    <row r="1792" spans="1:7" x14ac:dyDescent="0.25">
      <c r="A1792">
        <v>1790</v>
      </c>
      <c r="B1792" t="str">
        <f>VLOOKUP(A1792,Table1[[#This Row],[id]:[state]],6,0)</f>
        <v>failed</v>
      </c>
      <c r="C1792">
        <f>IF(B1792="successful",Data!L1792,0)</f>
        <v>0</v>
      </c>
      <c r="F1792" t="str">
        <f>VLOOKUP(A1792,Table1[[#This Row],[id]:[state]],6,0)</f>
        <v>failed</v>
      </c>
      <c r="G1792">
        <f>IF(F1792="failed",Data!L1792,0)</f>
        <v>15</v>
      </c>
    </row>
    <row r="1793" spans="1:7" x14ac:dyDescent="0.25">
      <c r="A1793">
        <v>1791</v>
      </c>
      <c r="B1793" t="str">
        <f>VLOOKUP(A1793,Table1[[#This Row],[id]:[state]],6,0)</f>
        <v>failed</v>
      </c>
      <c r="C1793">
        <f>IF(B1793="successful",Data!L1793,0)</f>
        <v>0</v>
      </c>
      <c r="F1793" t="str">
        <f>VLOOKUP(A1793,Table1[[#This Row],[id]:[state]],6,0)</f>
        <v>failed</v>
      </c>
      <c r="G1793">
        <f>IF(F1793="failed",Data!L1793,0)</f>
        <v>4</v>
      </c>
    </row>
    <row r="1794" spans="1:7" x14ac:dyDescent="0.25">
      <c r="A1794">
        <v>1792</v>
      </c>
      <c r="B1794" t="str">
        <f>VLOOKUP(A1794,Table1[[#This Row],[id]:[state]],6,0)</f>
        <v>failed</v>
      </c>
      <c r="C1794">
        <f>IF(B1794="successful",Data!L1794,0)</f>
        <v>0</v>
      </c>
      <c r="F1794" t="str">
        <f>VLOOKUP(A1794,Table1[[#This Row],[id]:[state]],6,0)</f>
        <v>failed</v>
      </c>
      <c r="G1794">
        <f>IF(F1794="failed",Data!L1794,0)</f>
        <v>139</v>
      </c>
    </row>
    <row r="1795" spans="1:7" x14ac:dyDescent="0.25">
      <c r="A1795">
        <v>1793</v>
      </c>
      <c r="B1795" t="str">
        <f>VLOOKUP(A1795,Table1[[#This Row],[id]:[state]],6,0)</f>
        <v>failed</v>
      </c>
      <c r="C1795">
        <f>IF(B1795="successful",Data!L1795,0)</f>
        <v>0</v>
      </c>
      <c r="F1795" t="str">
        <f>VLOOKUP(A1795,Table1[[#This Row],[id]:[state]],6,0)</f>
        <v>failed</v>
      </c>
      <c r="G1795">
        <f>IF(F1795="failed",Data!L1795,0)</f>
        <v>2</v>
      </c>
    </row>
    <row r="1796" spans="1:7" x14ac:dyDescent="0.25">
      <c r="A1796">
        <v>1794</v>
      </c>
      <c r="B1796" t="str">
        <f>VLOOKUP(A1796,Table1[[#This Row],[id]:[state]],6,0)</f>
        <v>failed</v>
      </c>
      <c r="C1796">
        <f>IF(B1796="successful",Data!L1796,0)</f>
        <v>0</v>
      </c>
      <c r="F1796" t="str">
        <f>VLOOKUP(A1796,Table1[[#This Row],[id]:[state]],6,0)</f>
        <v>failed</v>
      </c>
      <c r="G1796">
        <f>IF(F1796="failed",Data!L1796,0)</f>
        <v>18</v>
      </c>
    </row>
    <row r="1797" spans="1:7" x14ac:dyDescent="0.25">
      <c r="A1797">
        <v>1795</v>
      </c>
      <c r="B1797" t="str">
        <f>VLOOKUP(A1797,Table1[[#This Row],[id]:[state]],6,0)</f>
        <v>failed</v>
      </c>
      <c r="C1797">
        <f>IF(B1797="successful",Data!L1797,0)</f>
        <v>0</v>
      </c>
      <c r="F1797" t="str">
        <f>VLOOKUP(A1797,Table1[[#This Row],[id]:[state]],6,0)</f>
        <v>failed</v>
      </c>
      <c r="G1797">
        <f>IF(F1797="failed",Data!L1797,0)</f>
        <v>81</v>
      </c>
    </row>
    <row r="1798" spans="1:7" x14ac:dyDescent="0.25">
      <c r="A1798">
        <v>1796</v>
      </c>
      <c r="B1798" t="str">
        <f>VLOOKUP(A1798,Table1[[#This Row],[id]:[state]],6,0)</f>
        <v>failed</v>
      </c>
      <c r="C1798">
        <f>IF(B1798="successful",Data!L1798,0)</f>
        <v>0</v>
      </c>
      <c r="F1798" t="str">
        <f>VLOOKUP(A1798,Table1[[#This Row],[id]:[state]],6,0)</f>
        <v>failed</v>
      </c>
      <c r="G1798">
        <f>IF(F1798="failed",Data!L1798,0)</f>
        <v>86</v>
      </c>
    </row>
    <row r="1799" spans="1:7" x14ac:dyDescent="0.25">
      <c r="A1799">
        <v>1797</v>
      </c>
      <c r="B1799" t="str">
        <f>VLOOKUP(A1799,Table1[[#This Row],[id]:[state]],6,0)</f>
        <v>failed</v>
      </c>
      <c r="C1799">
        <f>IF(B1799="successful",Data!L1799,0)</f>
        <v>0</v>
      </c>
      <c r="F1799" t="str">
        <f>VLOOKUP(A1799,Table1[[#This Row],[id]:[state]],6,0)</f>
        <v>failed</v>
      </c>
      <c r="G1799">
        <f>IF(F1799="failed",Data!L1799,0)</f>
        <v>140</v>
      </c>
    </row>
    <row r="1800" spans="1:7" x14ac:dyDescent="0.25">
      <c r="A1800">
        <v>1798</v>
      </c>
      <c r="B1800" t="str">
        <f>VLOOKUP(A1800,Table1[[#This Row],[id]:[state]],6,0)</f>
        <v>failed</v>
      </c>
      <c r="C1800">
        <f>IF(B1800="successful",Data!L1800,0)</f>
        <v>0</v>
      </c>
      <c r="F1800" t="str">
        <f>VLOOKUP(A1800,Table1[[#This Row],[id]:[state]],6,0)</f>
        <v>failed</v>
      </c>
      <c r="G1800">
        <f>IF(F1800="failed",Data!L1800,0)</f>
        <v>37</v>
      </c>
    </row>
    <row r="1801" spans="1:7" x14ac:dyDescent="0.25">
      <c r="A1801">
        <v>1799</v>
      </c>
      <c r="B1801" t="str">
        <f>VLOOKUP(A1801,Table1[[#This Row],[id]:[state]],6,0)</f>
        <v>failed</v>
      </c>
      <c r="C1801">
        <f>IF(B1801="successful",Data!L1801,0)</f>
        <v>0</v>
      </c>
      <c r="F1801" t="str">
        <f>VLOOKUP(A1801,Table1[[#This Row],[id]:[state]],6,0)</f>
        <v>failed</v>
      </c>
      <c r="G1801">
        <f>IF(F1801="failed",Data!L1801,0)</f>
        <v>6</v>
      </c>
    </row>
    <row r="1802" spans="1:7" x14ac:dyDescent="0.25">
      <c r="A1802">
        <v>1800</v>
      </c>
      <c r="B1802" t="str">
        <f>VLOOKUP(A1802,Table1[[#This Row],[id]:[state]],6,0)</f>
        <v>failed</v>
      </c>
      <c r="C1802">
        <f>IF(B1802="successful",Data!L1802,0)</f>
        <v>0</v>
      </c>
      <c r="F1802" t="str">
        <f>VLOOKUP(A1802,Table1[[#This Row],[id]:[state]],6,0)</f>
        <v>failed</v>
      </c>
      <c r="G1802">
        <f>IF(F1802="failed",Data!L1802,0)</f>
        <v>113</v>
      </c>
    </row>
    <row r="1803" spans="1:7" x14ac:dyDescent="0.25">
      <c r="A1803">
        <v>1801</v>
      </c>
      <c r="B1803" t="str">
        <f>VLOOKUP(A1803,Table1[[#This Row],[id]:[state]],6,0)</f>
        <v>failed</v>
      </c>
      <c r="C1803">
        <f>IF(B1803="successful",Data!L1803,0)</f>
        <v>0</v>
      </c>
      <c r="F1803" t="str">
        <f>VLOOKUP(A1803,Table1[[#This Row],[id]:[state]],6,0)</f>
        <v>failed</v>
      </c>
      <c r="G1803">
        <f>IF(F1803="failed",Data!L1803,0)</f>
        <v>37</v>
      </c>
    </row>
    <row r="1804" spans="1:7" x14ac:dyDescent="0.25">
      <c r="A1804">
        <v>1802</v>
      </c>
      <c r="B1804" t="str">
        <f>VLOOKUP(A1804,Table1[[#This Row],[id]:[state]],6,0)</f>
        <v>failed</v>
      </c>
      <c r="C1804">
        <f>IF(B1804="successful",Data!L1804,0)</f>
        <v>0</v>
      </c>
      <c r="F1804" t="str">
        <f>VLOOKUP(A1804,Table1[[#This Row],[id]:[state]],6,0)</f>
        <v>failed</v>
      </c>
      <c r="G1804">
        <f>IF(F1804="failed",Data!L1804,0)</f>
        <v>18</v>
      </c>
    </row>
    <row r="1805" spans="1:7" x14ac:dyDescent="0.25">
      <c r="A1805">
        <v>1803</v>
      </c>
      <c r="B1805" t="str">
        <f>VLOOKUP(A1805,Table1[[#This Row],[id]:[state]],6,0)</f>
        <v>failed</v>
      </c>
      <c r="C1805">
        <f>IF(B1805="successful",Data!L1805,0)</f>
        <v>0</v>
      </c>
      <c r="F1805" t="str">
        <f>VLOOKUP(A1805,Table1[[#This Row],[id]:[state]],6,0)</f>
        <v>failed</v>
      </c>
      <c r="G1805">
        <f>IF(F1805="failed",Data!L1805,0)</f>
        <v>75</v>
      </c>
    </row>
    <row r="1806" spans="1:7" x14ac:dyDescent="0.25">
      <c r="A1806">
        <v>1804</v>
      </c>
      <c r="B1806" t="str">
        <f>VLOOKUP(A1806,Table1[[#This Row],[id]:[state]],6,0)</f>
        <v>failed</v>
      </c>
      <c r="C1806">
        <f>IF(B1806="successful",Data!L1806,0)</f>
        <v>0</v>
      </c>
      <c r="F1806" t="str">
        <f>VLOOKUP(A1806,Table1[[#This Row],[id]:[state]],6,0)</f>
        <v>failed</v>
      </c>
      <c r="G1806">
        <f>IF(F1806="failed",Data!L1806,0)</f>
        <v>52</v>
      </c>
    </row>
    <row r="1807" spans="1:7" x14ac:dyDescent="0.25">
      <c r="A1807">
        <v>1805</v>
      </c>
      <c r="B1807" t="str">
        <f>VLOOKUP(A1807,Table1[[#This Row],[id]:[state]],6,0)</f>
        <v>failed</v>
      </c>
      <c r="C1807">
        <f>IF(B1807="successful",Data!L1807,0)</f>
        <v>0</v>
      </c>
      <c r="F1807" t="str">
        <f>VLOOKUP(A1807,Table1[[#This Row],[id]:[state]],6,0)</f>
        <v>failed</v>
      </c>
      <c r="G1807">
        <f>IF(F1807="failed",Data!L1807,0)</f>
        <v>122</v>
      </c>
    </row>
    <row r="1808" spans="1:7" x14ac:dyDescent="0.25">
      <c r="A1808">
        <v>1806</v>
      </c>
      <c r="B1808" t="str">
        <f>VLOOKUP(A1808,Table1[[#This Row],[id]:[state]],6,0)</f>
        <v>failed</v>
      </c>
      <c r="C1808">
        <f>IF(B1808="successful",Data!L1808,0)</f>
        <v>0</v>
      </c>
      <c r="F1808" t="str">
        <f>VLOOKUP(A1808,Table1[[#This Row],[id]:[state]],6,0)</f>
        <v>failed</v>
      </c>
      <c r="G1808">
        <f>IF(F1808="failed",Data!L1808,0)</f>
        <v>8</v>
      </c>
    </row>
    <row r="1809" spans="1:7" x14ac:dyDescent="0.25">
      <c r="A1809">
        <v>1807</v>
      </c>
      <c r="B1809" t="str">
        <f>VLOOKUP(A1809,Table1[[#This Row],[id]:[state]],6,0)</f>
        <v>failed</v>
      </c>
      <c r="C1809">
        <f>IF(B1809="successful",Data!L1809,0)</f>
        <v>0</v>
      </c>
      <c r="F1809" t="str">
        <f>VLOOKUP(A1809,Table1[[#This Row],[id]:[state]],6,0)</f>
        <v>failed</v>
      </c>
      <c r="G1809">
        <f>IF(F1809="failed",Data!L1809,0)</f>
        <v>8</v>
      </c>
    </row>
    <row r="1810" spans="1:7" x14ac:dyDescent="0.25">
      <c r="A1810">
        <v>1808</v>
      </c>
      <c r="B1810" t="str">
        <f>VLOOKUP(A1810,Table1[[#This Row],[id]:[state]],6,0)</f>
        <v>failed</v>
      </c>
      <c r="C1810">
        <f>IF(B1810="successful",Data!L1810,0)</f>
        <v>0</v>
      </c>
      <c r="F1810" t="str">
        <f>VLOOKUP(A1810,Table1[[#This Row],[id]:[state]],6,0)</f>
        <v>failed</v>
      </c>
      <c r="G1810">
        <f>IF(F1810="failed",Data!L1810,0)</f>
        <v>96</v>
      </c>
    </row>
    <row r="1811" spans="1:7" x14ac:dyDescent="0.25">
      <c r="A1811">
        <v>1809</v>
      </c>
      <c r="B1811" t="str">
        <f>VLOOKUP(A1811,Table1[[#This Row],[id]:[state]],6,0)</f>
        <v>failed</v>
      </c>
      <c r="C1811">
        <f>IF(B1811="successful",Data!L1811,0)</f>
        <v>0</v>
      </c>
      <c r="F1811" t="str">
        <f>VLOOKUP(A1811,Table1[[#This Row],[id]:[state]],6,0)</f>
        <v>failed</v>
      </c>
      <c r="G1811">
        <f>IF(F1811="failed",Data!L1811,0)</f>
        <v>9</v>
      </c>
    </row>
    <row r="1812" spans="1:7" x14ac:dyDescent="0.25">
      <c r="A1812">
        <v>1810</v>
      </c>
      <c r="B1812" t="str">
        <f>VLOOKUP(A1812,Table1[[#This Row],[id]:[state]],6,0)</f>
        <v>failed</v>
      </c>
      <c r="C1812">
        <f>IF(B1812="successful",Data!L1812,0)</f>
        <v>0</v>
      </c>
      <c r="F1812" t="str">
        <f>VLOOKUP(A1812,Table1[[#This Row],[id]:[state]],6,0)</f>
        <v>failed</v>
      </c>
      <c r="G1812">
        <f>IF(F1812="failed",Data!L1812,0)</f>
        <v>2</v>
      </c>
    </row>
    <row r="1813" spans="1:7" x14ac:dyDescent="0.25">
      <c r="A1813">
        <v>1811</v>
      </c>
      <c r="B1813" t="str">
        <f>VLOOKUP(A1813,Table1[[#This Row],[id]:[state]],6,0)</f>
        <v>failed</v>
      </c>
      <c r="C1813">
        <f>IF(B1813="successful",Data!L1813,0)</f>
        <v>0</v>
      </c>
      <c r="F1813" t="str">
        <f>VLOOKUP(A1813,Table1[[#This Row],[id]:[state]],6,0)</f>
        <v>failed</v>
      </c>
      <c r="G1813">
        <f>IF(F1813="failed",Data!L1813,0)</f>
        <v>26</v>
      </c>
    </row>
    <row r="1814" spans="1:7" x14ac:dyDescent="0.25">
      <c r="A1814">
        <v>1812</v>
      </c>
      <c r="B1814" t="str">
        <f>VLOOKUP(A1814,Table1[[#This Row],[id]:[state]],6,0)</f>
        <v>failed</v>
      </c>
      <c r="C1814">
        <f>IF(B1814="successful",Data!L1814,0)</f>
        <v>0</v>
      </c>
      <c r="F1814" t="str">
        <f>VLOOKUP(A1814,Table1[[#This Row],[id]:[state]],6,0)</f>
        <v>failed</v>
      </c>
      <c r="G1814">
        <f>IF(F1814="failed",Data!L1814,0)</f>
        <v>23</v>
      </c>
    </row>
    <row r="1815" spans="1:7" x14ac:dyDescent="0.25">
      <c r="A1815">
        <v>1813</v>
      </c>
      <c r="B1815" t="str">
        <f>VLOOKUP(A1815,Table1[[#This Row],[id]:[state]],6,0)</f>
        <v>failed</v>
      </c>
      <c r="C1815">
        <f>IF(B1815="successful",Data!L1815,0)</f>
        <v>0</v>
      </c>
      <c r="F1815" t="str">
        <f>VLOOKUP(A1815,Table1[[#This Row],[id]:[state]],6,0)</f>
        <v>failed</v>
      </c>
      <c r="G1815">
        <f>IF(F1815="failed",Data!L1815,0)</f>
        <v>0</v>
      </c>
    </row>
    <row r="1816" spans="1:7" x14ac:dyDescent="0.25">
      <c r="A1816">
        <v>1814</v>
      </c>
      <c r="B1816" t="str">
        <f>VLOOKUP(A1816,Table1[[#This Row],[id]:[state]],6,0)</f>
        <v>failed</v>
      </c>
      <c r="C1816">
        <f>IF(B1816="successful",Data!L1816,0)</f>
        <v>0</v>
      </c>
      <c r="F1816" t="str">
        <f>VLOOKUP(A1816,Table1[[#This Row],[id]:[state]],6,0)</f>
        <v>failed</v>
      </c>
      <c r="G1816">
        <f>IF(F1816="failed",Data!L1816,0)</f>
        <v>140</v>
      </c>
    </row>
    <row r="1817" spans="1:7" x14ac:dyDescent="0.25">
      <c r="A1817">
        <v>1815</v>
      </c>
      <c r="B1817" t="str">
        <f>VLOOKUP(A1817,Table1[[#This Row],[id]:[state]],6,0)</f>
        <v>failed</v>
      </c>
      <c r="C1817">
        <f>IF(B1817="successful",Data!L1817,0)</f>
        <v>0</v>
      </c>
      <c r="F1817" t="str">
        <f>VLOOKUP(A1817,Table1[[#This Row],[id]:[state]],6,0)</f>
        <v>failed</v>
      </c>
      <c r="G1817">
        <f>IF(F1817="failed",Data!L1817,0)</f>
        <v>0</v>
      </c>
    </row>
    <row r="1818" spans="1:7" x14ac:dyDescent="0.25">
      <c r="A1818">
        <v>1816</v>
      </c>
      <c r="B1818" t="str">
        <f>VLOOKUP(A1818,Table1[[#This Row],[id]:[state]],6,0)</f>
        <v>failed</v>
      </c>
      <c r="C1818">
        <f>IF(B1818="successful",Data!L1818,0)</f>
        <v>0</v>
      </c>
      <c r="F1818" t="str">
        <f>VLOOKUP(A1818,Table1[[#This Row],[id]:[state]],6,0)</f>
        <v>failed</v>
      </c>
      <c r="G1818">
        <f>IF(F1818="failed",Data!L1818,0)</f>
        <v>6</v>
      </c>
    </row>
    <row r="1819" spans="1:7" x14ac:dyDescent="0.25">
      <c r="A1819">
        <v>1817</v>
      </c>
      <c r="B1819" t="str">
        <f>VLOOKUP(A1819,Table1[[#This Row],[id]:[state]],6,0)</f>
        <v>failed</v>
      </c>
      <c r="C1819">
        <f>IF(B1819="successful",Data!L1819,0)</f>
        <v>0</v>
      </c>
      <c r="F1819" t="str">
        <f>VLOOKUP(A1819,Table1[[#This Row],[id]:[state]],6,0)</f>
        <v>failed</v>
      </c>
      <c r="G1819">
        <f>IF(F1819="failed",Data!L1819,0)</f>
        <v>100</v>
      </c>
    </row>
    <row r="1820" spans="1:7" x14ac:dyDescent="0.25">
      <c r="A1820">
        <v>1818</v>
      </c>
      <c r="B1820" t="str">
        <f>VLOOKUP(A1820,Table1[[#This Row],[id]:[state]],6,0)</f>
        <v>failed</v>
      </c>
      <c r="C1820">
        <f>IF(B1820="successful",Data!L1820,0)</f>
        <v>0</v>
      </c>
      <c r="F1820" t="str">
        <f>VLOOKUP(A1820,Table1[[#This Row],[id]:[state]],6,0)</f>
        <v>failed</v>
      </c>
      <c r="G1820">
        <f>IF(F1820="failed",Data!L1820,0)</f>
        <v>0</v>
      </c>
    </row>
    <row r="1821" spans="1:7" x14ac:dyDescent="0.25">
      <c r="A1821">
        <v>1819</v>
      </c>
      <c r="B1821" t="str">
        <f>VLOOKUP(A1821,Table1[[#This Row],[id]:[state]],6,0)</f>
        <v>failed</v>
      </c>
      <c r="C1821">
        <f>IF(B1821="successful",Data!L1821,0)</f>
        <v>0</v>
      </c>
      <c r="F1821" t="str">
        <f>VLOOKUP(A1821,Table1[[#This Row],[id]:[state]],6,0)</f>
        <v>failed</v>
      </c>
      <c r="G1821">
        <f>IF(F1821="failed",Data!L1821,0)</f>
        <v>4</v>
      </c>
    </row>
    <row r="1822" spans="1:7" x14ac:dyDescent="0.25">
      <c r="A1822">
        <v>1820</v>
      </c>
      <c r="B1822" t="str">
        <f>VLOOKUP(A1822,Table1[[#This Row],[id]:[state]],6,0)</f>
        <v>failed</v>
      </c>
      <c r="C1822">
        <f>IF(B1822="successful",Data!L1822,0)</f>
        <v>0</v>
      </c>
      <c r="F1822" t="str">
        <f>VLOOKUP(A1822,Table1[[#This Row],[id]:[state]],6,0)</f>
        <v>failed</v>
      </c>
      <c r="G1822">
        <f>IF(F1822="failed",Data!L1822,0)</f>
        <v>8</v>
      </c>
    </row>
    <row r="1823" spans="1:7" hidden="1" x14ac:dyDescent="0.25">
      <c r="A1823">
        <v>1821</v>
      </c>
      <c r="B1823" t="str">
        <f>VLOOKUP(A1823,Table1[[#This Row],[id]:[state]],6,0)</f>
        <v>successful</v>
      </c>
      <c r="C1823">
        <f>IF(B1823="successful",Data!L1823,0)</f>
        <v>57</v>
      </c>
      <c r="F1823" t="str">
        <f>VLOOKUP(A1823,Table1[[#This Row],[id]:[state]],6,0)</f>
        <v>successful</v>
      </c>
      <c r="G1823">
        <f>IF(F1823="failed",Data!L1823,0)</f>
        <v>0</v>
      </c>
    </row>
    <row r="1824" spans="1:7" hidden="1" x14ac:dyDescent="0.25">
      <c r="A1824">
        <v>1822</v>
      </c>
      <c r="B1824" t="str">
        <f>VLOOKUP(A1824,Table1[[#This Row],[id]:[state]],6,0)</f>
        <v>successful</v>
      </c>
      <c r="C1824">
        <f>IF(B1824="successful",Data!L1824,0)</f>
        <v>11</v>
      </c>
      <c r="F1824" t="str">
        <f>VLOOKUP(A1824,Table1[[#This Row],[id]:[state]],6,0)</f>
        <v>successful</v>
      </c>
      <c r="G1824">
        <f>IF(F1824="failed",Data!L1824,0)</f>
        <v>0</v>
      </c>
    </row>
    <row r="1825" spans="1:7" hidden="1" x14ac:dyDescent="0.25">
      <c r="A1825">
        <v>1823</v>
      </c>
      <c r="B1825" t="str">
        <f>VLOOKUP(A1825,Table1[[#This Row],[id]:[state]],6,0)</f>
        <v>successful</v>
      </c>
      <c r="C1825">
        <f>IF(B1825="successful",Data!L1825,0)</f>
        <v>33</v>
      </c>
      <c r="F1825" t="str">
        <f>VLOOKUP(A1825,Table1[[#This Row],[id]:[state]],6,0)</f>
        <v>successful</v>
      </c>
      <c r="G1825">
        <f>IF(F1825="failed",Data!L1825,0)</f>
        <v>0</v>
      </c>
    </row>
    <row r="1826" spans="1:7" hidden="1" x14ac:dyDescent="0.25">
      <c r="A1826">
        <v>1824</v>
      </c>
      <c r="B1826" t="str">
        <f>VLOOKUP(A1826,Table1[[#This Row],[id]:[state]],6,0)</f>
        <v>successful</v>
      </c>
      <c r="C1826">
        <f>IF(B1826="successful",Data!L1826,0)</f>
        <v>40</v>
      </c>
      <c r="F1826" t="str">
        <f>VLOOKUP(A1826,Table1[[#This Row],[id]:[state]],6,0)</f>
        <v>successful</v>
      </c>
      <c r="G1826">
        <f>IF(F1826="failed",Data!L1826,0)</f>
        <v>0</v>
      </c>
    </row>
    <row r="1827" spans="1:7" hidden="1" x14ac:dyDescent="0.25">
      <c r="A1827">
        <v>1825</v>
      </c>
      <c r="B1827" t="str">
        <f>VLOOKUP(A1827,Table1[[#This Row],[id]:[state]],6,0)</f>
        <v>successful</v>
      </c>
      <c r="C1827">
        <f>IF(B1827="successful",Data!L1827,0)</f>
        <v>50</v>
      </c>
      <c r="F1827" t="str">
        <f>VLOOKUP(A1827,Table1[[#This Row],[id]:[state]],6,0)</f>
        <v>successful</v>
      </c>
      <c r="G1827">
        <f>IF(F1827="failed",Data!L1827,0)</f>
        <v>0</v>
      </c>
    </row>
    <row r="1828" spans="1:7" hidden="1" x14ac:dyDescent="0.25">
      <c r="A1828">
        <v>1826</v>
      </c>
      <c r="B1828" t="str">
        <f>VLOOKUP(A1828,Table1[[#This Row],[id]:[state]],6,0)</f>
        <v>successful</v>
      </c>
      <c r="C1828">
        <f>IF(B1828="successful",Data!L1828,0)</f>
        <v>38</v>
      </c>
      <c r="F1828" t="str">
        <f>VLOOKUP(A1828,Table1[[#This Row],[id]:[state]],6,0)</f>
        <v>successful</v>
      </c>
      <c r="G1828">
        <f>IF(F1828="failed",Data!L1828,0)</f>
        <v>0</v>
      </c>
    </row>
    <row r="1829" spans="1:7" hidden="1" x14ac:dyDescent="0.25">
      <c r="A1829">
        <v>1827</v>
      </c>
      <c r="B1829" t="str">
        <f>VLOOKUP(A1829,Table1[[#This Row],[id]:[state]],6,0)</f>
        <v>successful</v>
      </c>
      <c r="C1829">
        <f>IF(B1829="successful",Data!L1829,0)</f>
        <v>96</v>
      </c>
      <c r="F1829" t="str">
        <f>VLOOKUP(A1829,Table1[[#This Row],[id]:[state]],6,0)</f>
        <v>successful</v>
      </c>
      <c r="G1829">
        <f>IF(F1829="failed",Data!L1829,0)</f>
        <v>0</v>
      </c>
    </row>
    <row r="1830" spans="1:7" hidden="1" x14ac:dyDescent="0.25">
      <c r="A1830">
        <v>1828</v>
      </c>
      <c r="B1830" t="str">
        <f>VLOOKUP(A1830,Table1[[#This Row],[id]:[state]],6,0)</f>
        <v>successful</v>
      </c>
      <c r="C1830">
        <f>IF(B1830="successful",Data!L1830,0)</f>
        <v>48</v>
      </c>
      <c r="F1830" t="str">
        <f>VLOOKUP(A1830,Table1[[#This Row],[id]:[state]],6,0)</f>
        <v>successful</v>
      </c>
      <c r="G1830">
        <f>IF(F1830="failed",Data!L1830,0)</f>
        <v>0</v>
      </c>
    </row>
    <row r="1831" spans="1:7" hidden="1" x14ac:dyDescent="0.25">
      <c r="A1831">
        <v>1829</v>
      </c>
      <c r="B1831" t="str">
        <f>VLOOKUP(A1831,Table1[[#This Row],[id]:[state]],6,0)</f>
        <v>successful</v>
      </c>
      <c r="C1831">
        <f>IF(B1831="successful",Data!L1831,0)</f>
        <v>33</v>
      </c>
      <c r="F1831" t="str">
        <f>VLOOKUP(A1831,Table1[[#This Row],[id]:[state]],6,0)</f>
        <v>successful</v>
      </c>
      <c r="G1831">
        <f>IF(F1831="failed",Data!L1831,0)</f>
        <v>0</v>
      </c>
    </row>
    <row r="1832" spans="1:7" hidden="1" x14ac:dyDescent="0.25">
      <c r="A1832">
        <v>1830</v>
      </c>
      <c r="B1832" t="str">
        <f>VLOOKUP(A1832,Table1[[#This Row],[id]:[state]],6,0)</f>
        <v>successful</v>
      </c>
      <c r="C1832">
        <f>IF(B1832="successful",Data!L1832,0)</f>
        <v>226</v>
      </c>
      <c r="F1832" t="str">
        <f>VLOOKUP(A1832,Table1[[#This Row],[id]:[state]],6,0)</f>
        <v>successful</v>
      </c>
      <c r="G1832">
        <f>IF(F1832="failed",Data!L1832,0)</f>
        <v>0</v>
      </c>
    </row>
    <row r="1833" spans="1:7" hidden="1" x14ac:dyDescent="0.25">
      <c r="A1833">
        <v>1831</v>
      </c>
      <c r="B1833" t="str">
        <f>VLOOKUP(A1833,Table1[[#This Row],[id]:[state]],6,0)</f>
        <v>successful</v>
      </c>
      <c r="C1833">
        <f>IF(B1833="successful",Data!L1833,0)</f>
        <v>14</v>
      </c>
      <c r="F1833" t="str">
        <f>VLOOKUP(A1833,Table1[[#This Row],[id]:[state]],6,0)</f>
        <v>successful</v>
      </c>
      <c r="G1833">
        <f>IF(F1833="failed",Data!L1833,0)</f>
        <v>0</v>
      </c>
    </row>
    <row r="1834" spans="1:7" hidden="1" x14ac:dyDescent="0.25">
      <c r="A1834">
        <v>1832</v>
      </c>
      <c r="B1834" t="str">
        <f>VLOOKUP(A1834,Table1[[#This Row],[id]:[state]],6,0)</f>
        <v>successful</v>
      </c>
      <c r="C1834">
        <f>IF(B1834="successful",Data!L1834,0)</f>
        <v>20</v>
      </c>
      <c r="F1834" t="str">
        <f>VLOOKUP(A1834,Table1[[#This Row],[id]:[state]],6,0)</f>
        <v>successful</v>
      </c>
      <c r="G1834">
        <f>IF(F1834="failed",Data!L1834,0)</f>
        <v>0</v>
      </c>
    </row>
    <row r="1835" spans="1:7" hidden="1" x14ac:dyDescent="0.25">
      <c r="A1835">
        <v>1833</v>
      </c>
      <c r="B1835" t="str">
        <f>VLOOKUP(A1835,Table1[[#This Row],[id]:[state]],6,0)</f>
        <v>successful</v>
      </c>
      <c r="C1835">
        <f>IF(B1835="successful",Data!L1835,0)</f>
        <v>25</v>
      </c>
      <c r="F1835" t="str">
        <f>VLOOKUP(A1835,Table1[[#This Row],[id]:[state]],6,0)</f>
        <v>successful</v>
      </c>
      <c r="G1835">
        <f>IF(F1835="failed",Data!L1835,0)</f>
        <v>0</v>
      </c>
    </row>
    <row r="1836" spans="1:7" hidden="1" x14ac:dyDescent="0.25">
      <c r="A1836">
        <v>1834</v>
      </c>
      <c r="B1836" t="str">
        <f>VLOOKUP(A1836,Table1[[#This Row],[id]:[state]],6,0)</f>
        <v>successful</v>
      </c>
      <c r="C1836">
        <f>IF(B1836="successful",Data!L1836,0)</f>
        <v>90</v>
      </c>
      <c r="F1836" t="str">
        <f>VLOOKUP(A1836,Table1[[#This Row],[id]:[state]],6,0)</f>
        <v>successful</v>
      </c>
      <c r="G1836">
        <f>IF(F1836="failed",Data!L1836,0)</f>
        <v>0</v>
      </c>
    </row>
    <row r="1837" spans="1:7" hidden="1" x14ac:dyDescent="0.25">
      <c r="A1837">
        <v>1835</v>
      </c>
      <c r="B1837" t="str">
        <f>VLOOKUP(A1837,Table1[[#This Row],[id]:[state]],6,0)</f>
        <v>successful</v>
      </c>
      <c r="C1837">
        <f>IF(B1837="successful",Data!L1837,0)</f>
        <v>11</v>
      </c>
      <c r="F1837" t="str">
        <f>VLOOKUP(A1837,Table1[[#This Row],[id]:[state]],6,0)</f>
        <v>successful</v>
      </c>
      <c r="G1837">
        <f>IF(F1837="failed",Data!L1837,0)</f>
        <v>0</v>
      </c>
    </row>
    <row r="1838" spans="1:7" hidden="1" x14ac:dyDescent="0.25">
      <c r="A1838">
        <v>1836</v>
      </c>
      <c r="B1838" t="str">
        <f>VLOOKUP(A1838,Table1[[#This Row],[id]:[state]],6,0)</f>
        <v>successful</v>
      </c>
      <c r="C1838">
        <f>IF(B1838="successful",Data!L1838,0)</f>
        <v>55</v>
      </c>
      <c r="F1838" t="str">
        <f>VLOOKUP(A1838,Table1[[#This Row],[id]:[state]],6,0)</f>
        <v>successful</v>
      </c>
      <c r="G1838">
        <f>IF(F1838="failed",Data!L1838,0)</f>
        <v>0</v>
      </c>
    </row>
    <row r="1839" spans="1:7" hidden="1" x14ac:dyDescent="0.25">
      <c r="A1839">
        <v>1837</v>
      </c>
      <c r="B1839" t="str">
        <f>VLOOKUP(A1839,Table1[[#This Row],[id]:[state]],6,0)</f>
        <v>successful</v>
      </c>
      <c r="C1839">
        <f>IF(B1839="successful",Data!L1839,0)</f>
        <v>30</v>
      </c>
      <c r="F1839" t="str">
        <f>VLOOKUP(A1839,Table1[[#This Row],[id]:[state]],6,0)</f>
        <v>successful</v>
      </c>
      <c r="G1839">
        <f>IF(F1839="failed",Data!L1839,0)</f>
        <v>0</v>
      </c>
    </row>
    <row r="1840" spans="1:7" hidden="1" x14ac:dyDescent="0.25">
      <c r="A1840">
        <v>1838</v>
      </c>
      <c r="B1840" t="str">
        <f>VLOOKUP(A1840,Table1[[#This Row],[id]:[state]],6,0)</f>
        <v>successful</v>
      </c>
      <c r="C1840">
        <f>IF(B1840="successful",Data!L1840,0)</f>
        <v>28</v>
      </c>
      <c r="F1840" t="str">
        <f>VLOOKUP(A1840,Table1[[#This Row],[id]:[state]],6,0)</f>
        <v>successful</v>
      </c>
      <c r="G1840">
        <f>IF(F1840="failed",Data!L1840,0)</f>
        <v>0</v>
      </c>
    </row>
    <row r="1841" spans="1:7" hidden="1" x14ac:dyDescent="0.25">
      <c r="A1841">
        <v>1839</v>
      </c>
      <c r="B1841" t="str">
        <f>VLOOKUP(A1841,Table1[[#This Row],[id]:[state]],6,0)</f>
        <v>successful</v>
      </c>
      <c r="C1841">
        <f>IF(B1841="successful",Data!L1841,0)</f>
        <v>45</v>
      </c>
      <c r="F1841" t="str">
        <f>VLOOKUP(A1841,Table1[[#This Row],[id]:[state]],6,0)</f>
        <v>successful</v>
      </c>
      <c r="G1841">
        <f>IF(F1841="failed",Data!L1841,0)</f>
        <v>0</v>
      </c>
    </row>
    <row r="1842" spans="1:7" hidden="1" x14ac:dyDescent="0.25">
      <c r="A1842">
        <v>1840</v>
      </c>
      <c r="B1842" t="str">
        <f>VLOOKUP(A1842,Table1[[#This Row],[id]:[state]],6,0)</f>
        <v>successful</v>
      </c>
      <c r="C1842">
        <f>IF(B1842="successful",Data!L1842,0)</f>
        <v>13</v>
      </c>
      <c r="F1842" t="str">
        <f>VLOOKUP(A1842,Table1[[#This Row],[id]:[state]],6,0)</f>
        <v>successful</v>
      </c>
      <c r="G1842">
        <f>IF(F1842="failed",Data!L1842,0)</f>
        <v>0</v>
      </c>
    </row>
    <row r="1843" spans="1:7" hidden="1" x14ac:dyDescent="0.25">
      <c r="A1843">
        <v>1841</v>
      </c>
      <c r="B1843" t="str">
        <f>VLOOKUP(A1843,Table1[[#This Row],[id]:[state]],6,0)</f>
        <v>successful</v>
      </c>
      <c r="C1843">
        <f>IF(B1843="successful",Data!L1843,0)</f>
        <v>40</v>
      </c>
      <c r="F1843" t="str">
        <f>VLOOKUP(A1843,Table1[[#This Row],[id]:[state]],6,0)</f>
        <v>successful</v>
      </c>
      <c r="G1843">
        <f>IF(F1843="failed",Data!L1843,0)</f>
        <v>0</v>
      </c>
    </row>
    <row r="1844" spans="1:7" hidden="1" x14ac:dyDescent="0.25">
      <c r="A1844">
        <v>1842</v>
      </c>
      <c r="B1844" t="str">
        <f>VLOOKUP(A1844,Table1[[#This Row],[id]:[state]],6,0)</f>
        <v>successful</v>
      </c>
      <c r="C1844">
        <f>IF(B1844="successful",Data!L1844,0)</f>
        <v>21</v>
      </c>
      <c r="F1844" t="str">
        <f>VLOOKUP(A1844,Table1[[#This Row],[id]:[state]],6,0)</f>
        <v>successful</v>
      </c>
      <c r="G1844">
        <f>IF(F1844="failed",Data!L1844,0)</f>
        <v>0</v>
      </c>
    </row>
    <row r="1845" spans="1:7" hidden="1" x14ac:dyDescent="0.25">
      <c r="A1845">
        <v>1843</v>
      </c>
      <c r="B1845" t="str">
        <f>VLOOKUP(A1845,Table1[[#This Row],[id]:[state]],6,0)</f>
        <v>successful</v>
      </c>
      <c r="C1845">
        <f>IF(B1845="successful",Data!L1845,0)</f>
        <v>134</v>
      </c>
      <c r="F1845" t="str">
        <f>VLOOKUP(A1845,Table1[[#This Row],[id]:[state]],6,0)</f>
        <v>successful</v>
      </c>
      <c r="G1845">
        <f>IF(F1845="failed",Data!L1845,0)</f>
        <v>0</v>
      </c>
    </row>
    <row r="1846" spans="1:7" hidden="1" x14ac:dyDescent="0.25">
      <c r="A1846">
        <v>1844</v>
      </c>
      <c r="B1846" t="str">
        <f>VLOOKUP(A1846,Table1[[#This Row],[id]:[state]],6,0)</f>
        <v>successful</v>
      </c>
      <c r="C1846">
        <f>IF(B1846="successful",Data!L1846,0)</f>
        <v>20</v>
      </c>
      <c r="F1846" t="str">
        <f>VLOOKUP(A1846,Table1[[#This Row],[id]:[state]],6,0)</f>
        <v>successful</v>
      </c>
      <c r="G1846">
        <f>IF(F1846="failed",Data!L1846,0)</f>
        <v>0</v>
      </c>
    </row>
    <row r="1847" spans="1:7" hidden="1" x14ac:dyDescent="0.25">
      <c r="A1847">
        <v>1845</v>
      </c>
      <c r="B1847" t="str">
        <f>VLOOKUP(A1847,Table1[[#This Row],[id]:[state]],6,0)</f>
        <v>successful</v>
      </c>
      <c r="C1847">
        <f>IF(B1847="successful",Data!L1847,0)</f>
        <v>19</v>
      </c>
      <c r="F1847" t="str">
        <f>VLOOKUP(A1847,Table1[[#This Row],[id]:[state]],6,0)</f>
        <v>successful</v>
      </c>
      <c r="G1847">
        <f>IF(F1847="failed",Data!L1847,0)</f>
        <v>0</v>
      </c>
    </row>
    <row r="1848" spans="1:7" hidden="1" x14ac:dyDescent="0.25">
      <c r="A1848">
        <v>1846</v>
      </c>
      <c r="B1848" t="str">
        <f>VLOOKUP(A1848,Table1[[#This Row],[id]:[state]],6,0)</f>
        <v>successful</v>
      </c>
      <c r="C1848">
        <f>IF(B1848="successful",Data!L1848,0)</f>
        <v>209</v>
      </c>
      <c r="F1848" t="str">
        <f>VLOOKUP(A1848,Table1[[#This Row],[id]:[state]],6,0)</f>
        <v>successful</v>
      </c>
      <c r="G1848">
        <f>IF(F1848="failed",Data!L1848,0)</f>
        <v>0</v>
      </c>
    </row>
    <row r="1849" spans="1:7" hidden="1" x14ac:dyDescent="0.25">
      <c r="A1849">
        <v>1847</v>
      </c>
      <c r="B1849" t="str">
        <f>VLOOKUP(A1849,Table1[[#This Row],[id]:[state]],6,0)</f>
        <v>successful</v>
      </c>
      <c r="C1849">
        <f>IF(B1849="successful",Data!L1849,0)</f>
        <v>38</v>
      </c>
      <c r="F1849" t="str">
        <f>VLOOKUP(A1849,Table1[[#This Row],[id]:[state]],6,0)</f>
        <v>successful</v>
      </c>
      <c r="G1849">
        <f>IF(F1849="failed",Data!L1849,0)</f>
        <v>0</v>
      </c>
    </row>
    <row r="1850" spans="1:7" hidden="1" x14ac:dyDescent="0.25">
      <c r="A1850">
        <v>1848</v>
      </c>
      <c r="B1850" t="str">
        <f>VLOOKUP(A1850,Table1[[#This Row],[id]:[state]],6,0)</f>
        <v>successful</v>
      </c>
      <c r="C1850">
        <f>IF(B1850="successful",Data!L1850,0)</f>
        <v>24</v>
      </c>
      <c r="F1850" t="str">
        <f>VLOOKUP(A1850,Table1[[#This Row],[id]:[state]],6,0)</f>
        <v>successful</v>
      </c>
      <c r="G1850">
        <f>IF(F1850="failed",Data!L1850,0)</f>
        <v>0</v>
      </c>
    </row>
    <row r="1851" spans="1:7" hidden="1" x14ac:dyDescent="0.25">
      <c r="A1851">
        <v>1849</v>
      </c>
      <c r="B1851" t="str">
        <f>VLOOKUP(A1851,Table1[[#This Row],[id]:[state]],6,0)</f>
        <v>successful</v>
      </c>
      <c r="C1851">
        <f>IF(B1851="successful",Data!L1851,0)</f>
        <v>8</v>
      </c>
      <c r="F1851" t="str">
        <f>VLOOKUP(A1851,Table1[[#This Row],[id]:[state]],6,0)</f>
        <v>successful</v>
      </c>
      <c r="G1851">
        <f>IF(F1851="failed",Data!L1851,0)</f>
        <v>0</v>
      </c>
    </row>
    <row r="1852" spans="1:7" hidden="1" x14ac:dyDescent="0.25">
      <c r="A1852">
        <v>1850</v>
      </c>
      <c r="B1852" t="str">
        <f>VLOOKUP(A1852,Table1[[#This Row],[id]:[state]],6,0)</f>
        <v>successful</v>
      </c>
      <c r="C1852">
        <f>IF(B1852="successful",Data!L1852,0)</f>
        <v>179</v>
      </c>
      <c r="F1852" t="str">
        <f>VLOOKUP(A1852,Table1[[#This Row],[id]:[state]],6,0)</f>
        <v>successful</v>
      </c>
      <c r="G1852">
        <f>IF(F1852="failed",Data!L1852,0)</f>
        <v>0</v>
      </c>
    </row>
    <row r="1853" spans="1:7" hidden="1" x14ac:dyDescent="0.25">
      <c r="A1853">
        <v>1851</v>
      </c>
      <c r="B1853" t="str">
        <f>VLOOKUP(A1853,Table1[[#This Row],[id]:[state]],6,0)</f>
        <v>successful</v>
      </c>
      <c r="C1853">
        <f>IF(B1853="successful",Data!L1853,0)</f>
        <v>26</v>
      </c>
      <c r="F1853" t="str">
        <f>VLOOKUP(A1853,Table1[[#This Row],[id]:[state]],6,0)</f>
        <v>successful</v>
      </c>
      <c r="G1853">
        <f>IF(F1853="failed",Data!L1853,0)</f>
        <v>0</v>
      </c>
    </row>
    <row r="1854" spans="1:7" hidden="1" x14ac:dyDescent="0.25">
      <c r="A1854">
        <v>1852</v>
      </c>
      <c r="B1854" t="str">
        <f>VLOOKUP(A1854,Table1[[#This Row],[id]:[state]],6,0)</f>
        <v>successful</v>
      </c>
      <c r="C1854">
        <f>IF(B1854="successful",Data!L1854,0)</f>
        <v>131</v>
      </c>
      <c r="F1854" t="str">
        <f>VLOOKUP(A1854,Table1[[#This Row],[id]:[state]],6,0)</f>
        <v>successful</v>
      </c>
      <c r="G1854">
        <f>IF(F1854="failed",Data!L1854,0)</f>
        <v>0</v>
      </c>
    </row>
    <row r="1855" spans="1:7" hidden="1" x14ac:dyDescent="0.25">
      <c r="A1855">
        <v>1853</v>
      </c>
      <c r="B1855" t="str">
        <f>VLOOKUP(A1855,Table1[[#This Row],[id]:[state]],6,0)</f>
        <v>successful</v>
      </c>
      <c r="C1855">
        <f>IF(B1855="successful",Data!L1855,0)</f>
        <v>14</v>
      </c>
      <c r="F1855" t="str">
        <f>VLOOKUP(A1855,Table1[[#This Row],[id]:[state]],6,0)</f>
        <v>successful</v>
      </c>
      <c r="G1855">
        <f>IF(F1855="failed",Data!L1855,0)</f>
        <v>0</v>
      </c>
    </row>
    <row r="1856" spans="1:7" hidden="1" x14ac:dyDescent="0.25">
      <c r="A1856">
        <v>1854</v>
      </c>
      <c r="B1856" t="str">
        <f>VLOOKUP(A1856,Table1[[#This Row],[id]:[state]],6,0)</f>
        <v>successful</v>
      </c>
      <c r="C1856">
        <f>IF(B1856="successful",Data!L1856,0)</f>
        <v>174</v>
      </c>
      <c r="F1856" t="str">
        <f>VLOOKUP(A1856,Table1[[#This Row],[id]:[state]],6,0)</f>
        <v>successful</v>
      </c>
      <c r="G1856">
        <f>IF(F1856="failed",Data!L1856,0)</f>
        <v>0</v>
      </c>
    </row>
    <row r="1857" spans="1:7" hidden="1" x14ac:dyDescent="0.25">
      <c r="A1857">
        <v>1855</v>
      </c>
      <c r="B1857" t="str">
        <f>VLOOKUP(A1857,Table1[[#This Row],[id]:[state]],6,0)</f>
        <v>successful</v>
      </c>
      <c r="C1857">
        <f>IF(B1857="successful",Data!L1857,0)</f>
        <v>191</v>
      </c>
      <c r="F1857" t="str">
        <f>VLOOKUP(A1857,Table1[[#This Row],[id]:[state]],6,0)</f>
        <v>successful</v>
      </c>
      <c r="G1857">
        <f>IF(F1857="failed",Data!L1857,0)</f>
        <v>0</v>
      </c>
    </row>
    <row r="1858" spans="1:7" hidden="1" x14ac:dyDescent="0.25">
      <c r="A1858">
        <v>1856</v>
      </c>
      <c r="B1858" t="str">
        <f>VLOOKUP(A1858,Table1[[#This Row],[id]:[state]],6,0)</f>
        <v>successful</v>
      </c>
      <c r="C1858">
        <f>IF(B1858="successful",Data!L1858,0)</f>
        <v>38</v>
      </c>
      <c r="F1858" t="str">
        <f>VLOOKUP(A1858,Table1[[#This Row],[id]:[state]],6,0)</f>
        <v>successful</v>
      </c>
      <c r="G1858">
        <f>IF(F1858="failed",Data!L1858,0)</f>
        <v>0</v>
      </c>
    </row>
    <row r="1859" spans="1:7" hidden="1" x14ac:dyDescent="0.25">
      <c r="A1859">
        <v>1857</v>
      </c>
      <c r="B1859" t="str">
        <f>VLOOKUP(A1859,Table1[[#This Row],[id]:[state]],6,0)</f>
        <v>successful</v>
      </c>
      <c r="C1859">
        <f>IF(B1859="successful",Data!L1859,0)</f>
        <v>22</v>
      </c>
      <c r="F1859" t="str">
        <f>VLOOKUP(A1859,Table1[[#This Row],[id]:[state]],6,0)</f>
        <v>successful</v>
      </c>
      <c r="G1859">
        <f>IF(F1859="failed",Data!L1859,0)</f>
        <v>0</v>
      </c>
    </row>
    <row r="1860" spans="1:7" hidden="1" x14ac:dyDescent="0.25">
      <c r="A1860">
        <v>1858</v>
      </c>
      <c r="B1860" t="str">
        <f>VLOOKUP(A1860,Table1[[#This Row],[id]:[state]],6,0)</f>
        <v>successful</v>
      </c>
      <c r="C1860">
        <f>IF(B1860="successful",Data!L1860,0)</f>
        <v>149</v>
      </c>
      <c r="F1860" t="str">
        <f>VLOOKUP(A1860,Table1[[#This Row],[id]:[state]],6,0)</f>
        <v>successful</v>
      </c>
      <c r="G1860">
        <f>IF(F1860="failed",Data!L1860,0)</f>
        <v>0</v>
      </c>
    </row>
    <row r="1861" spans="1:7" hidden="1" x14ac:dyDescent="0.25">
      <c r="A1861">
        <v>1859</v>
      </c>
      <c r="B1861" t="str">
        <f>VLOOKUP(A1861,Table1[[#This Row],[id]:[state]],6,0)</f>
        <v>successful</v>
      </c>
      <c r="C1861">
        <f>IF(B1861="successful",Data!L1861,0)</f>
        <v>56</v>
      </c>
      <c r="F1861" t="str">
        <f>VLOOKUP(A1861,Table1[[#This Row],[id]:[state]],6,0)</f>
        <v>successful</v>
      </c>
      <c r="G1861">
        <f>IF(F1861="failed",Data!L1861,0)</f>
        <v>0</v>
      </c>
    </row>
    <row r="1862" spans="1:7" hidden="1" x14ac:dyDescent="0.25">
      <c r="A1862">
        <v>1860</v>
      </c>
      <c r="B1862" t="str">
        <f>VLOOKUP(A1862,Table1[[#This Row],[id]:[state]],6,0)</f>
        <v>successful</v>
      </c>
      <c r="C1862">
        <f>IF(B1862="successful",Data!L1862,0)</f>
        <v>19</v>
      </c>
      <c r="F1862" t="str">
        <f>VLOOKUP(A1862,Table1[[#This Row],[id]:[state]],6,0)</f>
        <v>successful</v>
      </c>
      <c r="G1862">
        <f>IF(F1862="failed",Data!L1862,0)</f>
        <v>0</v>
      </c>
    </row>
    <row r="1863" spans="1:7" x14ac:dyDescent="0.25">
      <c r="A1863">
        <v>1861</v>
      </c>
      <c r="B1863" t="str">
        <f>VLOOKUP(A1863,Table1[[#This Row],[id]:[state]],6,0)</f>
        <v>failed</v>
      </c>
      <c r="C1863">
        <f>IF(B1863="successful",Data!L1863,0)</f>
        <v>0</v>
      </c>
      <c r="F1863" t="str">
        <f>VLOOKUP(A1863,Table1[[#This Row],[id]:[state]],6,0)</f>
        <v>failed</v>
      </c>
      <c r="G1863">
        <f>IF(F1863="failed",Data!L1863,0)</f>
        <v>0</v>
      </c>
    </row>
    <row r="1864" spans="1:7" x14ac:dyDescent="0.25">
      <c r="A1864">
        <v>1862</v>
      </c>
      <c r="B1864" t="str">
        <f>VLOOKUP(A1864,Table1[[#This Row],[id]:[state]],6,0)</f>
        <v>failed</v>
      </c>
      <c r="C1864">
        <f>IF(B1864="successful",Data!L1864,0)</f>
        <v>0</v>
      </c>
      <c r="F1864" t="str">
        <f>VLOOKUP(A1864,Table1[[#This Row],[id]:[state]],6,0)</f>
        <v>failed</v>
      </c>
      <c r="G1864">
        <f>IF(F1864="failed",Data!L1864,0)</f>
        <v>16</v>
      </c>
    </row>
    <row r="1865" spans="1:7" x14ac:dyDescent="0.25">
      <c r="A1865">
        <v>1863</v>
      </c>
      <c r="B1865" t="str">
        <f>VLOOKUP(A1865,Table1[[#This Row],[id]:[state]],6,0)</f>
        <v>failed</v>
      </c>
      <c r="C1865">
        <f>IF(B1865="successful",Data!L1865,0)</f>
        <v>0</v>
      </c>
      <c r="F1865" t="str">
        <f>VLOOKUP(A1865,Table1[[#This Row],[id]:[state]],6,0)</f>
        <v>failed</v>
      </c>
      <c r="G1865">
        <f>IF(F1865="failed",Data!L1865,0)</f>
        <v>2</v>
      </c>
    </row>
    <row r="1866" spans="1:7" x14ac:dyDescent="0.25">
      <c r="A1866">
        <v>1864</v>
      </c>
      <c r="B1866" t="str">
        <f>VLOOKUP(A1866,Table1[[#This Row],[id]:[state]],6,0)</f>
        <v>failed</v>
      </c>
      <c r="C1866">
        <f>IF(B1866="successful",Data!L1866,0)</f>
        <v>0</v>
      </c>
      <c r="F1866" t="str">
        <f>VLOOKUP(A1866,Table1[[#This Row],[id]:[state]],6,0)</f>
        <v>failed</v>
      </c>
      <c r="G1866">
        <f>IF(F1866="failed",Data!L1866,0)</f>
        <v>48</v>
      </c>
    </row>
    <row r="1867" spans="1:7" x14ac:dyDescent="0.25">
      <c r="A1867">
        <v>1865</v>
      </c>
      <c r="B1867" t="str">
        <f>VLOOKUP(A1867,Table1[[#This Row],[id]:[state]],6,0)</f>
        <v>failed</v>
      </c>
      <c r="C1867">
        <f>IF(B1867="successful",Data!L1867,0)</f>
        <v>0</v>
      </c>
      <c r="F1867" t="str">
        <f>VLOOKUP(A1867,Table1[[#This Row],[id]:[state]],6,0)</f>
        <v>failed</v>
      </c>
      <c r="G1867">
        <f>IF(F1867="failed",Data!L1867,0)</f>
        <v>2</v>
      </c>
    </row>
    <row r="1868" spans="1:7" x14ac:dyDescent="0.25">
      <c r="A1868">
        <v>1866</v>
      </c>
      <c r="B1868" t="str">
        <f>VLOOKUP(A1868,Table1[[#This Row],[id]:[state]],6,0)</f>
        <v>failed</v>
      </c>
      <c r="C1868">
        <f>IF(B1868="successful",Data!L1868,0)</f>
        <v>0</v>
      </c>
      <c r="F1868" t="str">
        <f>VLOOKUP(A1868,Table1[[#This Row],[id]:[state]],6,0)</f>
        <v>failed</v>
      </c>
      <c r="G1868">
        <f>IF(F1868="failed",Data!L1868,0)</f>
        <v>2</v>
      </c>
    </row>
    <row r="1869" spans="1:7" x14ac:dyDescent="0.25">
      <c r="A1869">
        <v>1867</v>
      </c>
      <c r="B1869" t="str">
        <f>VLOOKUP(A1869,Table1[[#This Row],[id]:[state]],6,0)</f>
        <v>failed</v>
      </c>
      <c r="C1869">
        <f>IF(B1869="successful",Data!L1869,0)</f>
        <v>0</v>
      </c>
      <c r="F1869" t="str">
        <f>VLOOKUP(A1869,Table1[[#This Row],[id]:[state]],6,0)</f>
        <v>failed</v>
      </c>
      <c r="G1869">
        <f>IF(F1869="failed",Data!L1869,0)</f>
        <v>1</v>
      </c>
    </row>
    <row r="1870" spans="1:7" x14ac:dyDescent="0.25">
      <c r="A1870">
        <v>1868</v>
      </c>
      <c r="B1870" t="str">
        <f>VLOOKUP(A1870,Table1[[#This Row],[id]:[state]],6,0)</f>
        <v>failed</v>
      </c>
      <c r="C1870">
        <f>IF(B1870="successful",Data!L1870,0)</f>
        <v>0</v>
      </c>
      <c r="F1870" t="str">
        <f>VLOOKUP(A1870,Table1[[#This Row],[id]:[state]],6,0)</f>
        <v>failed</v>
      </c>
      <c r="G1870">
        <f>IF(F1870="failed",Data!L1870,0)</f>
        <v>17</v>
      </c>
    </row>
    <row r="1871" spans="1:7" x14ac:dyDescent="0.25">
      <c r="A1871">
        <v>1869</v>
      </c>
      <c r="B1871" t="str">
        <f>VLOOKUP(A1871,Table1[[#This Row],[id]:[state]],6,0)</f>
        <v>failed</v>
      </c>
      <c r="C1871">
        <f>IF(B1871="successful",Data!L1871,0)</f>
        <v>0</v>
      </c>
      <c r="F1871" t="str">
        <f>VLOOKUP(A1871,Table1[[#This Row],[id]:[state]],6,0)</f>
        <v>failed</v>
      </c>
      <c r="G1871">
        <f>IF(F1871="failed",Data!L1871,0)</f>
        <v>0</v>
      </c>
    </row>
    <row r="1872" spans="1:7" x14ac:dyDescent="0.25">
      <c r="A1872">
        <v>1870</v>
      </c>
      <c r="B1872" t="str">
        <f>VLOOKUP(A1872,Table1[[#This Row],[id]:[state]],6,0)</f>
        <v>failed</v>
      </c>
      <c r="C1872">
        <f>IF(B1872="successful",Data!L1872,0)</f>
        <v>0</v>
      </c>
      <c r="F1872" t="str">
        <f>VLOOKUP(A1872,Table1[[#This Row],[id]:[state]],6,0)</f>
        <v>failed</v>
      </c>
      <c r="G1872">
        <f>IF(F1872="failed",Data!L1872,0)</f>
        <v>11</v>
      </c>
    </row>
    <row r="1873" spans="1:7" x14ac:dyDescent="0.25">
      <c r="A1873">
        <v>1871</v>
      </c>
      <c r="B1873" t="str">
        <f>VLOOKUP(A1873,Table1[[#This Row],[id]:[state]],6,0)</f>
        <v>failed</v>
      </c>
      <c r="C1873">
        <f>IF(B1873="successful",Data!L1873,0)</f>
        <v>0</v>
      </c>
      <c r="F1873" t="str">
        <f>VLOOKUP(A1873,Table1[[#This Row],[id]:[state]],6,0)</f>
        <v>failed</v>
      </c>
      <c r="G1873">
        <f>IF(F1873="failed",Data!L1873,0)</f>
        <v>95</v>
      </c>
    </row>
    <row r="1874" spans="1:7" x14ac:dyDescent="0.25">
      <c r="A1874">
        <v>1872</v>
      </c>
      <c r="B1874" t="str">
        <f>VLOOKUP(A1874,Table1[[#This Row],[id]:[state]],6,0)</f>
        <v>failed</v>
      </c>
      <c r="C1874">
        <f>IF(B1874="successful",Data!L1874,0)</f>
        <v>0</v>
      </c>
      <c r="F1874" t="str">
        <f>VLOOKUP(A1874,Table1[[#This Row],[id]:[state]],6,0)</f>
        <v>failed</v>
      </c>
      <c r="G1874">
        <f>IF(F1874="failed",Data!L1874,0)</f>
        <v>13</v>
      </c>
    </row>
    <row r="1875" spans="1:7" x14ac:dyDescent="0.25">
      <c r="A1875">
        <v>1873</v>
      </c>
      <c r="B1875" t="str">
        <f>VLOOKUP(A1875,Table1[[#This Row],[id]:[state]],6,0)</f>
        <v>failed</v>
      </c>
      <c r="C1875">
        <f>IF(B1875="successful",Data!L1875,0)</f>
        <v>0</v>
      </c>
      <c r="F1875" t="str">
        <f>VLOOKUP(A1875,Table1[[#This Row],[id]:[state]],6,0)</f>
        <v>failed</v>
      </c>
      <c r="G1875">
        <f>IF(F1875="failed",Data!L1875,0)</f>
        <v>2</v>
      </c>
    </row>
    <row r="1876" spans="1:7" x14ac:dyDescent="0.25">
      <c r="A1876">
        <v>1874</v>
      </c>
      <c r="B1876" t="str">
        <f>VLOOKUP(A1876,Table1[[#This Row],[id]:[state]],6,0)</f>
        <v>failed</v>
      </c>
      <c r="C1876">
        <f>IF(B1876="successful",Data!L1876,0)</f>
        <v>0</v>
      </c>
      <c r="F1876" t="str">
        <f>VLOOKUP(A1876,Table1[[#This Row],[id]:[state]],6,0)</f>
        <v>failed</v>
      </c>
      <c r="G1876">
        <f>IF(F1876="failed",Data!L1876,0)</f>
        <v>2</v>
      </c>
    </row>
    <row r="1877" spans="1:7" x14ac:dyDescent="0.25">
      <c r="A1877">
        <v>1875</v>
      </c>
      <c r="B1877" t="str">
        <f>VLOOKUP(A1877,Table1[[#This Row],[id]:[state]],6,0)</f>
        <v>failed</v>
      </c>
      <c r="C1877">
        <f>IF(B1877="successful",Data!L1877,0)</f>
        <v>0</v>
      </c>
      <c r="F1877" t="str">
        <f>VLOOKUP(A1877,Table1[[#This Row],[id]:[state]],6,0)</f>
        <v>failed</v>
      </c>
      <c r="G1877">
        <f>IF(F1877="failed",Data!L1877,0)</f>
        <v>3</v>
      </c>
    </row>
    <row r="1878" spans="1:7" x14ac:dyDescent="0.25">
      <c r="A1878">
        <v>1876</v>
      </c>
      <c r="B1878" t="str">
        <f>VLOOKUP(A1878,Table1[[#This Row],[id]:[state]],6,0)</f>
        <v>failed</v>
      </c>
      <c r="C1878">
        <f>IF(B1878="successful",Data!L1878,0)</f>
        <v>0</v>
      </c>
      <c r="F1878" t="str">
        <f>VLOOKUP(A1878,Table1[[#This Row],[id]:[state]],6,0)</f>
        <v>failed</v>
      </c>
      <c r="G1878">
        <f>IF(F1878="failed",Data!L1878,0)</f>
        <v>0</v>
      </c>
    </row>
    <row r="1879" spans="1:7" x14ac:dyDescent="0.25">
      <c r="A1879">
        <v>1877</v>
      </c>
      <c r="B1879" t="str">
        <f>VLOOKUP(A1879,Table1[[#This Row],[id]:[state]],6,0)</f>
        <v>failed</v>
      </c>
      <c r="C1879">
        <f>IF(B1879="successful",Data!L1879,0)</f>
        <v>0</v>
      </c>
      <c r="F1879" t="str">
        <f>VLOOKUP(A1879,Table1[[#This Row],[id]:[state]],6,0)</f>
        <v>failed</v>
      </c>
      <c r="G1879">
        <f>IF(F1879="failed",Data!L1879,0)</f>
        <v>0</v>
      </c>
    </row>
    <row r="1880" spans="1:7" x14ac:dyDescent="0.25">
      <c r="A1880">
        <v>1878</v>
      </c>
      <c r="B1880" t="str">
        <f>VLOOKUP(A1880,Table1[[#This Row],[id]:[state]],6,0)</f>
        <v>failed</v>
      </c>
      <c r="C1880">
        <f>IF(B1880="successful",Data!L1880,0)</f>
        <v>0</v>
      </c>
      <c r="F1880" t="str">
        <f>VLOOKUP(A1880,Table1[[#This Row],[id]:[state]],6,0)</f>
        <v>failed</v>
      </c>
      <c r="G1880">
        <f>IF(F1880="failed",Data!L1880,0)</f>
        <v>0</v>
      </c>
    </row>
    <row r="1881" spans="1:7" x14ac:dyDescent="0.25">
      <c r="A1881">
        <v>1879</v>
      </c>
      <c r="B1881" t="str">
        <f>VLOOKUP(A1881,Table1[[#This Row],[id]:[state]],6,0)</f>
        <v>failed</v>
      </c>
      <c r="C1881">
        <f>IF(B1881="successful",Data!L1881,0)</f>
        <v>0</v>
      </c>
      <c r="F1881" t="str">
        <f>VLOOKUP(A1881,Table1[[#This Row],[id]:[state]],6,0)</f>
        <v>failed</v>
      </c>
      <c r="G1881">
        <f>IF(F1881="failed",Data!L1881,0)</f>
        <v>2</v>
      </c>
    </row>
    <row r="1882" spans="1:7" x14ac:dyDescent="0.25">
      <c r="A1882">
        <v>1880</v>
      </c>
      <c r="B1882" t="str">
        <f>VLOOKUP(A1882,Table1[[#This Row],[id]:[state]],6,0)</f>
        <v>failed</v>
      </c>
      <c r="C1882">
        <f>IF(B1882="successful",Data!L1882,0)</f>
        <v>0</v>
      </c>
      <c r="F1882" t="str">
        <f>VLOOKUP(A1882,Table1[[#This Row],[id]:[state]],6,0)</f>
        <v>failed</v>
      </c>
      <c r="G1882">
        <f>IF(F1882="failed",Data!L1882,0)</f>
        <v>24</v>
      </c>
    </row>
    <row r="1883" spans="1:7" hidden="1" x14ac:dyDescent="0.25">
      <c r="A1883">
        <v>1881</v>
      </c>
      <c r="B1883" t="str">
        <f>VLOOKUP(A1883,Table1[[#This Row],[id]:[state]],6,0)</f>
        <v>successful</v>
      </c>
      <c r="C1883">
        <f>IF(B1883="successful",Data!L1883,0)</f>
        <v>70</v>
      </c>
      <c r="F1883" t="str">
        <f>VLOOKUP(A1883,Table1[[#This Row],[id]:[state]],6,0)</f>
        <v>successful</v>
      </c>
      <c r="G1883">
        <f>IF(F1883="failed",Data!L1883,0)</f>
        <v>0</v>
      </c>
    </row>
    <row r="1884" spans="1:7" hidden="1" x14ac:dyDescent="0.25">
      <c r="A1884">
        <v>1882</v>
      </c>
      <c r="B1884" t="str">
        <f>VLOOKUP(A1884,Table1[[#This Row],[id]:[state]],6,0)</f>
        <v>successful</v>
      </c>
      <c r="C1884">
        <f>IF(B1884="successful",Data!L1884,0)</f>
        <v>81</v>
      </c>
      <c r="F1884" t="str">
        <f>VLOOKUP(A1884,Table1[[#This Row],[id]:[state]],6,0)</f>
        <v>successful</v>
      </c>
      <c r="G1884">
        <f>IF(F1884="failed",Data!L1884,0)</f>
        <v>0</v>
      </c>
    </row>
    <row r="1885" spans="1:7" hidden="1" x14ac:dyDescent="0.25">
      <c r="A1885">
        <v>1883</v>
      </c>
      <c r="B1885" t="str">
        <f>VLOOKUP(A1885,Table1[[#This Row],[id]:[state]],6,0)</f>
        <v>successful</v>
      </c>
      <c r="C1885">
        <f>IF(B1885="successful",Data!L1885,0)</f>
        <v>32</v>
      </c>
      <c r="F1885" t="str">
        <f>VLOOKUP(A1885,Table1[[#This Row],[id]:[state]],6,0)</f>
        <v>successful</v>
      </c>
      <c r="G1885">
        <f>IF(F1885="failed",Data!L1885,0)</f>
        <v>0</v>
      </c>
    </row>
    <row r="1886" spans="1:7" hidden="1" x14ac:dyDescent="0.25">
      <c r="A1886">
        <v>1884</v>
      </c>
      <c r="B1886" t="str">
        <f>VLOOKUP(A1886,Table1[[#This Row],[id]:[state]],6,0)</f>
        <v>successful</v>
      </c>
      <c r="C1886">
        <f>IF(B1886="successful",Data!L1886,0)</f>
        <v>26</v>
      </c>
      <c r="F1886" t="str">
        <f>VLOOKUP(A1886,Table1[[#This Row],[id]:[state]],6,0)</f>
        <v>successful</v>
      </c>
      <c r="G1886">
        <f>IF(F1886="failed",Data!L1886,0)</f>
        <v>0</v>
      </c>
    </row>
    <row r="1887" spans="1:7" hidden="1" x14ac:dyDescent="0.25">
      <c r="A1887">
        <v>1885</v>
      </c>
      <c r="B1887" t="str">
        <f>VLOOKUP(A1887,Table1[[#This Row],[id]:[state]],6,0)</f>
        <v>successful</v>
      </c>
      <c r="C1887">
        <f>IF(B1887="successful",Data!L1887,0)</f>
        <v>105</v>
      </c>
      <c r="F1887" t="str">
        <f>VLOOKUP(A1887,Table1[[#This Row],[id]:[state]],6,0)</f>
        <v>successful</v>
      </c>
      <c r="G1887">
        <f>IF(F1887="failed",Data!L1887,0)</f>
        <v>0</v>
      </c>
    </row>
    <row r="1888" spans="1:7" hidden="1" x14ac:dyDescent="0.25">
      <c r="A1888">
        <v>1886</v>
      </c>
      <c r="B1888" t="str">
        <f>VLOOKUP(A1888,Table1[[#This Row],[id]:[state]],6,0)</f>
        <v>successful</v>
      </c>
      <c r="C1888">
        <f>IF(B1888="successful",Data!L1888,0)</f>
        <v>29</v>
      </c>
      <c r="F1888" t="str">
        <f>VLOOKUP(A1888,Table1[[#This Row],[id]:[state]],6,0)</f>
        <v>successful</v>
      </c>
      <c r="G1888">
        <f>IF(F1888="failed",Data!L1888,0)</f>
        <v>0</v>
      </c>
    </row>
    <row r="1889" spans="1:7" hidden="1" x14ac:dyDescent="0.25">
      <c r="A1889">
        <v>1887</v>
      </c>
      <c r="B1889" t="str">
        <f>VLOOKUP(A1889,Table1[[#This Row],[id]:[state]],6,0)</f>
        <v>successful</v>
      </c>
      <c r="C1889">
        <f>IF(B1889="successful",Data!L1889,0)</f>
        <v>8</v>
      </c>
      <c r="F1889" t="str">
        <f>VLOOKUP(A1889,Table1[[#This Row],[id]:[state]],6,0)</f>
        <v>successful</v>
      </c>
      <c r="G1889">
        <f>IF(F1889="failed",Data!L1889,0)</f>
        <v>0</v>
      </c>
    </row>
    <row r="1890" spans="1:7" hidden="1" x14ac:dyDescent="0.25">
      <c r="A1890">
        <v>1888</v>
      </c>
      <c r="B1890" t="str">
        <f>VLOOKUP(A1890,Table1[[#This Row],[id]:[state]],6,0)</f>
        <v>successful</v>
      </c>
      <c r="C1890">
        <f>IF(B1890="successful",Data!L1890,0)</f>
        <v>89</v>
      </c>
      <c r="F1890" t="str">
        <f>VLOOKUP(A1890,Table1[[#This Row],[id]:[state]],6,0)</f>
        <v>successful</v>
      </c>
      <c r="G1890">
        <f>IF(F1890="failed",Data!L1890,0)</f>
        <v>0</v>
      </c>
    </row>
    <row r="1891" spans="1:7" hidden="1" x14ac:dyDescent="0.25">
      <c r="A1891">
        <v>1889</v>
      </c>
      <c r="B1891" t="str">
        <f>VLOOKUP(A1891,Table1[[#This Row],[id]:[state]],6,0)</f>
        <v>successful</v>
      </c>
      <c r="C1891">
        <f>IF(B1891="successful",Data!L1891,0)</f>
        <v>44</v>
      </c>
      <c r="F1891" t="str">
        <f>VLOOKUP(A1891,Table1[[#This Row],[id]:[state]],6,0)</f>
        <v>successful</v>
      </c>
      <c r="G1891">
        <f>IF(F1891="failed",Data!L1891,0)</f>
        <v>0</v>
      </c>
    </row>
    <row r="1892" spans="1:7" hidden="1" x14ac:dyDescent="0.25">
      <c r="A1892">
        <v>1890</v>
      </c>
      <c r="B1892" t="str">
        <f>VLOOKUP(A1892,Table1[[#This Row],[id]:[state]],6,0)</f>
        <v>successful</v>
      </c>
      <c r="C1892">
        <f>IF(B1892="successful",Data!L1892,0)</f>
        <v>246</v>
      </c>
      <c r="F1892" t="str">
        <f>VLOOKUP(A1892,Table1[[#This Row],[id]:[state]],6,0)</f>
        <v>successful</v>
      </c>
      <c r="G1892">
        <f>IF(F1892="failed",Data!L1892,0)</f>
        <v>0</v>
      </c>
    </row>
    <row r="1893" spans="1:7" hidden="1" x14ac:dyDescent="0.25">
      <c r="A1893">
        <v>1891</v>
      </c>
      <c r="B1893" t="str">
        <f>VLOOKUP(A1893,Table1[[#This Row],[id]:[state]],6,0)</f>
        <v>successful</v>
      </c>
      <c r="C1893">
        <f>IF(B1893="successful",Data!L1893,0)</f>
        <v>120</v>
      </c>
      <c r="F1893" t="str">
        <f>VLOOKUP(A1893,Table1[[#This Row],[id]:[state]],6,0)</f>
        <v>successful</v>
      </c>
      <c r="G1893">
        <f>IF(F1893="failed",Data!L1893,0)</f>
        <v>0</v>
      </c>
    </row>
    <row r="1894" spans="1:7" hidden="1" x14ac:dyDescent="0.25">
      <c r="A1894">
        <v>1892</v>
      </c>
      <c r="B1894" t="str">
        <f>VLOOKUP(A1894,Table1[[#This Row],[id]:[state]],6,0)</f>
        <v>successful</v>
      </c>
      <c r="C1894">
        <f>IF(B1894="successful",Data!L1894,0)</f>
        <v>26</v>
      </c>
      <c r="F1894" t="str">
        <f>VLOOKUP(A1894,Table1[[#This Row],[id]:[state]],6,0)</f>
        <v>successful</v>
      </c>
      <c r="G1894">
        <f>IF(F1894="failed",Data!L1894,0)</f>
        <v>0</v>
      </c>
    </row>
    <row r="1895" spans="1:7" hidden="1" x14ac:dyDescent="0.25">
      <c r="A1895">
        <v>1893</v>
      </c>
      <c r="B1895" t="str">
        <f>VLOOKUP(A1895,Table1[[#This Row],[id]:[state]],6,0)</f>
        <v>successful</v>
      </c>
      <c r="C1895">
        <f>IF(B1895="successful",Data!L1895,0)</f>
        <v>45</v>
      </c>
      <c r="F1895" t="str">
        <f>VLOOKUP(A1895,Table1[[#This Row],[id]:[state]],6,0)</f>
        <v>successful</v>
      </c>
      <c r="G1895">
        <f>IF(F1895="failed",Data!L1895,0)</f>
        <v>0</v>
      </c>
    </row>
    <row r="1896" spans="1:7" hidden="1" x14ac:dyDescent="0.25">
      <c r="A1896">
        <v>1894</v>
      </c>
      <c r="B1896" t="str">
        <f>VLOOKUP(A1896,Table1[[#This Row],[id]:[state]],6,0)</f>
        <v>successful</v>
      </c>
      <c r="C1896">
        <f>IF(B1896="successful",Data!L1896,0)</f>
        <v>20</v>
      </c>
      <c r="F1896" t="str">
        <f>VLOOKUP(A1896,Table1[[#This Row],[id]:[state]],6,0)</f>
        <v>successful</v>
      </c>
      <c r="G1896">
        <f>IF(F1896="failed",Data!L1896,0)</f>
        <v>0</v>
      </c>
    </row>
    <row r="1897" spans="1:7" hidden="1" x14ac:dyDescent="0.25">
      <c r="A1897">
        <v>1895</v>
      </c>
      <c r="B1897" t="str">
        <f>VLOOKUP(A1897,Table1[[#This Row],[id]:[state]],6,0)</f>
        <v>successful</v>
      </c>
      <c r="C1897">
        <f>IF(B1897="successful",Data!L1897,0)</f>
        <v>47</v>
      </c>
      <c r="F1897" t="str">
        <f>VLOOKUP(A1897,Table1[[#This Row],[id]:[state]],6,0)</f>
        <v>successful</v>
      </c>
      <c r="G1897">
        <f>IF(F1897="failed",Data!L1897,0)</f>
        <v>0</v>
      </c>
    </row>
    <row r="1898" spans="1:7" hidden="1" x14ac:dyDescent="0.25">
      <c r="A1898">
        <v>1896</v>
      </c>
      <c r="B1898" t="str">
        <f>VLOOKUP(A1898,Table1[[#This Row],[id]:[state]],6,0)</f>
        <v>successful</v>
      </c>
      <c r="C1898">
        <f>IF(B1898="successful",Data!L1898,0)</f>
        <v>13</v>
      </c>
      <c r="F1898" t="str">
        <f>VLOOKUP(A1898,Table1[[#This Row],[id]:[state]],6,0)</f>
        <v>successful</v>
      </c>
      <c r="G1898">
        <f>IF(F1898="failed",Data!L1898,0)</f>
        <v>0</v>
      </c>
    </row>
    <row r="1899" spans="1:7" hidden="1" x14ac:dyDescent="0.25">
      <c r="A1899">
        <v>1897</v>
      </c>
      <c r="B1899" t="str">
        <f>VLOOKUP(A1899,Table1[[#This Row],[id]:[state]],6,0)</f>
        <v>successful</v>
      </c>
      <c r="C1899">
        <f>IF(B1899="successful",Data!L1899,0)</f>
        <v>183</v>
      </c>
      <c r="F1899" t="str">
        <f>VLOOKUP(A1899,Table1[[#This Row],[id]:[state]],6,0)</f>
        <v>successful</v>
      </c>
      <c r="G1899">
        <f>IF(F1899="failed",Data!L1899,0)</f>
        <v>0</v>
      </c>
    </row>
    <row r="1900" spans="1:7" hidden="1" x14ac:dyDescent="0.25">
      <c r="A1900">
        <v>1898</v>
      </c>
      <c r="B1900" t="str">
        <f>VLOOKUP(A1900,Table1[[#This Row],[id]:[state]],6,0)</f>
        <v>successful</v>
      </c>
      <c r="C1900">
        <f>IF(B1900="successful",Data!L1900,0)</f>
        <v>21</v>
      </c>
      <c r="F1900" t="str">
        <f>VLOOKUP(A1900,Table1[[#This Row],[id]:[state]],6,0)</f>
        <v>successful</v>
      </c>
      <c r="G1900">
        <f>IF(F1900="failed",Data!L1900,0)</f>
        <v>0</v>
      </c>
    </row>
    <row r="1901" spans="1:7" hidden="1" x14ac:dyDescent="0.25">
      <c r="A1901">
        <v>1899</v>
      </c>
      <c r="B1901" t="str">
        <f>VLOOKUP(A1901,Table1[[#This Row],[id]:[state]],6,0)</f>
        <v>successful</v>
      </c>
      <c r="C1901">
        <f>IF(B1901="successful",Data!L1901,0)</f>
        <v>42</v>
      </c>
      <c r="F1901" t="str">
        <f>VLOOKUP(A1901,Table1[[#This Row],[id]:[state]],6,0)</f>
        <v>successful</v>
      </c>
      <c r="G1901">
        <f>IF(F1901="failed",Data!L1901,0)</f>
        <v>0</v>
      </c>
    </row>
    <row r="1902" spans="1:7" hidden="1" x14ac:dyDescent="0.25">
      <c r="A1902">
        <v>1900</v>
      </c>
      <c r="B1902" t="str">
        <f>VLOOKUP(A1902,Table1[[#This Row],[id]:[state]],6,0)</f>
        <v>successful</v>
      </c>
      <c r="C1902">
        <f>IF(B1902="successful",Data!L1902,0)</f>
        <v>54</v>
      </c>
      <c r="F1902" t="str">
        <f>VLOOKUP(A1902,Table1[[#This Row],[id]:[state]],6,0)</f>
        <v>successful</v>
      </c>
      <c r="G1902">
        <f>IF(F1902="failed",Data!L1902,0)</f>
        <v>0</v>
      </c>
    </row>
    <row r="1903" spans="1:7" x14ac:dyDescent="0.25">
      <c r="A1903">
        <v>1901</v>
      </c>
      <c r="B1903" t="str">
        <f>VLOOKUP(A1903,Table1[[#This Row],[id]:[state]],6,0)</f>
        <v>failed</v>
      </c>
      <c r="C1903">
        <f>IF(B1903="successful",Data!L1903,0)</f>
        <v>0</v>
      </c>
      <c r="F1903" t="str">
        <f>VLOOKUP(A1903,Table1[[#This Row],[id]:[state]],6,0)</f>
        <v>failed</v>
      </c>
      <c r="G1903">
        <f>IF(F1903="failed",Data!L1903,0)</f>
        <v>25</v>
      </c>
    </row>
    <row r="1904" spans="1:7" x14ac:dyDescent="0.25">
      <c r="A1904">
        <v>1902</v>
      </c>
      <c r="B1904" t="str">
        <f>VLOOKUP(A1904,Table1[[#This Row],[id]:[state]],6,0)</f>
        <v>failed</v>
      </c>
      <c r="C1904">
        <f>IF(B1904="successful",Data!L1904,0)</f>
        <v>0</v>
      </c>
      <c r="F1904" t="str">
        <f>VLOOKUP(A1904,Table1[[#This Row],[id]:[state]],6,0)</f>
        <v>failed</v>
      </c>
      <c r="G1904">
        <f>IF(F1904="failed",Data!L1904,0)</f>
        <v>3</v>
      </c>
    </row>
    <row r="1905" spans="1:7" x14ac:dyDescent="0.25">
      <c r="A1905">
        <v>1903</v>
      </c>
      <c r="B1905" t="str">
        <f>VLOOKUP(A1905,Table1[[#This Row],[id]:[state]],6,0)</f>
        <v>failed</v>
      </c>
      <c r="C1905">
        <f>IF(B1905="successful",Data!L1905,0)</f>
        <v>0</v>
      </c>
      <c r="F1905" t="str">
        <f>VLOOKUP(A1905,Table1[[#This Row],[id]:[state]],6,0)</f>
        <v>failed</v>
      </c>
      <c r="G1905">
        <f>IF(F1905="failed",Data!L1905,0)</f>
        <v>41</v>
      </c>
    </row>
    <row r="1906" spans="1:7" x14ac:dyDescent="0.25">
      <c r="A1906">
        <v>1904</v>
      </c>
      <c r="B1906" t="str">
        <f>VLOOKUP(A1906,Table1[[#This Row],[id]:[state]],6,0)</f>
        <v>failed</v>
      </c>
      <c r="C1906">
        <f>IF(B1906="successful",Data!L1906,0)</f>
        <v>0</v>
      </c>
      <c r="F1906" t="str">
        <f>VLOOKUP(A1906,Table1[[#This Row],[id]:[state]],6,0)</f>
        <v>failed</v>
      </c>
      <c r="G1906">
        <f>IF(F1906="failed",Data!L1906,0)</f>
        <v>2</v>
      </c>
    </row>
    <row r="1907" spans="1:7" x14ac:dyDescent="0.25">
      <c r="A1907">
        <v>1905</v>
      </c>
      <c r="B1907" t="str">
        <f>VLOOKUP(A1907,Table1[[#This Row],[id]:[state]],6,0)</f>
        <v>failed</v>
      </c>
      <c r="C1907">
        <f>IF(B1907="successful",Data!L1907,0)</f>
        <v>0</v>
      </c>
      <c r="F1907" t="str">
        <f>VLOOKUP(A1907,Table1[[#This Row],[id]:[state]],6,0)</f>
        <v>failed</v>
      </c>
      <c r="G1907">
        <f>IF(F1907="failed",Data!L1907,0)</f>
        <v>4</v>
      </c>
    </row>
    <row r="1908" spans="1:7" x14ac:dyDescent="0.25">
      <c r="A1908">
        <v>1906</v>
      </c>
      <c r="B1908" t="str">
        <f>VLOOKUP(A1908,Table1[[#This Row],[id]:[state]],6,0)</f>
        <v>failed</v>
      </c>
      <c r="C1908">
        <f>IF(B1908="successful",Data!L1908,0)</f>
        <v>0</v>
      </c>
      <c r="F1908" t="str">
        <f>VLOOKUP(A1908,Table1[[#This Row],[id]:[state]],6,0)</f>
        <v>failed</v>
      </c>
      <c r="G1908">
        <f>IF(F1908="failed",Data!L1908,0)</f>
        <v>99</v>
      </c>
    </row>
    <row r="1909" spans="1:7" x14ac:dyDescent="0.25">
      <c r="A1909">
        <v>1907</v>
      </c>
      <c r="B1909" t="str">
        <f>VLOOKUP(A1909,Table1[[#This Row],[id]:[state]],6,0)</f>
        <v>failed</v>
      </c>
      <c r="C1909">
        <f>IF(B1909="successful",Data!L1909,0)</f>
        <v>0</v>
      </c>
      <c r="F1909" t="str">
        <f>VLOOKUP(A1909,Table1[[#This Row],[id]:[state]],6,0)</f>
        <v>failed</v>
      </c>
      <c r="G1909">
        <f>IF(F1909="failed",Data!L1909,0)</f>
        <v>4</v>
      </c>
    </row>
    <row r="1910" spans="1:7" x14ac:dyDescent="0.25">
      <c r="A1910">
        <v>1908</v>
      </c>
      <c r="B1910" t="str">
        <f>VLOOKUP(A1910,Table1[[#This Row],[id]:[state]],6,0)</f>
        <v>failed</v>
      </c>
      <c r="C1910">
        <f>IF(B1910="successful",Data!L1910,0)</f>
        <v>0</v>
      </c>
      <c r="F1910" t="str">
        <f>VLOOKUP(A1910,Table1[[#This Row],[id]:[state]],6,0)</f>
        <v>failed</v>
      </c>
      <c r="G1910">
        <f>IF(F1910="failed",Data!L1910,0)</f>
        <v>4</v>
      </c>
    </row>
    <row r="1911" spans="1:7" x14ac:dyDescent="0.25">
      <c r="A1911">
        <v>1909</v>
      </c>
      <c r="B1911" t="str">
        <f>VLOOKUP(A1911,Table1[[#This Row],[id]:[state]],6,0)</f>
        <v>failed</v>
      </c>
      <c r="C1911">
        <f>IF(B1911="successful",Data!L1911,0)</f>
        <v>0</v>
      </c>
      <c r="F1911" t="str">
        <f>VLOOKUP(A1911,Table1[[#This Row],[id]:[state]],6,0)</f>
        <v>failed</v>
      </c>
      <c r="G1911">
        <f>IF(F1911="failed",Data!L1911,0)</f>
        <v>38</v>
      </c>
    </row>
    <row r="1912" spans="1:7" x14ac:dyDescent="0.25">
      <c r="A1912">
        <v>1910</v>
      </c>
      <c r="B1912" t="str">
        <f>VLOOKUP(A1912,Table1[[#This Row],[id]:[state]],6,0)</f>
        <v>failed</v>
      </c>
      <c r="C1912">
        <f>IF(B1912="successful",Data!L1912,0)</f>
        <v>0</v>
      </c>
      <c r="F1912" t="str">
        <f>VLOOKUP(A1912,Table1[[#This Row],[id]:[state]],6,0)</f>
        <v>failed</v>
      </c>
      <c r="G1912">
        <f>IF(F1912="failed",Data!L1912,0)</f>
        <v>285</v>
      </c>
    </row>
    <row r="1913" spans="1:7" x14ac:dyDescent="0.25">
      <c r="A1913">
        <v>1911</v>
      </c>
      <c r="B1913" t="str">
        <f>VLOOKUP(A1913,Table1[[#This Row],[id]:[state]],6,0)</f>
        <v>failed</v>
      </c>
      <c r="C1913">
        <f>IF(B1913="successful",Data!L1913,0)</f>
        <v>0</v>
      </c>
      <c r="F1913" t="str">
        <f>VLOOKUP(A1913,Table1[[#This Row],[id]:[state]],6,0)</f>
        <v>failed</v>
      </c>
      <c r="G1913">
        <f>IF(F1913="failed",Data!L1913,0)</f>
        <v>1</v>
      </c>
    </row>
    <row r="1914" spans="1:7" x14ac:dyDescent="0.25">
      <c r="A1914">
        <v>1912</v>
      </c>
      <c r="B1914" t="str">
        <f>VLOOKUP(A1914,Table1[[#This Row],[id]:[state]],6,0)</f>
        <v>failed</v>
      </c>
      <c r="C1914">
        <f>IF(B1914="successful",Data!L1914,0)</f>
        <v>0</v>
      </c>
      <c r="F1914" t="str">
        <f>VLOOKUP(A1914,Table1[[#This Row],[id]:[state]],6,0)</f>
        <v>failed</v>
      </c>
      <c r="G1914">
        <f>IF(F1914="failed",Data!L1914,0)</f>
        <v>42</v>
      </c>
    </row>
    <row r="1915" spans="1:7" x14ac:dyDescent="0.25">
      <c r="A1915">
        <v>1913</v>
      </c>
      <c r="B1915" t="str">
        <f>VLOOKUP(A1915,Table1[[#This Row],[id]:[state]],6,0)</f>
        <v>failed</v>
      </c>
      <c r="C1915">
        <f>IF(B1915="successful",Data!L1915,0)</f>
        <v>0</v>
      </c>
      <c r="F1915" t="str">
        <f>VLOOKUP(A1915,Table1[[#This Row],[id]:[state]],6,0)</f>
        <v>failed</v>
      </c>
      <c r="G1915">
        <f>IF(F1915="failed",Data!L1915,0)</f>
        <v>26</v>
      </c>
    </row>
    <row r="1916" spans="1:7" x14ac:dyDescent="0.25">
      <c r="A1916">
        <v>1914</v>
      </c>
      <c r="B1916" t="str">
        <f>VLOOKUP(A1916,Table1[[#This Row],[id]:[state]],6,0)</f>
        <v>failed</v>
      </c>
      <c r="C1916">
        <f>IF(B1916="successful",Data!L1916,0)</f>
        <v>0</v>
      </c>
      <c r="F1916" t="str">
        <f>VLOOKUP(A1916,Table1[[#This Row],[id]:[state]],6,0)</f>
        <v>failed</v>
      </c>
      <c r="G1916">
        <f>IF(F1916="failed",Data!L1916,0)</f>
        <v>2</v>
      </c>
    </row>
    <row r="1917" spans="1:7" x14ac:dyDescent="0.25">
      <c r="A1917">
        <v>1915</v>
      </c>
      <c r="B1917" t="str">
        <f>VLOOKUP(A1917,Table1[[#This Row],[id]:[state]],6,0)</f>
        <v>failed</v>
      </c>
      <c r="C1917">
        <f>IF(B1917="successful",Data!L1917,0)</f>
        <v>0</v>
      </c>
      <c r="F1917" t="str">
        <f>VLOOKUP(A1917,Table1[[#This Row],[id]:[state]],6,0)</f>
        <v>failed</v>
      </c>
      <c r="G1917">
        <f>IF(F1917="failed",Data!L1917,0)</f>
        <v>4</v>
      </c>
    </row>
    <row r="1918" spans="1:7" x14ac:dyDescent="0.25">
      <c r="A1918">
        <v>1916</v>
      </c>
      <c r="B1918" t="str">
        <f>VLOOKUP(A1918,Table1[[#This Row],[id]:[state]],6,0)</f>
        <v>failed</v>
      </c>
      <c r="C1918">
        <f>IF(B1918="successful",Data!L1918,0)</f>
        <v>0</v>
      </c>
      <c r="F1918" t="str">
        <f>VLOOKUP(A1918,Table1[[#This Row],[id]:[state]],6,0)</f>
        <v>failed</v>
      </c>
      <c r="G1918">
        <f>IF(F1918="failed",Data!L1918,0)</f>
        <v>6</v>
      </c>
    </row>
    <row r="1919" spans="1:7" x14ac:dyDescent="0.25">
      <c r="A1919">
        <v>1917</v>
      </c>
      <c r="B1919" t="str">
        <f>VLOOKUP(A1919,Table1[[#This Row],[id]:[state]],6,0)</f>
        <v>failed</v>
      </c>
      <c r="C1919">
        <f>IF(B1919="successful",Data!L1919,0)</f>
        <v>0</v>
      </c>
      <c r="F1919" t="str">
        <f>VLOOKUP(A1919,Table1[[#This Row],[id]:[state]],6,0)</f>
        <v>failed</v>
      </c>
      <c r="G1919">
        <f>IF(F1919="failed",Data!L1919,0)</f>
        <v>70</v>
      </c>
    </row>
    <row r="1920" spans="1:7" x14ac:dyDescent="0.25">
      <c r="A1920">
        <v>1918</v>
      </c>
      <c r="B1920" t="str">
        <f>VLOOKUP(A1920,Table1[[#This Row],[id]:[state]],6,0)</f>
        <v>failed</v>
      </c>
      <c r="C1920">
        <f>IF(B1920="successful",Data!L1920,0)</f>
        <v>0</v>
      </c>
      <c r="F1920" t="str">
        <f>VLOOKUP(A1920,Table1[[#This Row],[id]:[state]],6,0)</f>
        <v>failed</v>
      </c>
      <c r="G1920">
        <f>IF(F1920="failed",Data!L1920,0)</f>
        <v>9</v>
      </c>
    </row>
    <row r="1921" spans="1:7" x14ac:dyDescent="0.25">
      <c r="A1921">
        <v>1919</v>
      </c>
      <c r="B1921" t="str">
        <f>VLOOKUP(A1921,Table1[[#This Row],[id]:[state]],6,0)</f>
        <v>failed</v>
      </c>
      <c r="C1921">
        <f>IF(B1921="successful",Data!L1921,0)</f>
        <v>0</v>
      </c>
      <c r="F1921" t="str">
        <f>VLOOKUP(A1921,Table1[[#This Row],[id]:[state]],6,0)</f>
        <v>failed</v>
      </c>
      <c r="G1921">
        <f>IF(F1921="failed",Data!L1921,0)</f>
        <v>8</v>
      </c>
    </row>
    <row r="1922" spans="1:7" x14ac:dyDescent="0.25">
      <c r="A1922">
        <v>1920</v>
      </c>
      <c r="B1922" t="str">
        <f>VLOOKUP(A1922,Table1[[#This Row],[id]:[state]],6,0)</f>
        <v>failed</v>
      </c>
      <c r="C1922">
        <f>IF(B1922="successful",Data!L1922,0)</f>
        <v>0</v>
      </c>
      <c r="F1922" t="str">
        <f>VLOOKUP(A1922,Table1[[#This Row],[id]:[state]],6,0)</f>
        <v>failed</v>
      </c>
      <c r="G1922">
        <f>IF(F1922="failed",Data!L1922,0)</f>
        <v>105</v>
      </c>
    </row>
    <row r="1923" spans="1:7" hidden="1" x14ac:dyDescent="0.25">
      <c r="A1923">
        <v>1921</v>
      </c>
      <c r="B1923" t="str">
        <f>VLOOKUP(A1923,Table1[[#This Row],[id]:[state]],6,0)</f>
        <v>successful</v>
      </c>
      <c r="C1923">
        <f>IF(B1923="successful",Data!L1923,0)</f>
        <v>38</v>
      </c>
      <c r="F1923" t="str">
        <f>VLOOKUP(A1923,Table1[[#This Row],[id]:[state]],6,0)</f>
        <v>successful</v>
      </c>
      <c r="G1923">
        <f>IF(F1923="failed",Data!L1923,0)</f>
        <v>0</v>
      </c>
    </row>
    <row r="1924" spans="1:7" hidden="1" x14ac:dyDescent="0.25">
      <c r="A1924">
        <v>1922</v>
      </c>
      <c r="B1924" t="str">
        <f>VLOOKUP(A1924,Table1[[#This Row],[id]:[state]],6,0)</f>
        <v>successful</v>
      </c>
      <c r="C1924">
        <f>IF(B1924="successful",Data!L1924,0)</f>
        <v>64</v>
      </c>
      <c r="F1924" t="str">
        <f>VLOOKUP(A1924,Table1[[#This Row],[id]:[state]],6,0)</f>
        <v>successful</v>
      </c>
      <c r="G1924">
        <f>IF(F1924="failed",Data!L1924,0)</f>
        <v>0</v>
      </c>
    </row>
    <row r="1925" spans="1:7" hidden="1" x14ac:dyDescent="0.25">
      <c r="A1925">
        <v>1923</v>
      </c>
      <c r="B1925" t="str">
        <f>VLOOKUP(A1925,Table1[[#This Row],[id]:[state]],6,0)</f>
        <v>successful</v>
      </c>
      <c r="C1925">
        <f>IF(B1925="successful",Data!L1925,0)</f>
        <v>13</v>
      </c>
      <c r="F1925" t="str">
        <f>VLOOKUP(A1925,Table1[[#This Row],[id]:[state]],6,0)</f>
        <v>successful</v>
      </c>
      <c r="G1925">
        <f>IF(F1925="failed",Data!L1925,0)</f>
        <v>0</v>
      </c>
    </row>
    <row r="1926" spans="1:7" hidden="1" x14ac:dyDescent="0.25">
      <c r="A1926">
        <v>1924</v>
      </c>
      <c r="B1926" t="str">
        <f>VLOOKUP(A1926,Table1[[#This Row],[id]:[state]],6,0)</f>
        <v>successful</v>
      </c>
      <c r="C1926">
        <f>IF(B1926="successful",Data!L1926,0)</f>
        <v>33</v>
      </c>
      <c r="F1926" t="str">
        <f>VLOOKUP(A1926,Table1[[#This Row],[id]:[state]],6,0)</f>
        <v>successful</v>
      </c>
      <c r="G1926">
        <f>IF(F1926="failed",Data!L1926,0)</f>
        <v>0</v>
      </c>
    </row>
    <row r="1927" spans="1:7" hidden="1" x14ac:dyDescent="0.25">
      <c r="A1927">
        <v>1925</v>
      </c>
      <c r="B1927" t="str">
        <f>VLOOKUP(A1927,Table1[[#This Row],[id]:[state]],6,0)</f>
        <v>successful</v>
      </c>
      <c r="C1927">
        <f>IF(B1927="successful",Data!L1927,0)</f>
        <v>52</v>
      </c>
      <c r="F1927" t="str">
        <f>VLOOKUP(A1927,Table1[[#This Row],[id]:[state]],6,0)</f>
        <v>successful</v>
      </c>
      <c r="G1927">
        <f>IF(F1927="failed",Data!L1927,0)</f>
        <v>0</v>
      </c>
    </row>
    <row r="1928" spans="1:7" hidden="1" x14ac:dyDescent="0.25">
      <c r="A1928">
        <v>1926</v>
      </c>
      <c r="B1928" t="str">
        <f>VLOOKUP(A1928,Table1[[#This Row],[id]:[state]],6,0)</f>
        <v>successful</v>
      </c>
      <c r="C1928">
        <f>IF(B1928="successful",Data!L1928,0)</f>
        <v>107</v>
      </c>
      <c r="F1928" t="str">
        <f>VLOOKUP(A1928,Table1[[#This Row],[id]:[state]],6,0)</f>
        <v>successful</v>
      </c>
      <c r="G1928">
        <f>IF(F1928="failed",Data!L1928,0)</f>
        <v>0</v>
      </c>
    </row>
    <row r="1929" spans="1:7" hidden="1" x14ac:dyDescent="0.25">
      <c r="A1929">
        <v>1927</v>
      </c>
      <c r="B1929" t="str">
        <f>VLOOKUP(A1929,Table1[[#This Row],[id]:[state]],6,0)</f>
        <v>successful</v>
      </c>
      <c r="C1929">
        <f>IF(B1929="successful",Data!L1929,0)</f>
        <v>11</v>
      </c>
      <c r="F1929" t="str">
        <f>VLOOKUP(A1929,Table1[[#This Row],[id]:[state]],6,0)</f>
        <v>successful</v>
      </c>
      <c r="G1929">
        <f>IF(F1929="failed",Data!L1929,0)</f>
        <v>0</v>
      </c>
    </row>
    <row r="1930" spans="1:7" hidden="1" x14ac:dyDescent="0.25">
      <c r="A1930">
        <v>1928</v>
      </c>
      <c r="B1930" t="str">
        <f>VLOOKUP(A1930,Table1[[#This Row],[id]:[state]],6,0)</f>
        <v>successful</v>
      </c>
      <c r="C1930">
        <f>IF(B1930="successful",Data!L1930,0)</f>
        <v>34</v>
      </c>
      <c r="F1930" t="str">
        <f>VLOOKUP(A1930,Table1[[#This Row],[id]:[state]],6,0)</f>
        <v>successful</v>
      </c>
      <c r="G1930">
        <f>IF(F1930="failed",Data!L1930,0)</f>
        <v>0</v>
      </c>
    </row>
    <row r="1931" spans="1:7" hidden="1" x14ac:dyDescent="0.25">
      <c r="A1931">
        <v>1929</v>
      </c>
      <c r="B1931" t="str">
        <f>VLOOKUP(A1931,Table1[[#This Row],[id]:[state]],6,0)</f>
        <v>successful</v>
      </c>
      <c r="C1931">
        <f>IF(B1931="successful",Data!L1931,0)</f>
        <v>75</v>
      </c>
      <c r="F1931" t="str">
        <f>VLOOKUP(A1931,Table1[[#This Row],[id]:[state]],6,0)</f>
        <v>successful</v>
      </c>
      <c r="G1931">
        <f>IF(F1931="failed",Data!L1931,0)</f>
        <v>0</v>
      </c>
    </row>
    <row r="1932" spans="1:7" hidden="1" x14ac:dyDescent="0.25">
      <c r="A1932">
        <v>1930</v>
      </c>
      <c r="B1932" t="str">
        <f>VLOOKUP(A1932,Table1[[#This Row],[id]:[state]],6,0)</f>
        <v>successful</v>
      </c>
      <c r="C1932">
        <f>IF(B1932="successful",Data!L1932,0)</f>
        <v>26</v>
      </c>
      <c r="F1932" t="str">
        <f>VLOOKUP(A1932,Table1[[#This Row],[id]:[state]],6,0)</f>
        <v>successful</v>
      </c>
      <c r="G1932">
        <f>IF(F1932="failed",Data!L1932,0)</f>
        <v>0</v>
      </c>
    </row>
    <row r="1933" spans="1:7" hidden="1" x14ac:dyDescent="0.25">
      <c r="A1933">
        <v>1931</v>
      </c>
      <c r="B1933" t="str">
        <f>VLOOKUP(A1933,Table1[[#This Row],[id]:[state]],6,0)</f>
        <v>successful</v>
      </c>
      <c r="C1933">
        <f>IF(B1933="successful",Data!L1933,0)</f>
        <v>50</v>
      </c>
      <c r="F1933" t="str">
        <f>VLOOKUP(A1933,Table1[[#This Row],[id]:[state]],6,0)</f>
        <v>successful</v>
      </c>
      <c r="G1933">
        <f>IF(F1933="failed",Data!L1933,0)</f>
        <v>0</v>
      </c>
    </row>
    <row r="1934" spans="1:7" hidden="1" x14ac:dyDescent="0.25">
      <c r="A1934">
        <v>1932</v>
      </c>
      <c r="B1934" t="str">
        <f>VLOOKUP(A1934,Table1[[#This Row],[id]:[state]],6,0)</f>
        <v>successful</v>
      </c>
      <c r="C1934">
        <f>IF(B1934="successful",Data!L1934,0)</f>
        <v>80</v>
      </c>
      <c r="F1934" t="str">
        <f>VLOOKUP(A1934,Table1[[#This Row],[id]:[state]],6,0)</f>
        <v>successful</v>
      </c>
      <c r="G1934">
        <f>IF(F1934="failed",Data!L1934,0)</f>
        <v>0</v>
      </c>
    </row>
    <row r="1935" spans="1:7" hidden="1" x14ac:dyDescent="0.25">
      <c r="A1935">
        <v>1933</v>
      </c>
      <c r="B1935" t="str">
        <f>VLOOKUP(A1935,Table1[[#This Row],[id]:[state]],6,0)</f>
        <v>successful</v>
      </c>
      <c r="C1935">
        <f>IF(B1935="successful",Data!L1935,0)</f>
        <v>110</v>
      </c>
      <c r="F1935" t="str">
        <f>VLOOKUP(A1935,Table1[[#This Row],[id]:[state]],6,0)</f>
        <v>successful</v>
      </c>
      <c r="G1935">
        <f>IF(F1935="failed",Data!L1935,0)</f>
        <v>0</v>
      </c>
    </row>
    <row r="1936" spans="1:7" hidden="1" x14ac:dyDescent="0.25">
      <c r="A1936">
        <v>1934</v>
      </c>
      <c r="B1936" t="str">
        <f>VLOOKUP(A1936,Table1[[#This Row],[id]:[state]],6,0)</f>
        <v>successful</v>
      </c>
      <c r="C1936">
        <f>IF(B1936="successful",Data!L1936,0)</f>
        <v>77</v>
      </c>
      <c r="F1936" t="str">
        <f>VLOOKUP(A1936,Table1[[#This Row],[id]:[state]],6,0)</f>
        <v>successful</v>
      </c>
      <c r="G1936">
        <f>IF(F1936="failed",Data!L1936,0)</f>
        <v>0</v>
      </c>
    </row>
    <row r="1937" spans="1:7" hidden="1" x14ac:dyDescent="0.25">
      <c r="A1937">
        <v>1935</v>
      </c>
      <c r="B1937" t="str">
        <f>VLOOKUP(A1937,Table1[[#This Row],[id]:[state]],6,0)</f>
        <v>successful</v>
      </c>
      <c r="C1937">
        <f>IF(B1937="successful",Data!L1937,0)</f>
        <v>50</v>
      </c>
      <c r="F1937" t="str">
        <f>VLOOKUP(A1937,Table1[[#This Row],[id]:[state]],6,0)</f>
        <v>successful</v>
      </c>
      <c r="G1937">
        <f>IF(F1937="failed",Data!L1937,0)</f>
        <v>0</v>
      </c>
    </row>
    <row r="1938" spans="1:7" hidden="1" x14ac:dyDescent="0.25">
      <c r="A1938">
        <v>1936</v>
      </c>
      <c r="B1938" t="str">
        <f>VLOOKUP(A1938,Table1[[#This Row],[id]:[state]],6,0)</f>
        <v>successful</v>
      </c>
      <c r="C1938">
        <f>IF(B1938="successful",Data!L1938,0)</f>
        <v>145</v>
      </c>
      <c r="F1938" t="str">
        <f>VLOOKUP(A1938,Table1[[#This Row],[id]:[state]],6,0)</f>
        <v>successful</v>
      </c>
      <c r="G1938">
        <f>IF(F1938="failed",Data!L1938,0)</f>
        <v>0</v>
      </c>
    </row>
    <row r="1939" spans="1:7" hidden="1" x14ac:dyDescent="0.25">
      <c r="A1939">
        <v>1937</v>
      </c>
      <c r="B1939" t="str">
        <f>VLOOKUP(A1939,Table1[[#This Row],[id]:[state]],6,0)</f>
        <v>successful</v>
      </c>
      <c r="C1939">
        <f>IF(B1939="successful",Data!L1939,0)</f>
        <v>29</v>
      </c>
      <c r="F1939" t="str">
        <f>VLOOKUP(A1939,Table1[[#This Row],[id]:[state]],6,0)</f>
        <v>successful</v>
      </c>
      <c r="G1939">
        <f>IF(F1939="failed",Data!L1939,0)</f>
        <v>0</v>
      </c>
    </row>
    <row r="1940" spans="1:7" hidden="1" x14ac:dyDescent="0.25">
      <c r="A1940">
        <v>1938</v>
      </c>
      <c r="B1940" t="str">
        <f>VLOOKUP(A1940,Table1[[#This Row],[id]:[state]],6,0)</f>
        <v>successful</v>
      </c>
      <c r="C1940">
        <f>IF(B1940="successful",Data!L1940,0)</f>
        <v>114</v>
      </c>
      <c r="F1940" t="str">
        <f>VLOOKUP(A1940,Table1[[#This Row],[id]:[state]],6,0)</f>
        <v>successful</v>
      </c>
      <c r="G1940">
        <f>IF(F1940="failed",Data!L1940,0)</f>
        <v>0</v>
      </c>
    </row>
    <row r="1941" spans="1:7" hidden="1" x14ac:dyDescent="0.25">
      <c r="A1941">
        <v>1939</v>
      </c>
      <c r="B1941" t="str">
        <f>VLOOKUP(A1941,Table1[[#This Row],[id]:[state]],6,0)</f>
        <v>successful</v>
      </c>
      <c r="C1941">
        <f>IF(B1941="successful",Data!L1941,0)</f>
        <v>96</v>
      </c>
      <c r="F1941" t="str">
        <f>VLOOKUP(A1941,Table1[[#This Row],[id]:[state]],6,0)</f>
        <v>successful</v>
      </c>
      <c r="G1941">
        <f>IF(F1941="failed",Data!L1941,0)</f>
        <v>0</v>
      </c>
    </row>
    <row r="1942" spans="1:7" hidden="1" x14ac:dyDescent="0.25">
      <c r="A1942">
        <v>1940</v>
      </c>
      <c r="B1942" t="str">
        <f>VLOOKUP(A1942,Table1[[#This Row],[id]:[state]],6,0)</f>
        <v>successful</v>
      </c>
      <c r="C1942">
        <f>IF(B1942="successful",Data!L1942,0)</f>
        <v>31</v>
      </c>
      <c r="F1942" t="str">
        <f>VLOOKUP(A1942,Table1[[#This Row],[id]:[state]],6,0)</f>
        <v>successful</v>
      </c>
      <c r="G1942">
        <f>IF(F1942="failed",Data!L1942,0)</f>
        <v>0</v>
      </c>
    </row>
    <row r="1943" spans="1:7" hidden="1" x14ac:dyDescent="0.25">
      <c r="A1943">
        <v>1941</v>
      </c>
      <c r="B1943" t="str">
        <f>VLOOKUP(A1943,Table1[[#This Row],[id]:[state]],6,0)</f>
        <v>successful</v>
      </c>
      <c r="C1943">
        <f>IF(B1943="successful",Data!L1943,0)</f>
        <v>4883</v>
      </c>
      <c r="F1943" t="str">
        <f>VLOOKUP(A1943,Table1[[#This Row],[id]:[state]],6,0)</f>
        <v>successful</v>
      </c>
      <c r="G1943">
        <f>IF(F1943="failed",Data!L1943,0)</f>
        <v>0</v>
      </c>
    </row>
    <row r="1944" spans="1:7" hidden="1" x14ac:dyDescent="0.25">
      <c r="A1944">
        <v>1942</v>
      </c>
      <c r="B1944" t="str">
        <f>VLOOKUP(A1944,Table1[[#This Row],[id]:[state]],6,0)</f>
        <v>successful</v>
      </c>
      <c r="C1944">
        <f>IF(B1944="successful",Data!L1944,0)</f>
        <v>95</v>
      </c>
      <c r="F1944" t="str">
        <f>VLOOKUP(A1944,Table1[[#This Row],[id]:[state]],6,0)</f>
        <v>successful</v>
      </c>
      <c r="G1944">
        <f>IF(F1944="failed",Data!L1944,0)</f>
        <v>0</v>
      </c>
    </row>
    <row r="1945" spans="1:7" hidden="1" x14ac:dyDescent="0.25">
      <c r="A1945">
        <v>1943</v>
      </c>
      <c r="B1945" t="str">
        <f>VLOOKUP(A1945,Table1[[#This Row],[id]:[state]],6,0)</f>
        <v>successful</v>
      </c>
      <c r="C1945">
        <f>IF(B1945="successful",Data!L1945,0)</f>
        <v>2478</v>
      </c>
      <c r="F1945" t="str">
        <f>VLOOKUP(A1945,Table1[[#This Row],[id]:[state]],6,0)</f>
        <v>successful</v>
      </c>
      <c r="G1945">
        <f>IF(F1945="failed",Data!L1945,0)</f>
        <v>0</v>
      </c>
    </row>
    <row r="1946" spans="1:7" hidden="1" x14ac:dyDescent="0.25">
      <c r="A1946">
        <v>1944</v>
      </c>
      <c r="B1946" t="str">
        <f>VLOOKUP(A1946,Table1[[#This Row],[id]:[state]],6,0)</f>
        <v>successful</v>
      </c>
      <c r="C1946">
        <f>IF(B1946="successful",Data!L1946,0)</f>
        <v>1789</v>
      </c>
      <c r="F1946" t="str">
        <f>VLOOKUP(A1946,Table1[[#This Row],[id]:[state]],6,0)</f>
        <v>successful</v>
      </c>
      <c r="G1946">
        <f>IF(F1946="failed",Data!L1946,0)</f>
        <v>0</v>
      </c>
    </row>
    <row r="1947" spans="1:7" hidden="1" x14ac:dyDescent="0.25">
      <c r="A1947">
        <v>1945</v>
      </c>
      <c r="B1947" t="str">
        <f>VLOOKUP(A1947,Table1[[#This Row],[id]:[state]],6,0)</f>
        <v>successful</v>
      </c>
      <c r="C1947">
        <f>IF(B1947="successful",Data!L1947,0)</f>
        <v>680</v>
      </c>
      <c r="F1947" t="str">
        <f>VLOOKUP(A1947,Table1[[#This Row],[id]:[state]],6,0)</f>
        <v>successful</v>
      </c>
      <c r="G1947">
        <f>IF(F1947="failed",Data!L1947,0)</f>
        <v>0</v>
      </c>
    </row>
    <row r="1948" spans="1:7" hidden="1" x14ac:dyDescent="0.25">
      <c r="A1948">
        <v>1946</v>
      </c>
      <c r="B1948" t="str">
        <f>VLOOKUP(A1948,Table1[[#This Row],[id]:[state]],6,0)</f>
        <v>successful</v>
      </c>
      <c r="C1948">
        <f>IF(B1948="successful",Data!L1948,0)</f>
        <v>70</v>
      </c>
      <c r="F1948" t="str">
        <f>VLOOKUP(A1948,Table1[[#This Row],[id]:[state]],6,0)</f>
        <v>successful</v>
      </c>
      <c r="G1948">
        <f>IF(F1948="failed",Data!L1948,0)</f>
        <v>0</v>
      </c>
    </row>
    <row r="1949" spans="1:7" hidden="1" x14ac:dyDescent="0.25">
      <c r="A1949">
        <v>1947</v>
      </c>
      <c r="B1949" t="str">
        <f>VLOOKUP(A1949,Table1[[#This Row],[id]:[state]],6,0)</f>
        <v>successful</v>
      </c>
      <c r="C1949">
        <f>IF(B1949="successful",Data!L1949,0)</f>
        <v>23</v>
      </c>
      <c r="F1949" t="str">
        <f>VLOOKUP(A1949,Table1[[#This Row],[id]:[state]],6,0)</f>
        <v>successful</v>
      </c>
      <c r="G1949">
        <f>IF(F1949="failed",Data!L1949,0)</f>
        <v>0</v>
      </c>
    </row>
    <row r="1950" spans="1:7" hidden="1" x14ac:dyDescent="0.25">
      <c r="A1950">
        <v>1948</v>
      </c>
      <c r="B1950" t="str">
        <f>VLOOKUP(A1950,Table1[[#This Row],[id]:[state]],6,0)</f>
        <v>successful</v>
      </c>
      <c r="C1950">
        <f>IF(B1950="successful",Data!L1950,0)</f>
        <v>4245</v>
      </c>
      <c r="F1950" t="str">
        <f>VLOOKUP(A1950,Table1[[#This Row],[id]:[state]],6,0)</f>
        <v>successful</v>
      </c>
      <c r="G1950">
        <f>IF(F1950="failed",Data!L1950,0)</f>
        <v>0</v>
      </c>
    </row>
    <row r="1951" spans="1:7" hidden="1" x14ac:dyDescent="0.25">
      <c r="A1951">
        <v>1949</v>
      </c>
      <c r="B1951" t="str">
        <f>VLOOKUP(A1951,Table1[[#This Row],[id]:[state]],6,0)</f>
        <v>successful</v>
      </c>
      <c r="C1951">
        <f>IF(B1951="successful",Data!L1951,0)</f>
        <v>943</v>
      </c>
      <c r="F1951" t="str">
        <f>VLOOKUP(A1951,Table1[[#This Row],[id]:[state]],6,0)</f>
        <v>successful</v>
      </c>
      <c r="G1951">
        <f>IF(F1951="failed",Data!L1951,0)</f>
        <v>0</v>
      </c>
    </row>
    <row r="1952" spans="1:7" hidden="1" x14ac:dyDescent="0.25">
      <c r="A1952">
        <v>1950</v>
      </c>
      <c r="B1952" t="str">
        <f>VLOOKUP(A1952,Table1[[#This Row],[id]:[state]],6,0)</f>
        <v>successful</v>
      </c>
      <c r="C1952">
        <f>IF(B1952="successful",Data!L1952,0)</f>
        <v>1876</v>
      </c>
      <c r="F1952" t="str">
        <f>VLOOKUP(A1952,Table1[[#This Row],[id]:[state]],6,0)</f>
        <v>successful</v>
      </c>
      <c r="G1952">
        <f>IF(F1952="failed",Data!L1952,0)</f>
        <v>0</v>
      </c>
    </row>
    <row r="1953" spans="1:7" hidden="1" x14ac:dyDescent="0.25">
      <c r="A1953">
        <v>1951</v>
      </c>
      <c r="B1953" t="str">
        <f>VLOOKUP(A1953,Table1[[#This Row],[id]:[state]],6,0)</f>
        <v>successful</v>
      </c>
      <c r="C1953">
        <f>IF(B1953="successful",Data!L1953,0)</f>
        <v>834</v>
      </c>
      <c r="F1953" t="str">
        <f>VLOOKUP(A1953,Table1[[#This Row],[id]:[state]],6,0)</f>
        <v>successful</v>
      </c>
      <c r="G1953">
        <f>IF(F1953="failed",Data!L1953,0)</f>
        <v>0</v>
      </c>
    </row>
    <row r="1954" spans="1:7" hidden="1" x14ac:dyDescent="0.25">
      <c r="A1954">
        <v>1952</v>
      </c>
      <c r="B1954" t="str">
        <f>VLOOKUP(A1954,Table1[[#This Row],[id]:[state]],6,0)</f>
        <v>successful</v>
      </c>
      <c r="C1954">
        <f>IF(B1954="successful",Data!L1954,0)</f>
        <v>682</v>
      </c>
      <c r="F1954" t="str">
        <f>VLOOKUP(A1954,Table1[[#This Row],[id]:[state]],6,0)</f>
        <v>successful</v>
      </c>
      <c r="G1954">
        <f>IF(F1954="failed",Data!L1954,0)</f>
        <v>0</v>
      </c>
    </row>
    <row r="1955" spans="1:7" hidden="1" x14ac:dyDescent="0.25">
      <c r="A1955">
        <v>1953</v>
      </c>
      <c r="B1955" t="str">
        <f>VLOOKUP(A1955,Table1[[#This Row],[id]:[state]],6,0)</f>
        <v>successful</v>
      </c>
      <c r="C1955">
        <f>IF(B1955="successful",Data!L1955,0)</f>
        <v>147</v>
      </c>
      <c r="F1955" t="str">
        <f>VLOOKUP(A1955,Table1[[#This Row],[id]:[state]],6,0)</f>
        <v>successful</v>
      </c>
      <c r="G1955">
        <f>IF(F1955="failed",Data!L1955,0)</f>
        <v>0</v>
      </c>
    </row>
    <row r="1956" spans="1:7" hidden="1" x14ac:dyDescent="0.25">
      <c r="A1956">
        <v>1954</v>
      </c>
      <c r="B1956" t="str">
        <f>VLOOKUP(A1956,Table1[[#This Row],[id]:[state]],6,0)</f>
        <v>successful</v>
      </c>
      <c r="C1956">
        <f>IF(B1956="successful",Data!L1956,0)</f>
        <v>415</v>
      </c>
      <c r="F1956" t="str">
        <f>VLOOKUP(A1956,Table1[[#This Row],[id]:[state]],6,0)</f>
        <v>successful</v>
      </c>
      <c r="G1956">
        <f>IF(F1956="failed",Data!L1956,0)</f>
        <v>0</v>
      </c>
    </row>
    <row r="1957" spans="1:7" hidden="1" x14ac:dyDescent="0.25">
      <c r="A1957">
        <v>1955</v>
      </c>
      <c r="B1957" t="str">
        <f>VLOOKUP(A1957,Table1[[#This Row],[id]:[state]],6,0)</f>
        <v>successful</v>
      </c>
      <c r="C1957">
        <f>IF(B1957="successful",Data!L1957,0)</f>
        <v>290</v>
      </c>
      <c r="F1957" t="str">
        <f>VLOOKUP(A1957,Table1[[#This Row],[id]:[state]],6,0)</f>
        <v>successful</v>
      </c>
      <c r="G1957">
        <f>IF(F1957="failed",Data!L1957,0)</f>
        <v>0</v>
      </c>
    </row>
    <row r="1958" spans="1:7" hidden="1" x14ac:dyDescent="0.25">
      <c r="A1958">
        <v>1956</v>
      </c>
      <c r="B1958" t="str">
        <f>VLOOKUP(A1958,Table1[[#This Row],[id]:[state]],6,0)</f>
        <v>successful</v>
      </c>
      <c r="C1958">
        <f>IF(B1958="successful",Data!L1958,0)</f>
        <v>365</v>
      </c>
      <c r="F1958" t="str">
        <f>VLOOKUP(A1958,Table1[[#This Row],[id]:[state]],6,0)</f>
        <v>successful</v>
      </c>
      <c r="G1958">
        <f>IF(F1958="failed",Data!L1958,0)</f>
        <v>0</v>
      </c>
    </row>
    <row r="1959" spans="1:7" hidden="1" x14ac:dyDescent="0.25">
      <c r="A1959">
        <v>1957</v>
      </c>
      <c r="B1959" t="str">
        <f>VLOOKUP(A1959,Table1[[#This Row],[id]:[state]],6,0)</f>
        <v>successful</v>
      </c>
      <c r="C1959">
        <f>IF(B1959="successful",Data!L1959,0)</f>
        <v>660</v>
      </c>
      <c r="F1959" t="str">
        <f>VLOOKUP(A1959,Table1[[#This Row],[id]:[state]],6,0)</f>
        <v>successful</v>
      </c>
      <c r="G1959">
        <f>IF(F1959="failed",Data!L1959,0)</f>
        <v>0</v>
      </c>
    </row>
    <row r="1960" spans="1:7" hidden="1" x14ac:dyDescent="0.25">
      <c r="A1960">
        <v>1958</v>
      </c>
      <c r="B1960" t="str">
        <f>VLOOKUP(A1960,Table1[[#This Row],[id]:[state]],6,0)</f>
        <v>successful</v>
      </c>
      <c r="C1960">
        <f>IF(B1960="successful",Data!L1960,0)</f>
        <v>1356</v>
      </c>
      <c r="F1960" t="str">
        <f>VLOOKUP(A1960,Table1[[#This Row],[id]:[state]],6,0)</f>
        <v>successful</v>
      </c>
      <c r="G1960">
        <f>IF(F1960="failed",Data!L1960,0)</f>
        <v>0</v>
      </c>
    </row>
    <row r="1961" spans="1:7" hidden="1" x14ac:dyDescent="0.25">
      <c r="A1961">
        <v>1959</v>
      </c>
      <c r="B1961" t="str">
        <f>VLOOKUP(A1961,Table1[[#This Row],[id]:[state]],6,0)</f>
        <v>successful</v>
      </c>
      <c r="C1961">
        <f>IF(B1961="successful",Data!L1961,0)</f>
        <v>424</v>
      </c>
      <c r="F1961" t="str">
        <f>VLOOKUP(A1961,Table1[[#This Row],[id]:[state]],6,0)</f>
        <v>successful</v>
      </c>
      <c r="G1961">
        <f>IF(F1961="failed",Data!L1961,0)</f>
        <v>0</v>
      </c>
    </row>
    <row r="1962" spans="1:7" hidden="1" x14ac:dyDescent="0.25">
      <c r="A1962">
        <v>1960</v>
      </c>
      <c r="B1962" t="str">
        <f>VLOOKUP(A1962,Table1[[#This Row],[id]:[state]],6,0)</f>
        <v>successful</v>
      </c>
      <c r="C1962">
        <f>IF(B1962="successful",Data!L1962,0)</f>
        <v>33</v>
      </c>
      <c r="F1962" t="str">
        <f>VLOOKUP(A1962,Table1[[#This Row],[id]:[state]],6,0)</f>
        <v>successful</v>
      </c>
      <c r="G1962">
        <f>IF(F1962="failed",Data!L1962,0)</f>
        <v>0</v>
      </c>
    </row>
    <row r="1963" spans="1:7" hidden="1" x14ac:dyDescent="0.25">
      <c r="A1963">
        <v>1961</v>
      </c>
      <c r="B1963" t="str">
        <f>VLOOKUP(A1963,Table1[[#This Row],[id]:[state]],6,0)</f>
        <v>successful</v>
      </c>
      <c r="C1963">
        <f>IF(B1963="successful",Data!L1963,0)</f>
        <v>1633</v>
      </c>
      <c r="F1963" t="str">
        <f>VLOOKUP(A1963,Table1[[#This Row],[id]:[state]],6,0)</f>
        <v>successful</v>
      </c>
      <c r="G1963">
        <f>IF(F1963="failed",Data!L1963,0)</f>
        <v>0</v>
      </c>
    </row>
    <row r="1964" spans="1:7" hidden="1" x14ac:dyDescent="0.25">
      <c r="A1964">
        <v>1962</v>
      </c>
      <c r="B1964" t="str">
        <f>VLOOKUP(A1964,Table1[[#This Row],[id]:[state]],6,0)</f>
        <v>successful</v>
      </c>
      <c r="C1964">
        <f>IF(B1964="successful",Data!L1964,0)</f>
        <v>306</v>
      </c>
      <c r="F1964" t="str">
        <f>VLOOKUP(A1964,Table1[[#This Row],[id]:[state]],6,0)</f>
        <v>successful</v>
      </c>
      <c r="G1964">
        <f>IF(F1964="failed",Data!L1964,0)</f>
        <v>0</v>
      </c>
    </row>
    <row r="1965" spans="1:7" hidden="1" x14ac:dyDescent="0.25">
      <c r="A1965">
        <v>1963</v>
      </c>
      <c r="B1965" t="str">
        <f>VLOOKUP(A1965,Table1[[#This Row],[id]:[state]],6,0)</f>
        <v>successful</v>
      </c>
      <c r="C1965">
        <f>IF(B1965="successful",Data!L1965,0)</f>
        <v>205</v>
      </c>
      <c r="F1965" t="str">
        <f>VLOOKUP(A1965,Table1[[#This Row],[id]:[state]],6,0)</f>
        <v>successful</v>
      </c>
      <c r="G1965">
        <f>IF(F1965="failed",Data!L1965,0)</f>
        <v>0</v>
      </c>
    </row>
    <row r="1966" spans="1:7" hidden="1" x14ac:dyDescent="0.25">
      <c r="A1966">
        <v>1964</v>
      </c>
      <c r="B1966" t="str">
        <f>VLOOKUP(A1966,Table1[[#This Row],[id]:[state]],6,0)</f>
        <v>successful</v>
      </c>
      <c r="C1966">
        <f>IF(B1966="successful",Data!L1966,0)</f>
        <v>1281</v>
      </c>
      <c r="F1966" t="str">
        <f>VLOOKUP(A1966,Table1[[#This Row],[id]:[state]],6,0)</f>
        <v>successful</v>
      </c>
      <c r="G1966">
        <f>IF(F1966="failed",Data!L1966,0)</f>
        <v>0</v>
      </c>
    </row>
    <row r="1967" spans="1:7" hidden="1" x14ac:dyDescent="0.25">
      <c r="A1967">
        <v>1965</v>
      </c>
      <c r="B1967" t="str">
        <f>VLOOKUP(A1967,Table1[[#This Row],[id]:[state]],6,0)</f>
        <v>successful</v>
      </c>
      <c r="C1967">
        <f>IF(B1967="successful",Data!L1967,0)</f>
        <v>103</v>
      </c>
      <c r="F1967" t="str">
        <f>VLOOKUP(A1967,Table1[[#This Row],[id]:[state]],6,0)</f>
        <v>successful</v>
      </c>
      <c r="G1967">
        <f>IF(F1967="failed",Data!L1967,0)</f>
        <v>0</v>
      </c>
    </row>
    <row r="1968" spans="1:7" hidden="1" x14ac:dyDescent="0.25">
      <c r="A1968">
        <v>1966</v>
      </c>
      <c r="B1968" t="str">
        <f>VLOOKUP(A1968,Table1[[#This Row],[id]:[state]],6,0)</f>
        <v>successful</v>
      </c>
      <c r="C1968">
        <f>IF(B1968="successful",Data!L1968,0)</f>
        <v>1513</v>
      </c>
      <c r="F1968" t="str">
        <f>VLOOKUP(A1968,Table1[[#This Row],[id]:[state]],6,0)</f>
        <v>successful</v>
      </c>
      <c r="G1968">
        <f>IF(F1968="failed",Data!L1968,0)</f>
        <v>0</v>
      </c>
    </row>
    <row r="1969" spans="1:7" hidden="1" x14ac:dyDescent="0.25">
      <c r="A1969">
        <v>1967</v>
      </c>
      <c r="B1969" t="str">
        <f>VLOOKUP(A1969,Table1[[#This Row],[id]:[state]],6,0)</f>
        <v>successful</v>
      </c>
      <c r="C1969">
        <f>IF(B1969="successful",Data!L1969,0)</f>
        <v>405</v>
      </c>
      <c r="F1969" t="str">
        <f>VLOOKUP(A1969,Table1[[#This Row],[id]:[state]],6,0)</f>
        <v>successful</v>
      </c>
      <c r="G1969">
        <f>IF(F1969="failed",Data!L1969,0)</f>
        <v>0</v>
      </c>
    </row>
    <row r="1970" spans="1:7" hidden="1" x14ac:dyDescent="0.25">
      <c r="A1970">
        <v>1968</v>
      </c>
      <c r="B1970" t="str">
        <f>VLOOKUP(A1970,Table1[[#This Row],[id]:[state]],6,0)</f>
        <v>successful</v>
      </c>
      <c r="C1970">
        <f>IF(B1970="successful",Data!L1970,0)</f>
        <v>510</v>
      </c>
      <c r="F1970" t="str">
        <f>VLOOKUP(A1970,Table1[[#This Row],[id]:[state]],6,0)</f>
        <v>successful</v>
      </c>
      <c r="G1970">
        <f>IF(F1970="failed",Data!L1970,0)</f>
        <v>0</v>
      </c>
    </row>
    <row r="1971" spans="1:7" hidden="1" x14ac:dyDescent="0.25">
      <c r="A1971">
        <v>1969</v>
      </c>
      <c r="B1971" t="str">
        <f>VLOOKUP(A1971,Table1[[#This Row],[id]:[state]],6,0)</f>
        <v>successful</v>
      </c>
      <c r="C1971">
        <f>IF(B1971="successful",Data!L1971,0)</f>
        <v>1887</v>
      </c>
      <c r="F1971" t="str">
        <f>VLOOKUP(A1971,Table1[[#This Row],[id]:[state]],6,0)</f>
        <v>successful</v>
      </c>
      <c r="G1971">
        <f>IF(F1971="failed",Data!L1971,0)</f>
        <v>0</v>
      </c>
    </row>
    <row r="1972" spans="1:7" hidden="1" x14ac:dyDescent="0.25">
      <c r="A1972">
        <v>1970</v>
      </c>
      <c r="B1972" t="str">
        <f>VLOOKUP(A1972,Table1[[#This Row],[id]:[state]],6,0)</f>
        <v>successful</v>
      </c>
      <c r="C1972">
        <f>IF(B1972="successful",Data!L1972,0)</f>
        <v>701</v>
      </c>
      <c r="F1972" t="str">
        <f>VLOOKUP(A1972,Table1[[#This Row],[id]:[state]],6,0)</f>
        <v>successful</v>
      </c>
      <c r="G1972">
        <f>IF(F1972="failed",Data!L1972,0)</f>
        <v>0</v>
      </c>
    </row>
    <row r="1973" spans="1:7" hidden="1" x14ac:dyDescent="0.25">
      <c r="A1973">
        <v>1971</v>
      </c>
      <c r="B1973" t="str">
        <f>VLOOKUP(A1973,Table1[[#This Row],[id]:[state]],6,0)</f>
        <v>successful</v>
      </c>
      <c r="C1973">
        <f>IF(B1973="successful",Data!L1973,0)</f>
        <v>3863</v>
      </c>
      <c r="F1973" t="str">
        <f>VLOOKUP(A1973,Table1[[#This Row],[id]:[state]],6,0)</f>
        <v>successful</v>
      </c>
      <c r="G1973">
        <f>IF(F1973="failed",Data!L1973,0)</f>
        <v>0</v>
      </c>
    </row>
    <row r="1974" spans="1:7" hidden="1" x14ac:dyDescent="0.25">
      <c r="A1974">
        <v>1972</v>
      </c>
      <c r="B1974" t="str">
        <f>VLOOKUP(A1974,Table1[[#This Row],[id]:[state]],6,0)</f>
        <v>successful</v>
      </c>
      <c r="C1974">
        <f>IF(B1974="successful",Data!L1974,0)</f>
        <v>238</v>
      </c>
      <c r="F1974" t="str">
        <f>VLOOKUP(A1974,Table1[[#This Row],[id]:[state]],6,0)</f>
        <v>successful</v>
      </c>
      <c r="G1974">
        <f>IF(F1974="failed",Data!L1974,0)</f>
        <v>0</v>
      </c>
    </row>
    <row r="1975" spans="1:7" hidden="1" x14ac:dyDescent="0.25">
      <c r="A1975">
        <v>1973</v>
      </c>
      <c r="B1975" t="str">
        <f>VLOOKUP(A1975,Table1[[#This Row],[id]:[state]],6,0)</f>
        <v>successful</v>
      </c>
      <c r="C1975">
        <f>IF(B1975="successful",Data!L1975,0)</f>
        <v>2051</v>
      </c>
      <c r="F1975" t="str">
        <f>VLOOKUP(A1975,Table1[[#This Row],[id]:[state]],6,0)</f>
        <v>successful</v>
      </c>
      <c r="G1975">
        <f>IF(F1975="failed",Data!L1975,0)</f>
        <v>0</v>
      </c>
    </row>
    <row r="1976" spans="1:7" hidden="1" x14ac:dyDescent="0.25">
      <c r="A1976">
        <v>1974</v>
      </c>
      <c r="B1976" t="str">
        <f>VLOOKUP(A1976,Table1[[#This Row],[id]:[state]],6,0)</f>
        <v>successful</v>
      </c>
      <c r="C1976">
        <f>IF(B1976="successful",Data!L1976,0)</f>
        <v>402</v>
      </c>
      <c r="F1976" t="str">
        <f>VLOOKUP(A1976,Table1[[#This Row],[id]:[state]],6,0)</f>
        <v>successful</v>
      </c>
      <c r="G1976">
        <f>IF(F1976="failed",Data!L1976,0)</f>
        <v>0</v>
      </c>
    </row>
    <row r="1977" spans="1:7" hidden="1" x14ac:dyDescent="0.25">
      <c r="A1977">
        <v>1975</v>
      </c>
      <c r="B1977" t="str">
        <f>VLOOKUP(A1977,Table1[[#This Row],[id]:[state]],6,0)</f>
        <v>successful</v>
      </c>
      <c r="C1977">
        <f>IF(B1977="successful",Data!L1977,0)</f>
        <v>253</v>
      </c>
      <c r="F1977" t="str">
        <f>VLOOKUP(A1977,Table1[[#This Row],[id]:[state]],6,0)</f>
        <v>successful</v>
      </c>
      <c r="G1977">
        <f>IF(F1977="failed",Data!L1977,0)</f>
        <v>0</v>
      </c>
    </row>
    <row r="1978" spans="1:7" hidden="1" x14ac:dyDescent="0.25">
      <c r="A1978">
        <v>1976</v>
      </c>
      <c r="B1978" t="str">
        <f>VLOOKUP(A1978,Table1[[#This Row],[id]:[state]],6,0)</f>
        <v>successful</v>
      </c>
      <c r="C1978">
        <f>IF(B1978="successful",Data!L1978,0)</f>
        <v>473</v>
      </c>
      <c r="F1978" t="str">
        <f>VLOOKUP(A1978,Table1[[#This Row],[id]:[state]],6,0)</f>
        <v>successful</v>
      </c>
      <c r="G1978">
        <f>IF(F1978="failed",Data!L1978,0)</f>
        <v>0</v>
      </c>
    </row>
    <row r="1979" spans="1:7" hidden="1" x14ac:dyDescent="0.25">
      <c r="A1979">
        <v>1977</v>
      </c>
      <c r="B1979" t="str">
        <f>VLOOKUP(A1979,Table1[[#This Row],[id]:[state]],6,0)</f>
        <v>successful</v>
      </c>
      <c r="C1979">
        <f>IF(B1979="successful",Data!L1979,0)</f>
        <v>821</v>
      </c>
      <c r="F1979" t="str">
        <f>VLOOKUP(A1979,Table1[[#This Row],[id]:[state]],6,0)</f>
        <v>successful</v>
      </c>
      <c r="G1979">
        <f>IF(F1979="failed",Data!L1979,0)</f>
        <v>0</v>
      </c>
    </row>
    <row r="1980" spans="1:7" hidden="1" x14ac:dyDescent="0.25">
      <c r="A1980">
        <v>1978</v>
      </c>
      <c r="B1980" t="str">
        <f>VLOOKUP(A1980,Table1[[#This Row],[id]:[state]],6,0)</f>
        <v>successful</v>
      </c>
      <c r="C1980">
        <f>IF(B1980="successful",Data!L1980,0)</f>
        <v>388</v>
      </c>
      <c r="F1980" t="str">
        <f>VLOOKUP(A1980,Table1[[#This Row],[id]:[state]],6,0)</f>
        <v>successful</v>
      </c>
      <c r="G1980">
        <f>IF(F1980="failed",Data!L1980,0)</f>
        <v>0</v>
      </c>
    </row>
    <row r="1981" spans="1:7" hidden="1" x14ac:dyDescent="0.25">
      <c r="A1981">
        <v>1979</v>
      </c>
      <c r="B1981" t="str">
        <f>VLOOKUP(A1981,Table1[[#This Row],[id]:[state]],6,0)</f>
        <v>successful</v>
      </c>
      <c r="C1981">
        <f>IF(B1981="successful",Data!L1981,0)</f>
        <v>813</v>
      </c>
      <c r="F1981" t="str">
        <f>VLOOKUP(A1981,Table1[[#This Row],[id]:[state]],6,0)</f>
        <v>successful</v>
      </c>
      <c r="G1981">
        <f>IF(F1981="failed",Data!L1981,0)</f>
        <v>0</v>
      </c>
    </row>
    <row r="1982" spans="1:7" hidden="1" x14ac:dyDescent="0.25">
      <c r="A1982">
        <v>1980</v>
      </c>
      <c r="B1982" t="str">
        <f>VLOOKUP(A1982,Table1[[#This Row],[id]:[state]],6,0)</f>
        <v>successful</v>
      </c>
      <c r="C1982">
        <f>IF(B1982="successful",Data!L1982,0)</f>
        <v>1945</v>
      </c>
      <c r="F1982" t="str">
        <f>VLOOKUP(A1982,Table1[[#This Row],[id]:[state]],6,0)</f>
        <v>successful</v>
      </c>
      <c r="G1982">
        <f>IF(F1982="failed",Data!L1982,0)</f>
        <v>0</v>
      </c>
    </row>
    <row r="1983" spans="1:7" x14ac:dyDescent="0.25">
      <c r="A1983">
        <v>1981</v>
      </c>
      <c r="B1983" t="str">
        <f>VLOOKUP(A1983,Table1[[#This Row],[id]:[state]],6,0)</f>
        <v>failed</v>
      </c>
      <c r="C1983">
        <f>IF(B1983="successful",Data!L1983,0)</f>
        <v>0</v>
      </c>
      <c r="F1983" t="str">
        <f>VLOOKUP(A1983,Table1[[#This Row],[id]:[state]],6,0)</f>
        <v>failed</v>
      </c>
      <c r="G1983">
        <f>IF(F1983="failed",Data!L1983,0)</f>
        <v>12</v>
      </c>
    </row>
    <row r="1984" spans="1:7" x14ac:dyDescent="0.25">
      <c r="A1984">
        <v>1982</v>
      </c>
      <c r="B1984" t="str">
        <f>VLOOKUP(A1984,Table1[[#This Row],[id]:[state]],6,0)</f>
        <v>failed</v>
      </c>
      <c r="C1984">
        <f>IF(B1984="successful",Data!L1984,0)</f>
        <v>0</v>
      </c>
      <c r="F1984" t="str">
        <f>VLOOKUP(A1984,Table1[[#This Row],[id]:[state]],6,0)</f>
        <v>failed</v>
      </c>
      <c r="G1984">
        <f>IF(F1984="failed",Data!L1984,0)</f>
        <v>0</v>
      </c>
    </row>
    <row r="1985" spans="1:7" x14ac:dyDescent="0.25">
      <c r="A1985">
        <v>1983</v>
      </c>
      <c r="B1985" t="str">
        <f>VLOOKUP(A1985,Table1[[#This Row],[id]:[state]],6,0)</f>
        <v>failed</v>
      </c>
      <c r="C1985">
        <f>IF(B1985="successful",Data!L1985,0)</f>
        <v>0</v>
      </c>
      <c r="F1985" t="str">
        <f>VLOOKUP(A1985,Table1[[#This Row],[id]:[state]],6,0)</f>
        <v>failed</v>
      </c>
      <c r="G1985">
        <f>IF(F1985="failed",Data!L1985,0)</f>
        <v>16</v>
      </c>
    </row>
    <row r="1986" spans="1:7" x14ac:dyDescent="0.25">
      <c r="A1986">
        <v>1984</v>
      </c>
      <c r="B1986" t="str">
        <f>VLOOKUP(A1986,Table1[[#This Row],[id]:[state]],6,0)</f>
        <v>failed</v>
      </c>
      <c r="C1986">
        <f>IF(B1986="successful",Data!L1986,0)</f>
        <v>0</v>
      </c>
      <c r="F1986" t="str">
        <f>VLOOKUP(A1986,Table1[[#This Row],[id]:[state]],6,0)</f>
        <v>failed</v>
      </c>
      <c r="G1986">
        <f>IF(F1986="failed",Data!L1986,0)</f>
        <v>7</v>
      </c>
    </row>
    <row r="1987" spans="1:7" x14ac:dyDescent="0.25">
      <c r="A1987">
        <v>1985</v>
      </c>
      <c r="B1987" t="str">
        <f>VLOOKUP(A1987,Table1[[#This Row],[id]:[state]],6,0)</f>
        <v>failed</v>
      </c>
      <c r="C1987">
        <f>IF(B1987="successful",Data!L1987,0)</f>
        <v>0</v>
      </c>
      <c r="F1987" t="str">
        <f>VLOOKUP(A1987,Table1[[#This Row],[id]:[state]],6,0)</f>
        <v>failed</v>
      </c>
      <c r="G1987">
        <f>IF(F1987="failed",Data!L1987,0)</f>
        <v>4</v>
      </c>
    </row>
    <row r="1988" spans="1:7" x14ac:dyDescent="0.25">
      <c r="A1988">
        <v>1986</v>
      </c>
      <c r="B1988" t="str">
        <f>VLOOKUP(A1988,Table1[[#This Row],[id]:[state]],6,0)</f>
        <v>failed</v>
      </c>
      <c r="C1988">
        <f>IF(B1988="successful",Data!L1988,0)</f>
        <v>0</v>
      </c>
      <c r="F1988" t="str">
        <f>VLOOKUP(A1988,Table1[[#This Row],[id]:[state]],6,0)</f>
        <v>failed</v>
      </c>
      <c r="G1988">
        <f>IF(F1988="failed",Data!L1988,0)</f>
        <v>1</v>
      </c>
    </row>
    <row r="1989" spans="1:7" x14ac:dyDescent="0.25">
      <c r="A1989">
        <v>1987</v>
      </c>
      <c r="B1989" t="str">
        <f>VLOOKUP(A1989,Table1[[#This Row],[id]:[state]],6,0)</f>
        <v>failed</v>
      </c>
      <c r="C1989">
        <f>IF(B1989="successful",Data!L1989,0)</f>
        <v>0</v>
      </c>
      <c r="F1989" t="str">
        <f>VLOOKUP(A1989,Table1[[#This Row],[id]:[state]],6,0)</f>
        <v>failed</v>
      </c>
      <c r="G1989">
        <f>IF(F1989="failed",Data!L1989,0)</f>
        <v>28</v>
      </c>
    </row>
    <row r="1990" spans="1:7" x14ac:dyDescent="0.25">
      <c r="A1990">
        <v>1988</v>
      </c>
      <c r="B1990" t="str">
        <f>VLOOKUP(A1990,Table1[[#This Row],[id]:[state]],6,0)</f>
        <v>failed</v>
      </c>
      <c r="C1990">
        <f>IF(B1990="successful",Data!L1990,0)</f>
        <v>0</v>
      </c>
      <c r="F1990" t="str">
        <f>VLOOKUP(A1990,Table1[[#This Row],[id]:[state]],6,0)</f>
        <v>failed</v>
      </c>
      <c r="G1990">
        <f>IF(F1990="failed",Data!L1990,0)</f>
        <v>1</v>
      </c>
    </row>
    <row r="1991" spans="1:7" x14ac:dyDescent="0.25">
      <c r="A1991">
        <v>1989</v>
      </c>
      <c r="B1991" t="str">
        <f>VLOOKUP(A1991,Table1[[#This Row],[id]:[state]],6,0)</f>
        <v>failed</v>
      </c>
      <c r="C1991">
        <f>IF(B1991="successful",Data!L1991,0)</f>
        <v>0</v>
      </c>
      <c r="F1991" t="str">
        <f>VLOOKUP(A1991,Table1[[#This Row],[id]:[state]],6,0)</f>
        <v>failed</v>
      </c>
      <c r="G1991">
        <f>IF(F1991="failed",Data!L1991,0)</f>
        <v>1</v>
      </c>
    </row>
    <row r="1992" spans="1:7" x14ac:dyDescent="0.25">
      <c r="A1992">
        <v>1990</v>
      </c>
      <c r="B1992" t="str">
        <f>VLOOKUP(A1992,Table1[[#This Row],[id]:[state]],6,0)</f>
        <v>failed</v>
      </c>
      <c r="C1992">
        <f>IF(B1992="successful",Data!L1992,0)</f>
        <v>0</v>
      </c>
      <c r="F1992" t="str">
        <f>VLOOKUP(A1992,Table1[[#This Row],[id]:[state]],6,0)</f>
        <v>failed</v>
      </c>
      <c r="G1992">
        <f>IF(F1992="failed",Data!L1992,0)</f>
        <v>5</v>
      </c>
    </row>
    <row r="1993" spans="1:7" x14ac:dyDescent="0.25">
      <c r="A1993">
        <v>1991</v>
      </c>
      <c r="B1993" t="str">
        <f>VLOOKUP(A1993,Table1[[#This Row],[id]:[state]],6,0)</f>
        <v>failed</v>
      </c>
      <c r="C1993">
        <f>IF(B1993="successful",Data!L1993,0)</f>
        <v>0</v>
      </c>
      <c r="F1993" t="str">
        <f>VLOOKUP(A1993,Table1[[#This Row],[id]:[state]],6,0)</f>
        <v>failed</v>
      </c>
      <c r="G1993">
        <f>IF(F1993="failed",Data!L1993,0)</f>
        <v>3</v>
      </c>
    </row>
    <row r="1994" spans="1:7" x14ac:dyDescent="0.25">
      <c r="A1994">
        <v>1992</v>
      </c>
      <c r="B1994" t="str">
        <f>VLOOKUP(A1994,Table1[[#This Row],[id]:[state]],6,0)</f>
        <v>failed</v>
      </c>
      <c r="C1994">
        <f>IF(B1994="successful",Data!L1994,0)</f>
        <v>0</v>
      </c>
      <c r="F1994" t="str">
        <f>VLOOKUP(A1994,Table1[[#This Row],[id]:[state]],6,0)</f>
        <v>failed</v>
      </c>
      <c r="G1994">
        <f>IF(F1994="failed",Data!L1994,0)</f>
        <v>2</v>
      </c>
    </row>
    <row r="1995" spans="1:7" x14ac:dyDescent="0.25">
      <c r="A1995">
        <v>1993</v>
      </c>
      <c r="B1995" t="str">
        <f>VLOOKUP(A1995,Table1[[#This Row],[id]:[state]],6,0)</f>
        <v>failed</v>
      </c>
      <c r="C1995">
        <f>IF(B1995="successful",Data!L1995,0)</f>
        <v>0</v>
      </c>
      <c r="F1995" t="str">
        <f>VLOOKUP(A1995,Table1[[#This Row],[id]:[state]],6,0)</f>
        <v>failed</v>
      </c>
      <c r="G1995">
        <f>IF(F1995="failed",Data!L1995,0)</f>
        <v>0</v>
      </c>
    </row>
    <row r="1996" spans="1:7" x14ac:dyDescent="0.25">
      <c r="A1996">
        <v>1994</v>
      </c>
      <c r="B1996" t="str">
        <f>VLOOKUP(A1996,Table1[[#This Row],[id]:[state]],6,0)</f>
        <v>failed</v>
      </c>
      <c r="C1996">
        <f>IF(B1996="successful",Data!L1996,0)</f>
        <v>0</v>
      </c>
      <c r="F1996" t="str">
        <f>VLOOKUP(A1996,Table1[[#This Row],[id]:[state]],6,0)</f>
        <v>failed</v>
      </c>
      <c r="G1996">
        <f>IF(F1996="failed",Data!L1996,0)</f>
        <v>0</v>
      </c>
    </row>
    <row r="1997" spans="1:7" x14ac:dyDescent="0.25">
      <c r="A1997">
        <v>1995</v>
      </c>
      <c r="B1997" t="str">
        <f>VLOOKUP(A1997,Table1[[#This Row],[id]:[state]],6,0)</f>
        <v>failed</v>
      </c>
      <c r="C1997">
        <f>IF(B1997="successful",Data!L1997,0)</f>
        <v>0</v>
      </c>
      <c r="F1997" t="str">
        <f>VLOOKUP(A1997,Table1[[#This Row],[id]:[state]],6,0)</f>
        <v>failed</v>
      </c>
      <c r="G1997">
        <f>IF(F1997="failed",Data!L1997,0)</f>
        <v>3</v>
      </c>
    </row>
    <row r="1998" spans="1:7" x14ac:dyDescent="0.25">
      <c r="A1998">
        <v>1996</v>
      </c>
      <c r="B1998" t="str">
        <f>VLOOKUP(A1998,Table1[[#This Row],[id]:[state]],6,0)</f>
        <v>failed</v>
      </c>
      <c r="C1998">
        <f>IF(B1998="successful",Data!L1998,0)</f>
        <v>0</v>
      </c>
      <c r="F1998" t="str">
        <f>VLOOKUP(A1998,Table1[[#This Row],[id]:[state]],6,0)</f>
        <v>failed</v>
      </c>
      <c r="G1998">
        <f>IF(F1998="failed",Data!L1998,0)</f>
        <v>0</v>
      </c>
    </row>
    <row r="1999" spans="1:7" x14ac:dyDescent="0.25">
      <c r="A1999">
        <v>1997</v>
      </c>
      <c r="B1999" t="str">
        <f>VLOOKUP(A1999,Table1[[#This Row],[id]:[state]],6,0)</f>
        <v>failed</v>
      </c>
      <c r="C1999">
        <f>IF(B1999="successful",Data!L1999,0)</f>
        <v>0</v>
      </c>
      <c r="F1999" t="str">
        <f>VLOOKUP(A1999,Table1[[#This Row],[id]:[state]],6,0)</f>
        <v>failed</v>
      </c>
      <c r="G1999">
        <f>IF(F1999="failed",Data!L1999,0)</f>
        <v>0</v>
      </c>
    </row>
    <row r="2000" spans="1:7" x14ac:dyDescent="0.25">
      <c r="A2000">
        <v>1998</v>
      </c>
      <c r="B2000" t="str">
        <f>VLOOKUP(A2000,Table1[[#This Row],[id]:[state]],6,0)</f>
        <v>failed</v>
      </c>
      <c r="C2000">
        <f>IF(B2000="successful",Data!L2000,0)</f>
        <v>0</v>
      </c>
      <c r="F2000" t="str">
        <f>VLOOKUP(A2000,Table1[[#This Row],[id]:[state]],6,0)</f>
        <v>failed</v>
      </c>
      <c r="G2000">
        <f>IF(F2000="failed",Data!L2000,0)</f>
        <v>3</v>
      </c>
    </row>
    <row r="2001" spans="1:7" x14ac:dyDescent="0.25">
      <c r="A2001">
        <v>1999</v>
      </c>
      <c r="B2001" t="str">
        <f>VLOOKUP(A2001,Table1[[#This Row],[id]:[state]],6,0)</f>
        <v>failed</v>
      </c>
      <c r="C2001">
        <f>IF(B2001="successful",Data!L2001,0)</f>
        <v>0</v>
      </c>
      <c r="F2001" t="str">
        <f>VLOOKUP(A2001,Table1[[#This Row],[id]:[state]],6,0)</f>
        <v>failed</v>
      </c>
      <c r="G2001">
        <f>IF(F2001="failed",Data!L2001,0)</f>
        <v>7</v>
      </c>
    </row>
    <row r="2002" spans="1:7" x14ac:dyDescent="0.25">
      <c r="A2002">
        <v>2000</v>
      </c>
      <c r="B2002" t="str">
        <f>VLOOKUP(A2002,Table1[[#This Row],[id]:[state]],6,0)</f>
        <v>failed</v>
      </c>
      <c r="C2002">
        <f>IF(B2002="successful",Data!L2002,0)</f>
        <v>0</v>
      </c>
      <c r="F2002" t="str">
        <f>VLOOKUP(A2002,Table1[[#This Row],[id]:[state]],6,0)</f>
        <v>failed</v>
      </c>
      <c r="G2002">
        <f>IF(F2002="failed",Data!L2002,0)</f>
        <v>25</v>
      </c>
    </row>
    <row r="2003" spans="1:7" hidden="1" x14ac:dyDescent="0.25">
      <c r="A2003">
        <v>2001</v>
      </c>
      <c r="B2003" t="str">
        <f>VLOOKUP(A2003,Table1[[#This Row],[id]:[state]],6,0)</f>
        <v>successful</v>
      </c>
      <c r="C2003">
        <f>IF(B2003="successful",Data!L2003,0)</f>
        <v>1637</v>
      </c>
      <c r="F2003" t="str">
        <f>VLOOKUP(A2003,Table1[[#This Row],[id]:[state]],6,0)</f>
        <v>successful</v>
      </c>
      <c r="G2003">
        <f>IF(F2003="failed",Data!L2003,0)</f>
        <v>0</v>
      </c>
    </row>
    <row r="2004" spans="1:7" hidden="1" x14ac:dyDescent="0.25">
      <c r="A2004">
        <v>2002</v>
      </c>
      <c r="B2004" t="str">
        <f>VLOOKUP(A2004,Table1[[#This Row],[id]:[state]],6,0)</f>
        <v>successful</v>
      </c>
      <c r="C2004">
        <f>IF(B2004="successful",Data!L2004,0)</f>
        <v>1375</v>
      </c>
      <c r="F2004" t="str">
        <f>VLOOKUP(A2004,Table1[[#This Row],[id]:[state]],6,0)</f>
        <v>successful</v>
      </c>
      <c r="G2004">
        <f>IF(F2004="failed",Data!L2004,0)</f>
        <v>0</v>
      </c>
    </row>
    <row r="2005" spans="1:7" hidden="1" x14ac:dyDescent="0.25">
      <c r="A2005">
        <v>2003</v>
      </c>
      <c r="B2005" t="str">
        <f>VLOOKUP(A2005,Table1[[#This Row],[id]:[state]],6,0)</f>
        <v>successful</v>
      </c>
      <c r="C2005">
        <f>IF(B2005="successful",Data!L2005,0)</f>
        <v>17</v>
      </c>
      <c r="F2005" t="str">
        <f>VLOOKUP(A2005,Table1[[#This Row],[id]:[state]],6,0)</f>
        <v>successful</v>
      </c>
      <c r="G2005">
        <f>IF(F2005="failed",Data!L2005,0)</f>
        <v>0</v>
      </c>
    </row>
    <row r="2006" spans="1:7" hidden="1" x14ac:dyDescent="0.25">
      <c r="A2006">
        <v>2004</v>
      </c>
      <c r="B2006" t="str">
        <f>VLOOKUP(A2006,Table1[[#This Row],[id]:[state]],6,0)</f>
        <v>successful</v>
      </c>
      <c r="C2006">
        <f>IF(B2006="successful",Data!L2006,0)</f>
        <v>354</v>
      </c>
      <c r="F2006" t="str">
        <f>VLOOKUP(A2006,Table1[[#This Row],[id]:[state]],6,0)</f>
        <v>successful</v>
      </c>
      <c r="G2006">
        <f>IF(F2006="failed",Data!L2006,0)</f>
        <v>0</v>
      </c>
    </row>
    <row r="2007" spans="1:7" hidden="1" x14ac:dyDescent="0.25">
      <c r="A2007">
        <v>2005</v>
      </c>
      <c r="B2007" t="str">
        <f>VLOOKUP(A2007,Table1[[#This Row],[id]:[state]],6,0)</f>
        <v>successful</v>
      </c>
      <c r="C2007">
        <f>IF(B2007="successful",Data!L2007,0)</f>
        <v>191</v>
      </c>
      <c r="F2007" t="str">
        <f>VLOOKUP(A2007,Table1[[#This Row],[id]:[state]],6,0)</f>
        <v>successful</v>
      </c>
      <c r="G2007">
        <f>IF(F2007="failed",Data!L2007,0)</f>
        <v>0</v>
      </c>
    </row>
    <row r="2008" spans="1:7" hidden="1" x14ac:dyDescent="0.25">
      <c r="A2008">
        <v>2006</v>
      </c>
      <c r="B2008" t="str">
        <f>VLOOKUP(A2008,Table1[[#This Row],[id]:[state]],6,0)</f>
        <v>successful</v>
      </c>
      <c r="C2008">
        <f>IF(B2008="successful",Data!L2008,0)</f>
        <v>303</v>
      </c>
      <c r="F2008" t="str">
        <f>VLOOKUP(A2008,Table1[[#This Row],[id]:[state]],6,0)</f>
        <v>successful</v>
      </c>
      <c r="G2008">
        <f>IF(F2008="failed",Data!L2008,0)</f>
        <v>0</v>
      </c>
    </row>
    <row r="2009" spans="1:7" hidden="1" x14ac:dyDescent="0.25">
      <c r="A2009">
        <v>2007</v>
      </c>
      <c r="B2009" t="str">
        <f>VLOOKUP(A2009,Table1[[#This Row],[id]:[state]],6,0)</f>
        <v>successful</v>
      </c>
      <c r="C2009">
        <f>IF(B2009="successful",Data!L2009,0)</f>
        <v>137</v>
      </c>
      <c r="F2009" t="str">
        <f>VLOOKUP(A2009,Table1[[#This Row],[id]:[state]],6,0)</f>
        <v>successful</v>
      </c>
      <c r="G2009">
        <f>IF(F2009="failed",Data!L2009,0)</f>
        <v>0</v>
      </c>
    </row>
    <row r="2010" spans="1:7" hidden="1" x14ac:dyDescent="0.25">
      <c r="A2010">
        <v>2008</v>
      </c>
      <c r="B2010" t="str">
        <f>VLOOKUP(A2010,Table1[[#This Row],[id]:[state]],6,0)</f>
        <v>successful</v>
      </c>
      <c r="C2010">
        <f>IF(B2010="successful",Data!L2010,0)</f>
        <v>41</v>
      </c>
      <c r="F2010" t="str">
        <f>VLOOKUP(A2010,Table1[[#This Row],[id]:[state]],6,0)</f>
        <v>successful</v>
      </c>
      <c r="G2010">
        <f>IF(F2010="failed",Data!L2010,0)</f>
        <v>0</v>
      </c>
    </row>
    <row r="2011" spans="1:7" hidden="1" x14ac:dyDescent="0.25">
      <c r="A2011">
        <v>2009</v>
      </c>
      <c r="B2011" t="str">
        <f>VLOOKUP(A2011,Table1[[#This Row],[id]:[state]],6,0)</f>
        <v>successful</v>
      </c>
      <c r="C2011">
        <f>IF(B2011="successful",Data!L2011,0)</f>
        <v>398</v>
      </c>
      <c r="F2011" t="str">
        <f>VLOOKUP(A2011,Table1[[#This Row],[id]:[state]],6,0)</f>
        <v>successful</v>
      </c>
      <c r="G2011">
        <f>IF(F2011="failed",Data!L2011,0)</f>
        <v>0</v>
      </c>
    </row>
    <row r="2012" spans="1:7" hidden="1" x14ac:dyDescent="0.25">
      <c r="A2012">
        <v>2010</v>
      </c>
      <c r="B2012" t="str">
        <f>VLOOKUP(A2012,Table1[[#This Row],[id]:[state]],6,0)</f>
        <v>successful</v>
      </c>
      <c r="C2012">
        <f>IF(B2012="successful",Data!L2012,0)</f>
        <v>1737</v>
      </c>
      <c r="F2012" t="str">
        <f>VLOOKUP(A2012,Table1[[#This Row],[id]:[state]],6,0)</f>
        <v>successful</v>
      </c>
      <c r="G2012">
        <f>IF(F2012="failed",Data!L2012,0)</f>
        <v>0</v>
      </c>
    </row>
    <row r="2013" spans="1:7" hidden="1" x14ac:dyDescent="0.25">
      <c r="A2013">
        <v>2011</v>
      </c>
      <c r="B2013" t="str">
        <f>VLOOKUP(A2013,Table1[[#This Row],[id]:[state]],6,0)</f>
        <v>successful</v>
      </c>
      <c r="C2013">
        <f>IF(B2013="successful",Data!L2013,0)</f>
        <v>971</v>
      </c>
      <c r="F2013" t="str">
        <f>VLOOKUP(A2013,Table1[[#This Row],[id]:[state]],6,0)</f>
        <v>successful</v>
      </c>
      <c r="G2013">
        <f>IF(F2013="failed",Data!L2013,0)</f>
        <v>0</v>
      </c>
    </row>
    <row r="2014" spans="1:7" hidden="1" x14ac:dyDescent="0.25">
      <c r="A2014">
        <v>2012</v>
      </c>
      <c r="B2014" t="str">
        <f>VLOOKUP(A2014,Table1[[#This Row],[id]:[state]],6,0)</f>
        <v>successful</v>
      </c>
      <c r="C2014">
        <f>IF(B2014="successful",Data!L2014,0)</f>
        <v>183</v>
      </c>
      <c r="F2014" t="str">
        <f>VLOOKUP(A2014,Table1[[#This Row],[id]:[state]],6,0)</f>
        <v>successful</v>
      </c>
      <c r="G2014">
        <f>IF(F2014="failed",Data!L2014,0)</f>
        <v>0</v>
      </c>
    </row>
    <row r="2015" spans="1:7" hidden="1" x14ac:dyDescent="0.25">
      <c r="A2015">
        <v>2013</v>
      </c>
      <c r="B2015" t="str">
        <f>VLOOKUP(A2015,Table1[[#This Row],[id]:[state]],6,0)</f>
        <v>successful</v>
      </c>
      <c r="C2015">
        <f>IF(B2015="successful",Data!L2015,0)</f>
        <v>4562</v>
      </c>
      <c r="F2015" t="str">
        <f>VLOOKUP(A2015,Table1[[#This Row],[id]:[state]],6,0)</f>
        <v>successful</v>
      </c>
      <c r="G2015">
        <f>IF(F2015="failed",Data!L2015,0)</f>
        <v>0</v>
      </c>
    </row>
    <row r="2016" spans="1:7" hidden="1" x14ac:dyDescent="0.25">
      <c r="A2016">
        <v>2014</v>
      </c>
      <c r="B2016" t="str">
        <f>VLOOKUP(A2016,Table1[[#This Row],[id]:[state]],6,0)</f>
        <v>successful</v>
      </c>
      <c r="C2016">
        <f>IF(B2016="successful",Data!L2016,0)</f>
        <v>26457</v>
      </c>
      <c r="F2016" t="str">
        <f>VLOOKUP(A2016,Table1[[#This Row],[id]:[state]],6,0)</f>
        <v>successful</v>
      </c>
      <c r="G2016">
        <f>IF(F2016="failed",Data!L2016,0)</f>
        <v>0</v>
      </c>
    </row>
    <row r="2017" spans="1:7" hidden="1" x14ac:dyDescent="0.25">
      <c r="A2017">
        <v>2015</v>
      </c>
      <c r="B2017" t="str">
        <f>VLOOKUP(A2017,Table1[[#This Row],[id]:[state]],6,0)</f>
        <v>successful</v>
      </c>
      <c r="C2017">
        <f>IF(B2017="successful",Data!L2017,0)</f>
        <v>162</v>
      </c>
      <c r="F2017" t="str">
        <f>VLOOKUP(A2017,Table1[[#This Row],[id]:[state]],6,0)</f>
        <v>successful</v>
      </c>
      <c r="G2017">
        <f>IF(F2017="failed",Data!L2017,0)</f>
        <v>0</v>
      </c>
    </row>
    <row r="2018" spans="1:7" hidden="1" x14ac:dyDescent="0.25">
      <c r="A2018">
        <v>2016</v>
      </c>
      <c r="B2018" t="str">
        <f>VLOOKUP(A2018,Table1[[#This Row],[id]:[state]],6,0)</f>
        <v>successful</v>
      </c>
      <c r="C2018">
        <f>IF(B2018="successful",Data!L2018,0)</f>
        <v>479</v>
      </c>
      <c r="F2018" t="str">
        <f>VLOOKUP(A2018,Table1[[#This Row],[id]:[state]],6,0)</f>
        <v>successful</v>
      </c>
      <c r="G2018">
        <f>IF(F2018="failed",Data!L2018,0)</f>
        <v>0</v>
      </c>
    </row>
    <row r="2019" spans="1:7" hidden="1" x14ac:dyDescent="0.25">
      <c r="A2019">
        <v>2017</v>
      </c>
      <c r="B2019" t="str">
        <f>VLOOKUP(A2019,Table1[[#This Row],[id]:[state]],6,0)</f>
        <v>successful</v>
      </c>
      <c r="C2019">
        <f>IF(B2019="successful",Data!L2019,0)</f>
        <v>426</v>
      </c>
      <c r="F2019" t="str">
        <f>VLOOKUP(A2019,Table1[[#This Row],[id]:[state]],6,0)</f>
        <v>successful</v>
      </c>
      <c r="G2019">
        <f>IF(F2019="failed",Data!L2019,0)</f>
        <v>0</v>
      </c>
    </row>
    <row r="2020" spans="1:7" hidden="1" x14ac:dyDescent="0.25">
      <c r="A2020">
        <v>2018</v>
      </c>
      <c r="B2020" t="str">
        <f>VLOOKUP(A2020,Table1[[#This Row],[id]:[state]],6,0)</f>
        <v>successful</v>
      </c>
      <c r="C2020">
        <f>IF(B2020="successful",Data!L2020,0)</f>
        <v>450</v>
      </c>
      <c r="F2020" t="str">
        <f>VLOOKUP(A2020,Table1[[#This Row],[id]:[state]],6,0)</f>
        <v>successful</v>
      </c>
      <c r="G2020">
        <f>IF(F2020="failed",Data!L2020,0)</f>
        <v>0</v>
      </c>
    </row>
    <row r="2021" spans="1:7" hidden="1" x14ac:dyDescent="0.25">
      <c r="A2021">
        <v>2019</v>
      </c>
      <c r="B2021" t="str">
        <f>VLOOKUP(A2021,Table1[[#This Row],[id]:[state]],6,0)</f>
        <v>successful</v>
      </c>
      <c r="C2021">
        <f>IF(B2021="successful",Data!L2021,0)</f>
        <v>1780</v>
      </c>
      <c r="F2021" t="str">
        <f>VLOOKUP(A2021,Table1[[#This Row],[id]:[state]],6,0)</f>
        <v>successful</v>
      </c>
      <c r="G2021">
        <f>IF(F2021="failed",Data!L2021,0)</f>
        <v>0</v>
      </c>
    </row>
    <row r="2022" spans="1:7" hidden="1" x14ac:dyDescent="0.25">
      <c r="A2022">
        <v>2020</v>
      </c>
      <c r="B2022" t="str">
        <f>VLOOKUP(A2022,Table1[[#This Row],[id]:[state]],6,0)</f>
        <v>successful</v>
      </c>
      <c r="C2022">
        <f>IF(B2022="successful",Data!L2022,0)</f>
        <v>122</v>
      </c>
      <c r="F2022" t="str">
        <f>VLOOKUP(A2022,Table1[[#This Row],[id]:[state]],6,0)</f>
        <v>successful</v>
      </c>
      <c r="G2022">
        <f>IF(F2022="failed",Data!L2022,0)</f>
        <v>0</v>
      </c>
    </row>
    <row r="2023" spans="1:7" hidden="1" x14ac:dyDescent="0.25">
      <c r="A2023">
        <v>2021</v>
      </c>
      <c r="B2023" t="str">
        <f>VLOOKUP(A2023,Table1[[#This Row],[id]:[state]],6,0)</f>
        <v>successful</v>
      </c>
      <c r="C2023">
        <f>IF(B2023="successful",Data!L2023,0)</f>
        <v>95</v>
      </c>
      <c r="F2023" t="str">
        <f>VLOOKUP(A2023,Table1[[#This Row],[id]:[state]],6,0)</f>
        <v>successful</v>
      </c>
      <c r="G2023">
        <f>IF(F2023="failed",Data!L2023,0)</f>
        <v>0</v>
      </c>
    </row>
    <row r="2024" spans="1:7" hidden="1" x14ac:dyDescent="0.25">
      <c r="A2024">
        <v>2022</v>
      </c>
      <c r="B2024" t="str">
        <f>VLOOKUP(A2024,Table1[[#This Row],[id]:[state]],6,0)</f>
        <v>successful</v>
      </c>
      <c r="C2024">
        <f>IF(B2024="successful",Data!L2024,0)</f>
        <v>325</v>
      </c>
      <c r="F2024" t="str">
        <f>VLOOKUP(A2024,Table1[[#This Row],[id]:[state]],6,0)</f>
        <v>successful</v>
      </c>
      <c r="G2024">
        <f>IF(F2024="failed",Data!L2024,0)</f>
        <v>0</v>
      </c>
    </row>
    <row r="2025" spans="1:7" hidden="1" x14ac:dyDescent="0.25">
      <c r="A2025">
        <v>2023</v>
      </c>
      <c r="B2025" t="str">
        <f>VLOOKUP(A2025,Table1[[#This Row],[id]:[state]],6,0)</f>
        <v>successful</v>
      </c>
      <c r="C2025">
        <f>IF(B2025="successful",Data!L2025,0)</f>
        <v>353</v>
      </c>
      <c r="F2025" t="str">
        <f>VLOOKUP(A2025,Table1[[#This Row],[id]:[state]],6,0)</f>
        <v>successful</v>
      </c>
      <c r="G2025">
        <f>IF(F2025="failed",Data!L2025,0)</f>
        <v>0</v>
      </c>
    </row>
    <row r="2026" spans="1:7" hidden="1" x14ac:dyDescent="0.25">
      <c r="A2026">
        <v>2024</v>
      </c>
      <c r="B2026" t="str">
        <f>VLOOKUP(A2026,Table1[[#This Row],[id]:[state]],6,0)</f>
        <v>successful</v>
      </c>
      <c r="C2026">
        <f>IF(B2026="successful",Data!L2026,0)</f>
        <v>105</v>
      </c>
      <c r="F2026" t="str">
        <f>VLOOKUP(A2026,Table1[[#This Row],[id]:[state]],6,0)</f>
        <v>successful</v>
      </c>
      <c r="G2026">
        <f>IF(F2026="failed",Data!L2026,0)</f>
        <v>0</v>
      </c>
    </row>
    <row r="2027" spans="1:7" hidden="1" x14ac:dyDescent="0.25">
      <c r="A2027">
        <v>2025</v>
      </c>
      <c r="B2027" t="str">
        <f>VLOOKUP(A2027,Table1[[#This Row],[id]:[state]],6,0)</f>
        <v>successful</v>
      </c>
      <c r="C2027">
        <f>IF(B2027="successful",Data!L2027,0)</f>
        <v>729</v>
      </c>
      <c r="F2027" t="str">
        <f>VLOOKUP(A2027,Table1[[#This Row],[id]:[state]],6,0)</f>
        <v>successful</v>
      </c>
      <c r="G2027">
        <f>IF(F2027="failed",Data!L2027,0)</f>
        <v>0</v>
      </c>
    </row>
    <row r="2028" spans="1:7" hidden="1" x14ac:dyDescent="0.25">
      <c r="A2028">
        <v>2026</v>
      </c>
      <c r="B2028" t="str">
        <f>VLOOKUP(A2028,Table1[[#This Row],[id]:[state]],6,0)</f>
        <v>successful</v>
      </c>
      <c r="C2028">
        <f>IF(B2028="successful",Data!L2028,0)</f>
        <v>454</v>
      </c>
      <c r="F2028" t="str">
        <f>VLOOKUP(A2028,Table1[[#This Row],[id]:[state]],6,0)</f>
        <v>successful</v>
      </c>
      <c r="G2028">
        <f>IF(F2028="failed",Data!L2028,0)</f>
        <v>0</v>
      </c>
    </row>
    <row r="2029" spans="1:7" hidden="1" x14ac:dyDescent="0.25">
      <c r="A2029">
        <v>2027</v>
      </c>
      <c r="B2029" t="str">
        <f>VLOOKUP(A2029,Table1[[#This Row],[id]:[state]],6,0)</f>
        <v>successful</v>
      </c>
      <c r="C2029">
        <f>IF(B2029="successful",Data!L2029,0)</f>
        <v>539</v>
      </c>
      <c r="F2029" t="str">
        <f>VLOOKUP(A2029,Table1[[#This Row],[id]:[state]],6,0)</f>
        <v>successful</v>
      </c>
      <c r="G2029">
        <f>IF(F2029="failed",Data!L2029,0)</f>
        <v>0</v>
      </c>
    </row>
    <row r="2030" spans="1:7" hidden="1" x14ac:dyDescent="0.25">
      <c r="A2030">
        <v>2028</v>
      </c>
      <c r="B2030" t="str">
        <f>VLOOKUP(A2030,Table1[[#This Row],[id]:[state]],6,0)</f>
        <v>successful</v>
      </c>
      <c r="C2030">
        <f>IF(B2030="successful",Data!L2030,0)</f>
        <v>79</v>
      </c>
      <c r="F2030" t="str">
        <f>VLOOKUP(A2030,Table1[[#This Row],[id]:[state]],6,0)</f>
        <v>successful</v>
      </c>
      <c r="G2030">
        <f>IF(F2030="failed",Data!L2030,0)</f>
        <v>0</v>
      </c>
    </row>
    <row r="2031" spans="1:7" hidden="1" x14ac:dyDescent="0.25">
      <c r="A2031">
        <v>2029</v>
      </c>
      <c r="B2031" t="str">
        <f>VLOOKUP(A2031,Table1[[#This Row],[id]:[state]],6,0)</f>
        <v>successful</v>
      </c>
      <c r="C2031">
        <f>IF(B2031="successful",Data!L2031,0)</f>
        <v>94</v>
      </c>
      <c r="F2031" t="str">
        <f>VLOOKUP(A2031,Table1[[#This Row],[id]:[state]],6,0)</f>
        <v>successful</v>
      </c>
      <c r="G2031">
        <f>IF(F2031="failed",Data!L2031,0)</f>
        <v>0</v>
      </c>
    </row>
    <row r="2032" spans="1:7" hidden="1" x14ac:dyDescent="0.25">
      <c r="A2032">
        <v>2030</v>
      </c>
      <c r="B2032" t="str">
        <f>VLOOKUP(A2032,Table1[[#This Row],[id]:[state]],6,0)</f>
        <v>successful</v>
      </c>
      <c r="C2032">
        <f>IF(B2032="successful",Data!L2032,0)</f>
        <v>625</v>
      </c>
      <c r="F2032" t="str">
        <f>VLOOKUP(A2032,Table1[[#This Row],[id]:[state]],6,0)</f>
        <v>successful</v>
      </c>
      <c r="G2032">
        <f>IF(F2032="failed",Data!L2032,0)</f>
        <v>0</v>
      </c>
    </row>
    <row r="2033" spans="1:7" hidden="1" x14ac:dyDescent="0.25">
      <c r="A2033">
        <v>2031</v>
      </c>
      <c r="B2033" t="str">
        <f>VLOOKUP(A2033,Table1[[#This Row],[id]:[state]],6,0)</f>
        <v>successful</v>
      </c>
      <c r="C2033">
        <f>IF(B2033="successful",Data!L2033,0)</f>
        <v>508</v>
      </c>
      <c r="F2033" t="str">
        <f>VLOOKUP(A2033,Table1[[#This Row],[id]:[state]],6,0)</f>
        <v>successful</v>
      </c>
      <c r="G2033">
        <f>IF(F2033="failed",Data!L2033,0)</f>
        <v>0</v>
      </c>
    </row>
    <row r="2034" spans="1:7" hidden="1" x14ac:dyDescent="0.25">
      <c r="A2034">
        <v>2032</v>
      </c>
      <c r="B2034" t="str">
        <f>VLOOKUP(A2034,Table1[[#This Row],[id]:[state]],6,0)</f>
        <v>successful</v>
      </c>
      <c r="C2034">
        <f>IF(B2034="successful",Data!L2034,0)</f>
        <v>531</v>
      </c>
      <c r="F2034" t="str">
        <f>VLOOKUP(A2034,Table1[[#This Row],[id]:[state]],6,0)</f>
        <v>successful</v>
      </c>
      <c r="G2034">
        <f>IF(F2034="failed",Data!L2034,0)</f>
        <v>0</v>
      </c>
    </row>
    <row r="2035" spans="1:7" hidden="1" x14ac:dyDescent="0.25">
      <c r="A2035">
        <v>2033</v>
      </c>
      <c r="B2035" t="str">
        <f>VLOOKUP(A2035,Table1[[#This Row],[id]:[state]],6,0)</f>
        <v>successful</v>
      </c>
      <c r="C2035">
        <f>IF(B2035="successful",Data!L2035,0)</f>
        <v>158</v>
      </c>
      <c r="F2035" t="str">
        <f>VLOOKUP(A2035,Table1[[#This Row],[id]:[state]],6,0)</f>
        <v>successful</v>
      </c>
      <c r="G2035">
        <f>IF(F2035="failed",Data!L2035,0)</f>
        <v>0</v>
      </c>
    </row>
    <row r="2036" spans="1:7" hidden="1" x14ac:dyDescent="0.25">
      <c r="A2036">
        <v>2034</v>
      </c>
      <c r="B2036" t="str">
        <f>VLOOKUP(A2036,Table1[[#This Row],[id]:[state]],6,0)</f>
        <v>successful</v>
      </c>
      <c r="C2036">
        <f>IF(B2036="successful",Data!L2036,0)</f>
        <v>508</v>
      </c>
      <c r="F2036" t="str">
        <f>VLOOKUP(A2036,Table1[[#This Row],[id]:[state]],6,0)</f>
        <v>successful</v>
      </c>
      <c r="G2036">
        <f>IF(F2036="failed",Data!L2036,0)</f>
        <v>0</v>
      </c>
    </row>
    <row r="2037" spans="1:7" hidden="1" x14ac:dyDescent="0.25">
      <c r="A2037">
        <v>2035</v>
      </c>
      <c r="B2037" t="str">
        <f>VLOOKUP(A2037,Table1[[#This Row],[id]:[state]],6,0)</f>
        <v>successful</v>
      </c>
      <c r="C2037">
        <f>IF(B2037="successful",Data!L2037,0)</f>
        <v>644</v>
      </c>
      <c r="F2037" t="str">
        <f>VLOOKUP(A2037,Table1[[#This Row],[id]:[state]],6,0)</f>
        <v>successful</v>
      </c>
      <c r="G2037">
        <f>IF(F2037="failed",Data!L2037,0)</f>
        <v>0</v>
      </c>
    </row>
    <row r="2038" spans="1:7" hidden="1" x14ac:dyDescent="0.25">
      <c r="A2038">
        <v>2036</v>
      </c>
      <c r="B2038" t="str">
        <f>VLOOKUP(A2038,Table1[[#This Row],[id]:[state]],6,0)</f>
        <v>successful</v>
      </c>
      <c r="C2038">
        <f>IF(B2038="successful",Data!L2038,0)</f>
        <v>848</v>
      </c>
      <c r="F2038" t="str">
        <f>VLOOKUP(A2038,Table1[[#This Row],[id]:[state]],6,0)</f>
        <v>successful</v>
      </c>
      <c r="G2038">
        <f>IF(F2038="failed",Data!L2038,0)</f>
        <v>0</v>
      </c>
    </row>
    <row r="2039" spans="1:7" hidden="1" x14ac:dyDescent="0.25">
      <c r="A2039">
        <v>2037</v>
      </c>
      <c r="B2039" t="str">
        <f>VLOOKUP(A2039,Table1[[#This Row],[id]:[state]],6,0)</f>
        <v>successful</v>
      </c>
      <c r="C2039">
        <f>IF(B2039="successful",Data!L2039,0)</f>
        <v>429</v>
      </c>
      <c r="F2039" t="str">
        <f>VLOOKUP(A2039,Table1[[#This Row],[id]:[state]],6,0)</f>
        <v>successful</v>
      </c>
      <c r="G2039">
        <f>IF(F2039="failed",Data!L2039,0)</f>
        <v>0</v>
      </c>
    </row>
    <row r="2040" spans="1:7" hidden="1" x14ac:dyDescent="0.25">
      <c r="A2040">
        <v>2038</v>
      </c>
      <c r="B2040" t="str">
        <f>VLOOKUP(A2040,Table1[[#This Row],[id]:[state]],6,0)</f>
        <v>successful</v>
      </c>
      <c r="C2040">
        <f>IF(B2040="successful",Data!L2040,0)</f>
        <v>204</v>
      </c>
      <c r="F2040" t="str">
        <f>VLOOKUP(A2040,Table1[[#This Row],[id]:[state]],6,0)</f>
        <v>successful</v>
      </c>
      <c r="G2040">
        <f>IF(F2040="failed",Data!L2040,0)</f>
        <v>0</v>
      </c>
    </row>
    <row r="2041" spans="1:7" hidden="1" x14ac:dyDescent="0.25">
      <c r="A2041">
        <v>2039</v>
      </c>
      <c r="B2041" t="str">
        <f>VLOOKUP(A2041,Table1[[#This Row],[id]:[state]],6,0)</f>
        <v>successful</v>
      </c>
      <c r="C2041">
        <f>IF(B2041="successful",Data!L2041,0)</f>
        <v>379</v>
      </c>
      <c r="F2041" t="str">
        <f>VLOOKUP(A2041,Table1[[#This Row],[id]:[state]],6,0)</f>
        <v>successful</v>
      </c>
      <c r="G2041">
        <f>IF(F2041="failed",Data!L2041,0)</f>
        <v>0</v>
      </c>
    </row>
    <row r="2042" spans="1:7" hidden="1" x14ac:dyDescent="0.25">
      <c r="A2042">
        <v>2040</v>
      </c>
      <c r="B2042" t="str">
        <f>VLOOKUP(A2042,Table1[[#This Row],[id]:[state]],6,0)</f>
        <v>successful</v>
      </c>
      <c r="C2042">
        <f>IF(B2042="successful",Data!L2042,0)</f>
        <v>271</v>
      </c>
      <c r="F2042" t="str">
        <f>VLOOKUP(A2042,Table1[[#This Row],[id]:[state]],6,0)</f>
        <v>successful</v>
      </c>
      <c r="G2042">
        <f>IF(F2042="failed",Data!L2042,0)</f>
        <v>0</v>
      </c>
    </row>
    <row r="2043" spans="1:7" hidden="1" x14ac:dyDescent="0.25">
      <c r="A2043">
        <v>2041</v>
      </c>
      <c r="B2043" t="str">
        <f>VLOOKUP(A2043,Table1[[#This Row],[id]:[state]],6,0)</f>
        <v>successful</v>
      </c>
      <c r="C2043">
        <f>IF(B2043="successful",Data!L2043,0)</f>
        <v>120</v>
      </c>
      <c r="F2043" t="str">
        <f>VLOOKUP(A2043,Table1[[#This Row],[id]:[state]],6,0)</f>
        <v>successful</v>
      </c>
      <c r="G2043">
        <f>IF(F2043="failed",Data!L2043,0)</f>
        <v>0</v>
      </c>
    </row>
    <row r="2044" spans="1:7" hidden="1" x14ac:dyDescent="0.25">
      <c r="A2044">
        <v>2042</v>
      </c>
      <c r="B2044" t="str">
        <f>VLOOKUP(A2044,Table1[[#This Row],[id]:[state]],6,0)</f>
        <v>successful</v>
      </c>
      <c r="C2044">
        <f>IF(B2044="successful",Data!L2044,0)</f>
        <v>140</v>
      </c>
      <c r="F2044" t="str">
        <f>VLOOKUP(A2044,Table1[[#This Row],[id]:[state]],6,0)</f>
        <v>successful</v>
      </c>
      <c r="G2044">
        <f>IF(F2044="failed",Data!L2044,0)</f>
        <v>0</v>
      </c>
    </row>
    <row r="2045" spans="1:7" hidden="1" x14ac:dyDescent="0.25">
      <c r="A2045">
        <v>2043</v>
      </c>
      <c r="B2045" t="str">
        <f>VLOOKUP(A2045,Table1[[#This Row],[id]:[state]],6,0)</f>
        <v>successful</v>
      </c>
      <c r="C2045">
        <f>IF(B2045="successful",Data!L2045,0)</f>
        <v>193</v>
      </c>
      <c r="F2045" t="str">
        <f>VLOOKUP(A2045,Table1[[#This Row],[id]:[state]],6,0)</f>
        <v>successful</v>
      </c>
      <c r="G2045">
        <f>IF(F2045="failed",Data!L2045,0)</f>
        <v>0</v>
      </c>
    </row>
    <row r="2046" spans="1:7" hidden="1" x14ac:dyDescent="0.25">
      <c r="A2046">
        <v>2044</v>
      </c>
      <c r="B2046" t="str">
        <f>VLOOKUP(A2046,Table1[[#This Row],[id]:[state]],6,0)</f>
        <v>successful</v>
      </c>
      <c r="C2046">
        <f>IF(B2046="successful",Data!L2046,0)</f>
        <v>180</v>
      </c>
      <c r="F2046" t="str">
        <f>VLOOKUP(A2046,Table1[[#This Row],[id]:[state]],6,0)</f>
        <v>successful</v>
      </c>
      <c r="G2046">
        <f>IF(F2046="failed",Data!L2046,0)</f>
        <v>0</v>
      </c>
    </row>
    <row r="2047" spans="1:7" hidden="1" x14ac:dyDescent="0.25">
      <c r="A2047">
        <v>2045</v>
      </c>
      <c r="B2047" t="str">
        <f>VLOOKUP(A2047,Table1[[#This Row],[id]:[state]],6,0)</f>
        <v>successful</v>
      </c>
      <c r="C2047">
        <f>IF(B2047="successful",Data!L2047,0)</f>
        <v>263</v>
      </c>
      <c r="F2047" t="str">
        <f>VLOOKUP(A2047,Table1[[#This Row],[id]:[state]],6,0)</f>
        <v>successful</v>
      </c>
      <c r="G2047">
        <f>IF(F2047="failed",Data!L2047,0)</f>
        <v>0</v>
      </c>
    </row>
    <row r="2048" spans="1:7" hidden="1" x14ac:dyDescent="0.25">
      <c r="A2048">
        <v>2046</v>
      </c>
      <c r="B2048" t="str">
        <f>VLOOKUP(A2048,Table1[[#This Row],[id]:[state]],6,0)</f>
        <v>successful</v>
      </c>
      <c r="C2048">
        <f>IF(B2048="successful",Data!L2048,0)</f>
        <v>217</v>
      </c>
      <c r="F2048" t="str">
        <f>VLOOKUP(A2048,Table1[[#This Row],[id]:[state]],6,0)</f>
        <v>successful</v>
      </c>
      <c r="G2048">
        <f>IF(F2048="failed",Data!L2048,0)</f>
        <v>0</v>
      </c>
    </row>
    <row r="2049" spans="1:7" hidden="1" x14ac:dyDescent="0.25">
      <c r="A2049">
        <v>2047</v>
      </c>
      <c r="B2049" t="str">
        <f>VLOOKUP(A2049,Table1[[#This Row],[id]:[state]],6,0)</f>
        <v>successful</v>
      </c>
      <c r="C2049">
        <f>IF(B2049="successful",Data!L2049,0)</f>
        <v>443</v>
      </c>
      <c r="F2049" t="str">
        <f>VLOOKUP(A2049,Table1[[#This Row],[id]:[state]],6,0)</f>
        <v>successful</v>
      </c>
      <c r="G2049">
        <f>IF(F2049="failed",Data!L2049,0)</f>
        <v>0</v>
      </c>
    </row>
    <row r="2050" spans="1:7" hidden="1" x14ac:dyDescent="0.25">
      <c r="A2050">
        <v>2048</v>
      </c>
      <c r="B2050" t="str">
        <f>VLOOKUP(A2050,Table1[[#This Row],[id]:[state]],6,0)</f>
        <v>successful</v>
      </c>
      <c r="C2050">
        <f>IF(B2050="successful",Data!L2050,0)</f>
        <v>1373</v>
      </c>
      <c r="F2050" t="str">
        <f>VLOOKUP(A2050,Table1[[#This Row],[id]:[state]],6,0)</f>
        <v>successful</v>
      </c>
      <c r="G2050">
        <f>IF(F2050="failed",Data!L2050,0)</f>
        <v>0</v>
      </c>
    </row>
    <row r="2051" spans="1:7" hidden="1" x14ac:dyDescent="0.25">
      <c r="A2051">
        <v>2049</v>
      </c>
      <c r="B2051" t="str">
        <f>VLOOKUP(A2051,Table1[[#This Row],[id]:[state]],6,0)</f>
        <v>successful</v>
      </c>
      <c r="C2051">
        <f>IF(B2051="successful",Data!L2051,0)</f>
        <v>742</v>
      </c>
      <c r="F2051" t="str">
        <f>VLOOKUP(A2051,Table1[[#This Row],[id]:[state]],6,0)</f>
        <v>successful</v>
      </c>
      <c r="G2051">
        <f>IF(F2051="failed",Data!L2051,0)</f>
        <v>0</v>
      </c>
    </row>
    <row r="2052" spans="1:7" hidden="1" x14ac:dyDescent="0.25">
      <c r="A2052">
        <v>2050</v>
      </c>
      <c r="B2052" t="str">
        <f>VLOOKUP(A2052,Table1[[#This Row],[id]:[state]],6,0)</f>
        <v>successful</v>
      </c>
      <c r="C2052">
        <f>IF(B2052="successful",Data!L2052,0)</f>
        <v>170</v>
      </c>
      <c r="F2052" t="str">
        <f>VLOOKUP(A2052,Table1[[#This Row],[id]:[state]],6,0)</f>
        <v>successful</v>
      </c>
      <c r="G2052">
        <f>IF(F2052="failed",Data!L2052,0)</f>
        <v>0</v>
      </c>
    </row>
    <row r="2053" spans="1:7" hidden="1" x14ac:dyDescent="0.25">
      <c r="A2053">
        <v>2051</v>
      </c>
      <c r="B2053" t="str">
        <f>VLOOKUP(A2053,Table1[[#This Row],[id]:[state]],6,0)</f>
        <v>successful</v>
      </c>
      <c r="C2053">
        <f>IF(B2053="successful",Data!L2053,0)</f>
        <v>242</v>
      </c>
      <c r="F2053" t="str">
        <f>VLOOKUP(A2053,Table1[[#This Row],[id]:[state]],6,0)</f>
        <v>successful</v>
      </c>
      <c r="G2053">
        <f>IF(F2053="failed",Data!L2053,0)</f>
        <v>0</v>
      </c>
    </row>
    <row r="2054" spans="1:7" hidden="1" x14ac:dyDescent="0.25">
      <c r="A2054">
        <v>2052</v>
      </c>
      <c r="B2054" t="str">
        <f>VLOOKUP(A2054,Table1[[#This Row],[id]:[state]],6,0)</f>
        <v>successful</v>
      </c>
      <c r="C2054">
        <f>IF(B2054="successful",Data!L2054,0)</f>
        <v>541</v>
      </c>
      <c r="F2054" t="str">
        <f>VLOOKUP(A2054,Table1[[#This Row],[id]:[state]],6,0)</f>
        <v>successful</v>
      </c>
      <c r="G2054">
        <f>IF(F2054="failed",Data!L2054,0)</f>
        <v>0</v>
      </c>
    </row>
    <row r="2055" spans="1:7" hidden="1" x14ac:dyDescent="0.25">
      <c r="A2055">
        <v>2053</v>
      </c>
      <c r="B2055" t="str">
        <f>VLOOKUP(A2055,Table1[[#This Row],[id]:[state]],6,0)</f>
        <v>successful</v>
      </c>
      <c r="C2055">
        <f>IF(B2055="successful",Data!L2055,0)</f>
        <v>121</v>
      </c>
      <c r="F2055" t="str">
        <f>VLOOKUP(A2055,Table1[[#This Row],[id]:[state]],6,0)</f>
        <v>successful</v>
      </c>
      <c r="G2055">
        <f>IF(F2055="failed",Data!L2055,0)</f>
        <v>0</v>
      </c>
    </row>
    <row r="2056" spans="1:7" hidden="1" x14ac:dyDescent="0.25">
      <c r="A2056">
        <v>2054</v>
      </c>
      <c r="B2056" t="str">
        <f>VLOOKUP(A2056,Table1[[#This Row],[id]:[state]],6,0)</f>
        <v>successful</v>
      </c>
      <c r="C2056">
        <f>IF(B2056="successful",Data!L2056,0)</f>
        <v>621</v>
      </c>
      <c r="F2056" t="str">
        <f>VLOOKUP(A2056,Table1[[#This Row],[id]:[state]],6,0)</f>
        <v>successful</v>
      </c>
      <c r="G2056">
        <f>IF(F2056="failed",Data!L2056,0)</f>
        <v>0</v>
      </c>
    </row>
    <row r="2057" spans="1:7" hidden="1" x14ac:dyDescent="0.25">
      <c r="A2057">
        <v>2055</v>
      </c>
      <c r="B2057" t="str">
        <f>VLOOKUP(A2057,Table1[[#This Row],[id]:[state]],6,0)</f>
        <v>successful</v>
      </c>
      <c r="C2057">
        <f>IF(B2057="successful",Data!L2057,0)</f>
        <v>101</v>
      </c>
      <c r="F2057" t="str">
        <f>VLOOKUP(A2057,Table1[[#This Row],[id]:[state]],6,0)</f>
        <v>successful</v>
      </c>
      <c r="G2057">
        <f>IF(F2057="failed",Data!L2057,0)</f>
        <v>0</v>
      </c>
    </row>
    <row r="2058" spans="1:7" hidden="1" x14ac:dyDescent="0.25">
      <c r="A2058">
        <v>2056</v>
      </c>
      <c r="B2058" t="str">
        <f>VLOOKUP(A2058,Table1[[#This Row],[id]:[state]],6,0)</f>
        <v>successful</v>
      </c>
      <c r="C2058">
        <f>IF(B2058="successful",Data!L2058,0)</f>
        <v>554</v>
      </c>
      <c r="F2058" t="str">
        <f>VLOOKUP(A2058,Table1[[#This Row],[id]:[state]],6,0)</f>
        <v>successful</v>
      </c>
      <c r="G2058">
        <f>IF(F2058="failed",Data!L2058,0)</f>
        <v>0</v>
      </c>
    </row>
    <row r="2059" spans="1:7" hidden="1" x14ac:dyDescent="0.25">
      <c r="A2059">
        <v>2057</v>
      </c>
      <c r="B2059" t="str">
        <f>VLOOKUP(A2059,Table1[[#This Row],[id]:[state]],6,0)</f>
        <v>successful</v>
      </c>
      <c r="C2059">
        <f>IF(B2059="successful",Data!L2059,0)</f>
        <v>666</v>
      </c>
      <c r="F2059" t="str">
        <f>VLOOKUP(A2059,Table1[[#This Row],[id]:[state]],6,0)</f>
        <v>successful</v>
      </c>
      <c r="G2059">
        <f>IF(F2059="failed",Data!L2059,0)</f>
        <v>0</v>
      </c>
    </row>
    <row r="2060" spans="1:7" hidden="1" x14ac:dyDescent="0.25">
      <c r="A2060">
        <v>2058</v>
      </c>
      <c r="B2060" t="str">
        <f>VLOOKUP(A2060,Table1[[#This Row],[id]:[state]],6,0)</f>
        <v>successful</v>
      </c>
      <c r="C2060">
        <f>IF(B2060="successful",Data!L2060,0)</f>
        <v>410</v>
      </c>
      <c r="F2060" t="str">
        <f>VLOOKUP(A2060,Table1[[#This Row],[id]:[state]],6,0)</f>
        <v>successful</v>
      </c>
      <c r="G2060">
        <f>IF(F2060="failed",Data!L2060,0)</f>
        <v>0</v>
      </c>
    </row>
    <row r="2061" spans="1:7" hidden="1" x14ac:dyDescent="0.25">
      <c r="A2061">
        <v>2059</v>
      </c>
      <c r="B2061" t="str">
        <f>VLOOKUP(A2061,Table1[[#This Row],[id]:[state]],6,0)</f>
        <v>successful</v>
      </c>
      <c r="C2061">
        <f>IF(B2061="successful",Data!L2061,0)</f>
        <v>375</v>
      </c>
      <c r="F2061" t="str">
        <f>VLOOKUP(A2061,Table1[[#This Row],[id]:[state]],6,0)</f>
        <v>successful</v>
      </c>
      <c r="G2061">
        <f>IF(F2061="failed",Data!L2061,0)</f>
        <v>0</v>
      </c>
    </row>
    <row r="2062" spans="1:7" hidden="1" x14ac:dyDescent="0.25">
      <c r="A2062">
        <v>2060</v>
      </c>
      <c r="B2062" t="str">
        <f>VLOOKUP(A2062,Table1[[#This Row],[id]:[state]],6,0)</f>
        <v>successful</v>
      </c>
      <c r="C2062">
        <f>IF(B2062="successful",Data!L2062,0)</f>
        <v>1364</v>
      </c>
      <c r="F2062" t="str">
        <f>VLOOKUP(A2062,Table1[[#This Row],[id]:[state]],6,0)</f>
        <v>successful</v>
      </c>
      <c r="G2062">
        <f>IF(F2062="failed",Data!L2062,0)</f>
        <v>0</v>
      </c>
    </row>
    <row r="2063" spans="1:7" hidden="1" x14ac:dyDescent="0.25">
      <c r="A2063">
        <v>2061</v>
      </c>
      <c r="B2063" t="str">
        <f>VLOOKUP(A2063,Table1[[#This Row],[id]:[state]],6,0)</f>
        <v>successful</v>
      </c>
      <c r="C2063">
        <f>IF(B2063="successful",Data!L2063,0)</f>
        <v>35</v>
      </c>
      <c r="F2063" t="str">
        <f>VLOOKUP(A2063,Table1[[#This Row],[id]:[state]],6,0)</f>
        <v>successful</v>
      </c>
      <c r="G2063">
        <f>IF(F2063="failed",Data!L2063,0)</f>
        <v>0</v>
      </c>
    </row>
    <row r="2064" spans="1:7" hidden="1" x14ac:dyDescent="0.25">
      <c r="A2064">
        <v>2062</v>
      </c>
      <c r="B2064" t="str">
        <f>VLOOKUP(A2064,Table1[[#This Row],[id]:[state]],6,0)</f>
        <v>successful</v>
      </c>
      <c r="C2064">
        <f>IF(B2064="successful",Data!L2064,0)</f>
        <v>203</v>
      </c>
      <c r="F2064" t="str">
        <f>VLOOKUP(A2064,Table1[[#This Row],[id]:[state]],6,0)</f>
        <v>successful</v>
      </c>
      <c r="G2064">
        <f>IF(F2064="failed",Data!L2064,0)</f>
        <v>0</v>
      </c>
    </row>
    <row r="2065" spans="1:7" hidden="1" x14ac:dyDescent="0.25">
      <c r="A2065">
        <v>2063</v>
      </c>
      <c r="B2065" t="str">
        <f>VLOOKUP(A2065,Table1[[#This Row],[id]:[state]],6,0)</f>
        <v>successful</v>
      </c>
      <c r="C2065">
        <f>IF(B2065="successful",Data!L2065,0)</f>
        <v>49</v>
      </c>
      <c r="F2065" t="str">
        <f>VLOOKUP(A2065,Table1[[#This Row],[id]:[state]],6,0)</f>
        <v>successful</v>
      </c>
      <c r="G2065">
        <f>IF(F2065="failed",Data!L2065,0)</f>
        <v>0</v>
      </c>
    </row>
    <row r="2066" spans="1:7" hidden="1" x14ac:dyDescent="0.25">
      <c r="A2066">
        <v>2064</v>
      </c>
      <c r="B2066" t="str">
        <f>VLOOKUP(A2066,Table1[[#This Row],[id]:[state]],6,0)</f>
        <v>successful</v>
      </c>
      <c r="C2066">
        <f>IF(B2066="successful",Data!L2066,0)</f>
        <v>5812</v>
      </c>
      <c r="F2066" t="str">
        <f>VLOOKUP(A2066,Table1[[#This Row],[id]:[state]],6,0)</f>
        <v>successful</v>
      </c>
      <c r="G2066">
        <f>IF(F2066="failed",Data!L2066,0)</f>
        <v>0</v>
      </c>
    </row>
    <row r="2067" spans="1:7" hidden="1" x14ac:dyDescent="0.25">
      <c r="A2067">
        <v>2065</v>
      </c>
      <c r="B2067" t="str">
        <f>VLOOKUP(A2067,Table1[[#This Row],[id]:[state]],6,0)</f>
        <v>successful</v>
      </c>
      <c r="C2067">
        <f>IF(B2067="successful",Data!L2067,0)</f>
        <v>1556</v>
      </c>
      <c r="F2067" t="str">
        <f>VLOOKUP(A2067,Table1[[#This Row],[id]:[state]],6,0)</f>
        <v>successful</v>
      </c>
      <c r="G2067">
        <f>IF(F2067="failed",Data!L2067,0)</f>
        <v>0</v>
      </c>
    </row>
    <row r="2068" spans="1:7" hidden="1" x14ac:dyDescent="0.25">
      <c r="A2068">
        <v>2066</v>
      </c>
      <c r="B2068" t="str">
        <f>VLOOKUP(A2068,Table1[[#This Row],[id]:[state]],6,0)</f>
        <v>successful</v>
      </c>
      <c r="C2068">
        <f>IF(B2068="successful",Data!L2068,0)</f>
        <v>65</v>
      </c>
      <c r="F2068" t="str">
        <f>VLOOKUP(A2068,Table1[[#This Row],[id]:[state]],6,0)</f>
        <v>successful</v>
      </c>
      <c r="G2068">
        <f>IF(F2068="failed",Data!L2068,0)</f>
        <v>0</v>
      </c>
    </row>
    <row r="2069" spans="1:7" hidden="1" x14ac:dyDescent="0.25">
      <c r="A2069">
        <v>2067</v>
      </c>
      <c r="B2069" t="str">
        <f>VLOOKUP(A2069,Table1[[#This Row],[id]:[state]],6,0)</f>
        <v>successful</v>
      </c>
      <c r="C2069">
        <f>IF(B2069="successful",Data!L2069,0)</f>
        <v>10</v>
      </c>
      <c r="F2069" t="str">
        <f>VLOOKUP(A2069,Table1[[#This Row],[id]:[state]],6,0)</f>
        <v>successful</v>
      </c>
      <c r="G2069">
        <f>IF(F2069="failed",Data!L2069,0)</f>
        <v>0</v>
      </c>
    </row>
    <row r="2070" spans="1:7" hidden="1" x14ac:dyDescent="0.25">
      <c r="A2070">
        <v>2068</v>
      </c>
      <c r="B2070" t="str">
        <f>VLOOKUP(A2070,Table1[[#This Row],[id]:[state]],6,0)</f>
        <v>successful</v>
      </c>
      <c r="C2070">
        <f>IF(B2070="successful",Data!L2070,0)</f>
        <v>76</v>
      </c>
      <c r="F2070" t="str">
        <f>VLOOKUP(A2070,Table1[[#This Row],[id]:[state]],6,0)</f>
        <v>successful</v>
      </c>
      <c r="G2070">
        <f>IF(F2070="failed",Data!L2070,0)</f>
        <v>0</v>
      </c>
    </row>
    <row r="2071" spans="1:7" hidden="1" x14ac:dyDescent="0.25">
      <c r="A2071">
        <v>2069</v>
      </c>
      <c r="B2071" t="str">
        <f>VLOOKUP(A2071,Table1[[#This Row],[id]:[state]],6,0)</f>
        <v>successful</v>
      </c>
      <c r="C2071">
        <f>IF(B2071="successful",Data!L2071,0)</f>
        <v>263</v>
      </c>
      <c r="F2071" t="str">
        <f>VLOOKUP(A2071,Table1[[#This Row],[id]:[state]],6,0)</f>
        <v>successful</v>
      </c>
      <c r="G2071">
        <f>IF(F2071="failed",Data!L2071,0)</f>
        <v>0</v>
      </c>
    </row>
    <row r="2072" spans="1:7" hidden="1" x14ac:dyDescent="0.25">
      <c r="A2072">
        <v>2070</v>
      </c>
      <c r="B2072" t="str">
        <f>VLOOKUP(A2072,Table1[[#This Row],[id]:[state]],6,0)</f>
        <v>successful</v>
      </c>
      <c r="C2072">
        <f>IF(B2072="successful",Data!L2072,0)</f>
        <v>1530</v>
      </c>
      <c r="F2072" t="str">
        <f>VLOOKUP(A2072,Table1[[#This Row],[id]:[state]],6,0)</f>
        <v>successful</v>
      </c>
      <c r="G2072">
        <f>IF(F2072="failed",Data!L2072,0)</f>
        <v>0</v>
      </c>
    </row>
    <row r="2073" spans="1:7" hidden="1" x14ac:dyDescent="0.25">
      <c r="A2073">
        <v>2071</v>
      </c>
      <c r="B2073" t="str">
        <f>VLOOKUP(A2073,Table1[[#This Row],[id]:[state]],6,0)</f>
        <v>successful</v>
      </c>
      <c r="C2073">
        <f>IF(B2073="successful",Data!L2073,0)</f>
        <v>278</v>
      </c>
      <c r="F2073" t="str">
        <f>VLOOKUP(A2073,Table1[[#This Row],[id]:[state]],6,0)</f>
        <v>successful</v>
      </c>
      <c r="G2073">
        <f>IF(F2073="failed",Data!L2073,0)</f>
        <v>0</v>
      </c>
    </row>
    <row r="2074" spans="1:7" hidden="1" x14ac:dyDescent="0.25">
      <c r="A2074">
        <v>2072</v>
      </c>
      <c r="B2074" t="str">
        <f>VLOOKUP(A2074,Table1[[#This Row],[id]:[state]],6,0)</f>
        <v>successful</v>
      </c>
      <c r="C2074">
        <f>IF(B2074="successful",Data!L2074,0)</f>
        <v>350</v>
      </c>
      <c r="F2074" t="str">
        <f>VLOOKUP(A2074,Table1[[#This Row],[id]:[state]],6,0)</f>
        <v>successful</v>
      </c>
      <c r="G2074">
        <f>IF(F2074="failed",Data!L2074,0)</f>
        <v>0</v>
      </c>
    </row>
    <row r="2075" spans="1:7" hidden="1" x14ac:dyDescent="0.25">
      <c r="A2075">
        <v>2073</v>
      </c>
      <c r="B2075" t="str">
        <f>VLOOKUP(A2075,Table1[[#This Row],[id]:[state]],6,0)</f>
        <v>successful</v>
      </c>
      <c r="C2075">
        <f>IF(B2075="successful",Data!L2075,0)</f>
        <v>470</v>
      </c>
      <c r="F2075" t="str">
        <f>VLOOKUP(A2075,Table1[[#This Row],[id]:[state]],6,0)</f>
        <v>successful</v>
      </c>
      <c r="G2075">
        <f>IF(F2075="failed",Data!L2075,0)</f>
        <v>0</v>
      </c>
    </row>
    <row r="2076" spans="1:7" hidden="1" x14ac:dyDescent="0.25">
      <c r="A2076">
        <v>2074</v>
      </c>
      <c r="B2076" t="str">
        <f>VLOOKUP(A2076,Table1[[#This Row],[id]:[state]],6,0)</f>
        <v>successful</v>
      </c>
      <c r="C2076">
        <f>IF(B2076="successful",Data!L2076,0)</f>
        <v>3</v>
      </c>
      <c r="F2076" t="str">
        <f>VLOOKUP(A2076,Table1[[#This Row],[id]:[state]],6,0)</f>
        <v>successful</v>
      </c>
      <c r="G2076">
        <f>IF(F2076="failed",Data!L2076,0)</f>
        <v>0</v>
      </c>
    </row>
    <row r="2077" spans="1:7" hidden="1" x14ac:dyDescent="0.25">
      <c r="A2077">
        <v>2075</v>
      </c>
      <c r="B2077" t="str">
        <f>VLOOKUP(A2077,Table1[[#This Row],[id]:[state]],6,0)</f>
        <v>successful</v>
      </c>
      <c r="C2077">
        <f>IF(B2077="successful",Data!L2077,0)</f>
        <v>8200</v>
      </c>
      <c r="F2077" t="str">
        <f>VLOOKUP(A2077,Table1[[#This Row],[id]:[state]],6,0)</f>
        <v>successful</v>
      </c>
      <c r="G2077">
        <f>IF(F2077="failed",Data!L2077,0)</f>
        <v>0</v>
      </c>
    </row>
    <row r="2078" spans="1:7" hidden="1" x14ac:dyDescent="0.25">
      <c r="A2078">
        <v>2076</v>
      </c>
      <c r="B2078" t="str">
        <f>VLOOKUP(A2078,Table1[[#This Row],[id]:[state]],6,0)</f>
        <v>successful</v>
      </c>
      <c r="C2078">
        <f>IF(B2078="successful",Data!L2078,0)</f>
        <v>8359</v>
      </c>
      <c r="F2078" t="str">
        <f>VLOOKUP(A2078,Table1[[#This Row],[id]:[state]],6,0)</f>
        <v>successful</v>
      </c>
      <c r="G2078">
        <f>IF(F2078="failed",Data!L2078,0)</f>
        <v>0</v>
      </c>
    </row>
    <row r="2079" spans="1:7" hidden="1" x14ac:dyDescent="0.25">
      <c r="A2079">
        <v>2077</v>
      </c>
      <c r="B2079" t="str">
        <f>VLOOKUP(A2079,Table1[[#This Row],[id]:[state]],6,0)</f>
        <v>successful</v>
      </c>
      <c r="C2079">
        <f>IF(B2079="successful",Data!L2079,0)</f>
        <v>188</v>
      </c>
      <c r="F2079" t="str">
        <f>VLOOKUP(A2079,Table1[[#This Row],[id]:[state]],6,0)</f>
        <v>successful</v>
      </c>
      <c r="G2079">
        <f>IF(F2079="failed",Data!L2079,0)</f>
        <v>0</v>
      </c>
    </row>
    <row r="2080" spans="1:7" hidden="1" x14ac:dyDescent="0.25">
      <c r="A2080">
        <v>2078</v>
      </c>
      <c r="B2080" t="str">
        <f>VLOOKUP(A2080,Table1[[#This Row],[id]:[state]],6,0)</f>
        <v>successful</v>
      </c>
      <c r="C2080">
        <f>IF(B2080="successful",Data!L2080,0)</f>
        <v>48</v>
      </c>
      <c r="F2080" t="str">
        <f>VLOOKUP(A2080,Table1[[#This Row],[id]:[state]],6,0)</f>
        <v>successful</v>
      </c>
      <c r="G2080">
        <f>IF(F2080="failed",Data!L2080,0)</f>
        <v>0</v>
      </c>
    </row>
    <row r="2081" spans="1:7" hidden="1" x14ac:dyDescent="0.25">
      <c r="A2081">
        <v>2079</v>
      </c>
      <c r="B2081" t="str">
        <f>VLOOKUP(A2081,Table1[[#This Row],[id]:[state]],6,0)</f>
        <v>successful</v>
      </c>
      <c r="C2081">
        <f>IF(B2081="successful",Data!L2081,0)</f>
        <v>607</v>
      </c>
      <c r="F2081" t="str">
        <f>VLOOKUP(A2081,Table1[[#This Row],[id]:[state]],6,0)</f>
        <v>successful</v>
      </c>
      <c r="G2081">
        <f>IF(F2081="failed",Data!L2081,0)</f>
        <v>0</v>
      </c>
    </row>
    <row r="2082" spans="1:7" hidden="1" x14ac:dyDescent="0.25">
      <c r="A2082">
        <v>2080</v>
      </c>
      <c r="B2082" t="str">
        <f>VLOOKUP(A2082,Table1[[#This Row],[id]:[state]],6,0)</f>
        <v>successful</v>
      </c>
      <c r="C2082">
        <f>IF(B2082="successful",Data!L2082,0)</f>
        <v>50</v>
      </c>
      <c r="F2082" t="str">
        <f>VLOOKUP(A2082,Table1[[#This Row],[id]:[state]],6,0)</f>
        <v>successful</v>
      </c>
      <c r="G2082">
        <f>IF(F2082="failed",Data!L2082,0)</f>
        <v>0</v>
      </c>
    </row>
    <row r="2083" spans="1:7" hidden="1" x14ac:dyDescent="0.25">
      <c r="A2083">
        <v>2081</v>
      </c>
      <c r="B2083" t="str">
        <f>VLOOKUP(A2083,Table1[[#This Row],[id]:[state]],6,0)</f>
        <v>successful</v>
      </c>
      <c r="C2083">
        <f>IF(B2083="successful",Data!L2083,0)</f>
        <v>55</v>
      </c>
      <c r="F2083" t="str">
        <f>VLOOKUP(A2083,Table1[[#This Row],[id]:[state]],6,0)</f>
        <v>successful</v>
      </c>
      <c r="G2083">
        <f>IF(F2083="failed",Data!L2083,0)</f>
        <v>0</v>
      </c>
    </row>
    <row r="2084" spans="1:7" hidden="1" x14ac:dyDescent="0.25">
      <c r="A2084">
        <v>2082</v>
      </c>
      <c r="B2084" t="str">
        <f>VLOOKUP(A2084,Table1[[#This Row],[id]:[state]],6,0)</f>
        <v>successful</v>
      </c>
      <c r="C2084">
        <f>IF(B2084="successful",Data!L2084,0)</f>
        <v>38</v>
      </c>
      <c r="F2084" t="str">
        <f>VLOOKUP(A2084,Table1[[#This Row],[id]:[state]],6,0)</f>
        <v>successful</v>
      </c>
      <c r="G2084">
        <f>IF(F2084="failed",Data!L2084,0)</f>
        <v>0</v>
      </c>
    </row>
    <row r="2085" spans="1:7" hidden="1" x14ac:dyDescent="0.25">
      <c r="A2085">
        <v>2083</v>
      </c>
      <c r="B2085" t="str">
        <f>VLOOKUP(A2085,Table1[[#This Row],[id]:[state]],6,0)</f>
        <v>successful</v>
      </c>
      <c r="C2085">
        <f>IF(B2085="successful",Data!L2085,0)</f>
        <v>25</v>
      </c>
      <c r="F2085" t="str">
        <f>VLOOKUP(A2085,Table1[[#This Row],[id]:[state]],6,0)</f>
        <v>successful</v>
      </c>
      <c r="G2085">
        <f>IF(F2085="failed",Data!L2085,0)</f>
        <v>0</v>
      </c>
    </row>
    <row r="2086" spans="1:7" hidden="1" x14ac:dyDescent="0.25">
      <c r="A2086">
        <v>2084</v>
      </c>
      <c r="B2086" t="str">
        <f>VLOOKUP(A2086,Table1[[#This Row],[id]:[state]],6,0)</f>
        <v>successful</v>
      </c>
      <c r="C2086">
        <f>IF(B2086="successful",Data!L2086,0)</f>
        <v>46</v>
      </c>
      <c r="F2086" t="str">
        <f>VLOOKUP(A2086,Table1[[#This Row],[id]:[state]],6,0)</f>
        <v>successful</v>
      </c>
      <c r="G2086">
        <f>IF(F2086="failed",Data!L2086,0)</f>
        <v>0</v>
      </c>
    </row>
    <row r="2087" spans="1:7" hidden="1" x14ac:dyDescent="0.25">
      <c r="A2087">
        <v>2085</v>
      </c>
      <c r="B2087" t="str">
        <f>VLOOKUP(A2087,Table1[[#This Row],[id]:[state]],6,0)</f>
        <v>successful</v>
      </c>
      <c r="C2087">
        <f>IF(B2087="successful",Data!L2087,0)</f>
        <v>83</v>
      </c>
      <c r="F2087" t="str">
        <f>VLOOKUP(A2087,Table1[[#This Row],[id]:[state]],6,0)</f>
        <v>successful</v>
      </c>
      <c r="G2087">
        <f>IF(F2087="failed",Data!L2087,0)</f>
        <v>0</v>
      </c>
    </row>
    <row r="2088" spans="1:7" hidden="1" x14ac:dyDescent="0.25">
      <c r="A2088">
        <v>2086</v>
      </c>
      <c r="B2088" t="str">
        <f>VLOOKUP(A2088,Table1[[#This Row],[id]:[state]],6,0)</f>
        <v>successful</v>
      </c>
      <c r="C2088">
        <f>IF(B2088="successful",Data!L2088,0)</f>
        <v>35</v>
      </c>
      <c r="F2088" t="str">
        <f>VLOOKUP(A2088,Table1[[#This Row],[id]:[state]],6,0)</f>
        <v>successful</v>
      </c>
      <c r="G2088">
        <f>IF(F2088="failed",Data!L2088,0)</f>
        <v>0</v>
      </c>
    </row>
    <row r="2089" spans="1:7" hidden="1" x14ac:dyDescent="0.25">
      <c r="A2089">
        <v>2087</v>
      </c>
      <c r="B2089" t="str">
        <f>VLOOKUP(A2089,Table1[[#This Row],[id]:[state]],6,0)</f>
        <v>successful</v>
      </c>
      <c r="C2089">
        <f>IF(B2089="successful",Data!L2089,0)</f>
        <v>25</v>
      </c>
      <c r="F2089" t="str">
        <f>VLOOKUP(A2089,Table1[[#This Row],[id]:[state]],6,0)</f>
        <v>successful</v>
      </c>
      <c r="G2089">
        <f>IF(F2089="failed",Data!L2089,0)</f>
        <v>0</v>
      </c>
    </row>
    <row r="2090" spans="1:7" hidden="1" x14ac:dyDescent="0.25">
      <c r="A2090">
        <v>2088</v>
      </c>
      <c r="B2090" t="str">
        <f>VLOOKUP(A2090,Table1[[#This Row],[id]:[state]],6,0)</f>
        <v>successful</v>
      </c>
      <c r="C2090">
        <f>IF(B2090="successful",Data!L2090,0)</f>
        <v>75</v>
      </c>
      <c r="F2090" t="str">
        <f>VLOOKUP(A2090,Table1[[#This Row],[id]:[state]],6,0)</f>
        <v>successful</v>
      </c>
      <c r="G2090">
        <f>IF(F2090="failed",Data!L2090,0)</f>
        <v>0</v>
      </c>
    </row>
    <row r="2091" spans="1:7" hidden="1" x14ac:dyDescent="0.25">
      <c r="A2091">
        <v>2089</v>
      </c>
      <c r="B2091" t="str">
        <f>VLOOKUP(A2091,Table1[[#This Row],[id]:[state]],6,0)</f>
        <v>successful</v>
      </c>
      <c r="C2091">
        <f>IF(B2091="successful",Data!L2091,0)</f>
        <v>62</v>
      </c>
      <c r="F2091" t="str">
        <f>VLOOKUP(A2091,Table1[[#This Row],[id]:[state]],6,0)</f>
        <v>successful</v>
      </c>
      <c r="G2091">
        <f>IF(F2091="failed",Data!L2091,0)</f>
        <v>0</v>
      </c>
    </row>
    <row r="2092" spans="1:7" hidden="1" x14ac:dyDescent="0.25">
      <c r="A2092">
        <v>2090</v>
      </c>
      <c r="B2092" t="str">
        <f>VLOOKUP(A2092,Table1[[#This Row],[id]:[state]],6,0)</f>
        <v>successful</v>
      </c>
      <c r="C2092">
        <f>IF(B2092="successful",Data!L2092,0)</f>
        <v>160</v>
      </c>
      <c r="F2092" t="str">
        <f>VLOOKUP(A2092,Table1[[#This Row],[id]:[state]],6,0)</f>
        <v>successful</v>
      </c>
      <c r="G2092">
        <f>IF(F2092="failed",Data!L2092,0)</f>
        <v>0</v>
      </c>
    </row>
    <row r="2093" spans="1:7" hidden="1" x14ac:dyDescent="0.25">
      <c r="A2093">
        <v>2091</v>
      </c>
      <c r="B2093" t="str">
        <f>VLOOKUP(A2093,Table1[[#This Row],[id]:[state]],6,0)</f>
        <v>successful</v>
      </c>
      <c r="C2093">
        <f>IF(B2093="successful",Data!L2093,0)</f>
        <v>246</v>
      </c>
      <c r="F2093" t="str">
        <f>VLOOKUP(A2093,Table1[[#This Row],[id]:[state]],6,0)</f>
        <v>successful</v>
      </c>
      <c r="G2093">
        <f>IF(F2093="failed",Data!L2093,0)</f>
        <v>0</v>
      </c>
    </row>
    <row r="2094" spans="1:7" hidden="1" x14ac:dyDescent="0.25">
      <c r="A2094">
        <v>2092</v>
      </c>
      <c r="B2094" t="str">
        <f>VLOOKUP(A2094,Table1[[#This Row],[id]:[state]],6,0)</f>
        <v>successful</v>
      </c>
      <c r="C2094">
        <f>IF(B2094="successful",Data!L2094,0)</f>
        <v>55</v>
      </c>
      <c r="F2094" t="str">
        <f>VLOOKUP(A2094,Table1[[#This Row],[id]:[state]],6,0)</f>
        <v>successful</v>
      </c>
      <c r="G2094">
        <f>IF(F2094="failed",Data!L2094,0)</f>
        <v>0</v>
      </c>
    </row>
    <row r="2095" spans="1:7" hidden="1" x14ac:dyDescent="0.25">
      <c r="A2095">
        <v>2093</v>
      </c>
      <c r="B2095" t="str">
        <f>VLOOKUP(A2095,Table1[[#This Row],[id]:[state]],6,0)</f>
        <v>successful</v>
      </c>
      <c r="C2095">
        <f>IF(B2095="successful",Data!L2095,0)</f>
        <v>23</v>
      </c>
      <c r="F2095" t="str">
        <f>VLOOKUP(A2095,Table1[[#This Row],[id]:[state]],6,0)</f>
        <v>successful</v>
      </c>
      <c r="G2095">
        <f>IF(F2095="failed",Data!L2095,0)</f>
        <v>0</v>
      </c>
    </row>
    <row r="2096" spans="1:7" hidden="1" x14ac:dyDescent="0.25">
      <c r="A2096">
        <v>2094</v>
      </c>
      <c r="B2096" t="str">
        <f>VLOOKUP(A2096,Table1[[#This Row],[id]:[state]],6,0)</f>
        <v>successful</v>
      </c>
      <c r="C2096">
        <f>IF(B2096="successful",Data!L2096,0)</f>
        <v>72</v>
      </c>
      <c r="F2096" t="str">
        <f>VLOOKUP(A2096,Table1[[#This Row],[id]:[state]],6,0)</f>
        <v>successful</v>
      </c>
      <c r="G2096">
        <f>IF(F2096="failed",Data!L2096,0)</f>
        <v>0</v>
      </c>
    </row>
    <row r="2097" spans="1:7" hidden="1" x14ac:dyDescent="0.25">
      <c r="A2097">
        <v>2095</v>
      </c>
      <c r="B2097" t="str">
        <f>VLOOKUP(A2097,Table1[[#This Row],[id]:[state]],6,0)</f>
        <v>successful</v>
      </c>
      <c r="C2097">
        <f>IF(B2097="successful",Data!L2097,0)</f>
        <v>22</v>
      </c>
      <c r="F2097" t="str">
        <f>VLOOKUP(A2097,Table1[[#This Row],[id]:[state]],6,0)</f>
        <v>successful</v>
      </c>
      <c r="G2097">
        <f>IF(F2097="failed",Data!L2097,0)</f>
        <v>0</v>
      </c>
    </row>
    <row r="2098" spans="1:7" hidden="1" x14ac:dyDescent="0.25">
      <c r="A2098">
        <v>2096</v>
      </c>
      <c r="B2098" t="str">
        <f>VLOOKUP(A2098,Table1[[#This Row],[id]:[state]],6,0)</f>
        <v>successful</v>
      </c>
      <c r="C2098">
        <f>IF(B2098="successful",Data!L2098,0)</f>
        <v>14</v>
      </c>
      <c r="F2098" t="str">
        <f>VLOOKUP(A2098,Table1[[#This Row],[id]:[state]],6,0)</f>
        <v>successful</v>
      </c>
      <c r="G2098">
        <f>IF(F2098="failed",Data!L2098,0)</f>
        <v>0</v>
      </c>
    </row>
    <row r="2099" spans="1:7" hidden="1" x14ac:dyDescent="0.25">
      <c r="A2099">
        <v>2097</v>
      </c>
      <c r="B2099" t="str">
        <f>VLOOKUP(A2099,Table1[[#This Row],[id]:[state]],6,0)</f>
        <v>successful</v>
      </c>
      <c r="C2099">
        <f>IF(B2099="successful",Data!L2099,0)</f>
        <v>38</v>
      </c>
      <c r="F2099" t="str">
        <f>VLOOKUP(A2099,Table1[[#This Row],[id]:[state]],6,0)</f>
        <v>successful</v>
      </c>
      <c r="G2099">
        <f>IF(F2099="failed",Data!L2099,0)</f>
        <v>0</v>
      </c>
    </row>
    <row r="2100" spans="1:7" hidden="1" x14ac:dyDescent="0.25">
      <c r="A2100">
        <v>2098</v>
      </c>
      <c r="B2100" t="str">
        <f>VLOOKUP(A2100,Table1[[#This Row],[id]:[state]],6,0)</f>
        <v>successful</v>
      </c>
      <c r="C2100">
        <f>IF(B2100="successful",Data!L2100,0)</f>
        <v>32</v>
      </c>
      <c r="F2100" t="str">
        <f>VLOOKUP(A2100,Table1[[#This Row],[id]:[state]],6,0)</f>
        <v>successful</v>
      </c>
      <c r="G2100">
        <f>IF(F2100="failed",Data!L2100,0)</f>
        <v>0</v>
      </c>
    </row>
    <row r="2101" spans="1:7" hidden="1" x14ac:dyDescent="0.25">
      <c r="A2101">
        <v>2099</v>
      </c>
      <c r="B2101" t="str">
        <f>VLOOKUP(A2101,Table1[[#This Row],[id]:[state]],6,0)</f>
        <v>successful</v>
      </c>
      <c r="C2101">
        <f>IF(B2101="successful",Data!L2101,0)</f>
        <v>63</v>
      </c>
      <c r="F2101" t="str">
        <f>VLOOKUP(A2101,Table1[[#This Row],[id]:[state]],6,0)</f>
        <v>successful</v>
      </c>
      <c r="G2101">
        <f>IF(F2101="failed",Data!L2101,0)</f>
        <v>0</v>
      </c>
    </row>
    <row r="2102" spans="1:7" hidden="1" x14ac:dyDescent="0.25">
      <c r="A2102">
        <v>2100</v>
      </c>
      <c r="B2102" t="str">
        <f>VLOOKUP(A2102,Table1[[#This Row],[id]:[state]],6,0)</f>
        <v>successful</v>
      </c>
      <c r="C2102">
        <f>IF(B2102="successful",Data!L2102,0)</f>
        <v>27</v>
      </c>
      <c r="F2102" t="str">
        <f>VLOOKUP(A2102,Table1[[#This Row],[id]:[state]],6,0)</f>
        <v>successful</v>
      </c>
      <c r="G2102">
        <f>IF(F2102="failed",Data!L2102,0)</f>
        <v>0</v>
      </c>
    </row>
    <row r="2103" spans="1:7" hidden="1" x14ac:dyDescent="0.25">
      <c r="A2103">
        <v>2101</v>
      </c>
      <c r="B2103" t="str">
        <f>VLOOKUP(A2103,Table1[[#This Row],[id]:[state]],6,0)</f>
        <v>successful</v>
      </c>
      <c r="C2103">
        <f>IF(B2103="successful",Data!L2103,0)</f>
        <v>44</v>
      </c>
      <c r="F2103" t="str">
        <f>VLOOKUP(A2103,Table1[[#This Row],[id]:[state]],6,0)</f>
        <v>successful</v>
      </c>
      <c r="G2103">
        <f>IF(F2103="failed",Data!L2103,0)</f>
        <v>0</v>
      </c>
    </row>
    <row r="2104" spans="1:7" hidden="1" x14ac:dyDescent="0.25">
      <c r="A2104">
        <v>2102</v>
      </c>
      <c r="B2104" t="str">
        <f>VLOOKUP(A2104,Table1[[#This Row],[id]:[state]],6,0)</f>
        <v>successful</v>
      </c>
      <c r="C2104">
        <f>IF(B2104="successful",Data!L2104,0)</f>
        <v>38</v>
      </c>
      <c r="F2104" t="str">
        <f>VLOOKUP(A2104,Table1[[#This Row],[id]:[state]],6,0)</f>
        <v>successful</v>
      </c>
      <c r="G2104">
        <f>IF(F2104="failed",Data!L2104,0)</f>
        <v>0</v>
      </c>
    </row>
    <row r="2105" spans="1:7" hidden="1" x14ac:dyDescent="0.25">
      <c r="A2105">
        <v>2103</v>
      </c>
      <c r="B2105" t="str">
        <f>VLOOKUP(A2105,Table1[[#This Row],[id]:[state]],6,0)</f>
        <v>successful</v>
      </c>
      <c r="C2105">
        <f>IF(B2105="successful",Data!L2105,0)</f>
        <v>115</v>
      </c>
      <c r="F2105" t="str">
        <f>VLOOKUP(A2105,Table1[[#This Row],[id]:[state]],6,0)</f>
        <v>successful</v>
      </c>
      <c r="G2105">
        <f>IF(F2105="failed",Data!L2105,0)</f>
        <v>0</v>
      </c>
    </row>
    <row r="2106" spans="1:7" hidden="1" x14ac:dyDescent="0.25">
      <c r="A2106">
        <v>2104</v>
      </c>
      <c r="B2106" t="str">
        <f>VLOOKUP(A2106,Table1[[#This Row],[id]:[state]],6,0)</f>
        <v>successful</v>
      </c>
      <c r="C2106">
        <f>IF(B2106="successful",Data!L2106,0)</f>
        <v>37</v>
      </c>
      <c r="F2106" t="str">
        <f>VLOOKUP(A2106,Table1[[#This Row],[id]:[state]],6,0)</f>
        <v>successful</v>
      </c>
      <c r="G2106">
        <f>IF(F2106="failed",Data!L2106,0)</f>
        <v>0</v>
      </c>
    </row>
    <row r="2107" spans="1:7" hidden="1" x14ac:dyDescent="0.25">
      <c r="A2107">
        <v>2105</v>
      </c>
      <c r="B2107" t="str">
        <f>VLOOKUP(A2107,Table1[[#This Row],[id]:[state]],6,0)</f>
        <v>successful</v>
      </c>
      <c r="C2107">
        <f>IF(B2107="successful",Data!L2107,0)</f>
        <v>99</v>
      </c>
      <c r="F2107" t="str">
        <f>VLOOKUP(A2107,Table1[[#This Row],[id]:[state]],6,0)</f>
        <v>successful</v>
      </c>
      <c r="G2107">
        <f>IF(F2107="failed",Data!L2107,0)</f>
        <v>0</v>
      </c>
    </row>
    <row r="2108" spans="1:7" hidden="1" x14ac:dyDescent="0.25">
      <c r="A2108">
        <v>2106</v>
      </c>
      <c r="B2108" t="str">
        <f>VLOOKUP(A2108,Table1[[#This Row],[id]:[state]],6,0)</f>
        <v>successful</v>
      </c>
      <c r="C2108">
        <f>IF(B2108="successful",Data!L2108,0)</f>
        <v>44</v>
      </c>
      <c r="F2108" t="str">
        <f>VLOOKUP(A2108,Table1[[#This Row],[id]:[state]],6,0)</f>
        <v>successful</v>
      </c>
      <c r="G2108">
        <f>IF(F2108="failed",Data!L2108,0)</f>
        <v>0</v>
      </c>
    </row>
    <row r="2109" spans="1:7" hidden="1" x14ac:dyDescent="0.25">
      <c r="A2109">
        <v>2107</v>
      </c>
      <c r="B2109" t="str">
        <f>VLOOKUP(A2109,Table1[[#This Row],[id]:[state]],6,0)</f>
        <v>successful</v>
      </c>
      <c r="C2109">
        <f>IF(B2109="successful",Data!L2109,0)</f>
        <v>58</v>
      </c>
      <c r="F2109" t="str">
        <f>VLOOKUP(A2109,Table1[[#This Row],[id]:[state]],6,0)</f>
        <v>successful</v>
      </c>
      <c r="G2109">
        <f>IF(F2109="failed",Data!L2109,0)</f>
        <v>0</v>
      </c>
    </row>
    <row r="2110" spans="1:7" hidden="1" x14ac:dyDescent="0.25">
      <c r="A2110">
        <v>2108</v>
      </c>
      <c r="B2110" t="str">
        <f>VLOOKUP(A2110,Table1[[#This Row],[id]:[state]],6,0)</f>
        <v>successful</v>
      </c>
      <c r="C2110">
        <f>IF(B2110="successful",Data!L2110,0)</f>
        <v>191</v>
      </c>
      <c r="F2110" t="str">
        <f>VLOOKUP(A2110,Table1[[#This Row],[id]:[state]],6,0)</f>
        <v>successful</v>
      </c>
      <c r="G2110">
        <f>IF(F2110="failed",Data!L2110,0)</f>
        <v>0</v>
      </c>
    </row>
    <row r="2111" spans="1:7" hidden="1" x14ac:dyDescent="0.25">
      <c r="A2111">
        <v>2109</v>
      </c>
      <c r="B2111" t="str">
        <f>VLOOKUP(A2111,Table1[[#This Row],[id]:[state]],6,0)</f>
        <v>successful</v>
      </c>
      <c r="C2111">
        <f>IF(B2111="successful",Data!L2111,0)</f>
        <v>40</v>
      </c>
      <c r="F2111" t="str">
        <f>VLOOKUP(A2111,Table1[[#This Row],[id]:[state]],6,0)</f>
        <v>successful</v>
      </c>
      <c r="G2111">
        <f>IF(F2111="failed",Data!L2111,0)</f>
        <v>0</v>
      </c>
    </row>
    <row r="2112" spans="1:7" hidden="1" x14ac:dyDescent="0.25">
      <c r="A2112">
        <v>2110</v>
      </c>
      <c r="B2112" t="str">
        <f>VLOOKUP(A2112,Table1[[#This Row],[id]:[state]],6,0)</f>
        <v>successful</v>
      </c>
      <c r="C2112">
        <f>IF(B2112="successful",Data!L2112,0)</f>
        <v>38</v>
      </c>
      <c r="F2112" t="str">
        <f>VLOOKUP(A2112,Table1[[#This Row],[id]:[state]],6,0)</f>
        <v>successful</v>
      </c>
      <c r="G2112">
        <f>IF(F2112="failed",Data!L2112,0)</f>
        <v>0</v>
      </c>
    </row>
    <row r="2113" spans="1:7" hidden="1" x14ac:dyDescent="0.25">
      <c r="A2113">
        <v>2111</v>
      </c>
      <c r="B2113" t="str">
        <f>VLOOKUP(A2113,Table1[[#This Row],[id]:[state]],6,0)</f>
        <v>successful</v>
      </c>
      <c r="C2113">
        <f>IF(B2113="successful",Data!L2113,0)</f>
        <v>39</v>
      </c>
      <c r="F2113" t="str">
        <f>VLOOKUP(A2113,Table1[[#This Row],[id]:[state]],6,0)</f>
        <v>successful</v>
      </c>
      <c r="G2113">
        <f>IF(F2113="failed",Data!L2113,0)</f>
        <v>0</v>
      </c>
    </row>
    <row r="2114" spans="1:7" hidden="1" x14ac:dyDescent="0.25">
      <c r="A2114">
        <v>2112</v>
      </c>
      <c r="B2114" t="str">
        <f>VLOOKUP(A2114,Table1[[#This Row],[id]:[state]],6,0)</f>
        <v>successful</v>
      </c>
      <c r="C2114">
        <f>IF(B2114="successful",Data!L2114,0)</f>
        <v>11</v>
      </c>
      <c r="F2114" t="str">
        <f>VLOOKUP(A2114,Table1[[#This Row],[id]:[state]],6,0)</f>
        <v>successful</v>
      </c>
      <c r="G2114">
        <f>IF(F2114="failed",Data!L2114,0)</f>
        <v>0</v>
      </c>
    </row>
    <row r="2115" spans="1:7" hidden="1" x14ac:dyDescent="0.25">
      <c r="A2115">
        <v>2113</v>
      </c>
      <c r="B2115" t="str">
        <f>VLOOKUP(A2115,Table1[[#This Row],[id]:[state]],6,0)</f>
        <v>successful</v>
      </c>
      <c r="C2115">
        <f>IF(B2115="successful",Data!L2115,0)</f>
        <v>107</v>
      </c>
      <c r="F2115" t="str">
        <f>VLOOKUP(A2115,Table1[[#This Row],[id]:[state]],6,0)</f>
        <v>successful</v>
      </c>
      <c r="G2115">
        <f>IF(F2115="failed",Data!L2115,0)</f>
        <v>0</v>
      </c>
    </row>
    <row r="2116" spans="1:7" hidden="1" x14ac:dyDescent="0.25">
      <c r="A2116">
        <v>2114</v>
      </c>
      <c r="B2116" t="str">
        <f>VLOOKUP(A2116,Table1[[#This Row],[id]:[state]],6,0)</f>
        <v>successful</v>
      </c>
      <c r="C2116">
        <f>IF(B2116="successful",Data!L2116,0)</f>
        <v>147</v>
      </c>
      <c r="F2116" t="str">
        <f>VLOOKUP(A2116,Table1[[#This Row],[id]:[state]],6,0)</f>
        <v>successful</v>
      </c>
      <c r="G2116">
        <f>IF(F2116="failed",Data!L2116,0)</f>
        <v>0</v>
      </c>
    </row>
    <row r="2117" spans="1:7" hidden="1" x14ac:dyDescent="0.25">
      <c r="A2117">
        <v>2115</v>
      </c>
      <c r="B2117" t="str">
        <f>VLOOKUP(A2117,Table1[[#This Row],[id]:[state]],6,0)</f>
        <v>successful</v>
      </c>
      <c r="C2117">
        <f>IF(B2117="successful",Data!L2117,0)</f>
        <v>36</v>
      </c>
      <c r="F2117" t="str">
        <f>VLOOKUP(A2117,Table1[[#This Row],[id]:[state]],6,0)</f>
        <v>successful</v>
      </c>
      <c r="G2117">
        <f>IF(F2117="failed",Data!L2117,0)</f>
        <v>0</v>
      </c>
    </row>
    <row r="2118" spans="1:7" hidden="1" x14ac:dyDescent="0.25">
      <c r="A2118">
        <v>2116</v>
      </c>
      <c r="B2118" t="str">
        <f>VLOOKUP(A2118,Table1[[#This Row],[id]:[state]],6,0)</f>
        <v>successful</v>
      </c>
      <c r="C2118">
        <f>IF(B2118="successful",Data!L2118,0)</f>
        <v>92</v>
      </c>
      <c r="F2118" t="str">
        <f>VLOOKUP(A2118,Table1[[#This Row],[id]:[state]],6,0)</f>
        <v>successful</v>
      </c>
      <c r="G2118">
        <f>IF(F2118="failed",Data!L2118,0)</f>
        <v>0</v>
      </c>
    </row>
    <row r="2119" spans="1:7" hidden="1" x14ac:dyDescent="0.25">
      <c r="A2119">
        <v>2117</v>
      </c>
      <c r="B2119" t="str">
        <f>VLOOKUP(A2119,Table1[[#This Row],[id]:[state]],6,0)</f>
        <v>successful</v>
      </c>
      <c r="C2119">
        <f>IF(B2119="successful",Data!L2119,0)</f>
        <v>35</v>
      </c>
      <c r="F2119" t="str">
        <f>VLOOKUP(A2119,Table1[[#This Row],[id]:[state]],6,0)</f>
        <v>successful</v>
      </c>
      <c r="G2119">
        <f>IF(F2119="failed",Data!L2119,0)</f>
        <v>0</v>
      </c>
    </row>
    <row r="2120" spans="1:7" hidden="1" x14ac:dyDescent="0.25">
      <c r="A2120">
        <v>2118</v>
      </c>
      <c r="B2120" t="str">
        <f>VLOOKUP(A2120,Table1[[#This Row],[id]:[state]],6,0)</f>
        <v>successful</v>
      </c>
      <c r="C2120">
        <f>IF(B2120="successful",Data!L2120,0)</f>
        <v>17</v>
      </c>
      <c r="F2120" t="str">
        <f>VLOOKUP(A2120,Table1[[#This Row],[id]:[state]],6,0)</f>
        <v>successful</v>
      </c>
      <c r="G2120">
        <f>IF(F2120="failed",Data!L2120,0)</f>
        <v>0</v>
      </c>
    </row>
    <row r="2121" spans="1:7" hidden="1" x14ac:dyDescent="0.25">
      <c r="A2121">
        <v>2119</v>
      </c>
      <c r="B2121" t="str">
        <f>VLOOKUP(A2121,Table1[[#This Row],[id]:[state]],6,0)</f>
        <v>successful</v>
      </c>
      <c r="C2121">
        <f>IF(B2121="successful",Data!L2121,0)</f>
        <v>22</v>
      </c>
      <c r="F2121" t="str">
        <f>VLOOKUP(A2121,Table1[[#This Row],[id]:[state]],6,0)</f>
        <v>successful</v>
      </c>
      <c r="G2121">
        <f>IF(F2121="failed",Data!L2121,0)</f>
        <v>0</v>
      </c>
    </row>
    <row r="2122" spans="1:7" hidden="1" x14ac:dyDescent="0.25">
      <c r="A2122">
        <v>2120</v>
      </c>
      <c r="B2122" t="str">
        <f>VLOOKUP(A2122,Table1[[#This Row],[id]:[state]],6,0)</f>
        <v>successful</v>
      </c>
      <c r="C2122">
        <f>IF(B2122="successful",Data!L2122,0)</f>
        <v>69</v>
      </c>
      <c r="F2122" t="str">
        <f>VLOOKUP(A2122,Table1[[#This Row],[id]:[state]],6,0)</f>
        <v>successful</v>
      </c>
      <c r="G2122">
        <f>IF(F2122="failed",Data!L2122,0)</f>
        <v>0</v>
      </c>
    </row>
    <row r="2123" spans="1:7" x14ac:dyDescent="0.25">
      <c r="A2123">
        <v>2121</v>
      </c>
      <c r="B2123" t="str">
        <f>VLOOKUP(A2123,Table1[[#This Row],[id]:[state]],6,0)</f>
        <v>failed</v>
      </c>
      <c r="C2123">
        <f>IF(B2123="successful",Data!L2123,0)</f>
        <v>0</v>
      </c>
      <c r="F2123" t="str">
        <f>VLOOKUP(A2123,Table1[[#This Row],[id]:[state]],6,0)</f>
        <v>failed</v>
      </c>
      <c r="G2123">
        <f>IF(F2123="failed",Data!L2123,0)</f>
        <v>10</v>
      </c>
    </row>
    <row r="2124" spans="1:7" x14ac:dyDescent="0.25">
      <c r="A2124">
        <v>2122</v>
      </c>
      <c r="B2124" t="str">
        <f>VLOOKUP(A2124,Table1[[#This Row],[id]:[state]],6,0)</f>
        <v>failed</v>
      </c>
      <c r="C2124">
        <f>IF(B2124="successful",Data!L2124,0)</f>
        <v>0</v>
      </c>
      <c r="F2124" t="str">
        <f>VLOOKUP(A2124,Table1[[#This Row],[id]:[state]],6,0)</f>
        <v>failed</v>
      </c>
      <c r="G2124">
        <f>IF(F2124="failed",Data!L2124,0)</f>
        <v>3</v>
      </c>
    </row>
    <row r="2125" spans="1:7" x14ac:dyDescent="0.25">
      <c r="A2125">
        <v>2123</v>
      </c>
      <c r="B2125" t="str">
        <f>VLOOKUP(A2125,Table1[[#This Row],[id]:[state]],6,0)</f>
        <v>failed</v>
      </c>
      <c r="C2125">
        <f>IF(B2125="successful",Data!L2125,0)</f>
        <v>0</v>
      </c>
      <c r="F2125" t="str">
        <f>VLOOKUP(A2125,Table1[[#This Row],[id]:[state]],6,0)</f>
        <v>failed</v>
      </c>
      <c r="G2125">
        <f>IF(F2125="failed",Data!L2125,0)</f>
        <v>5</v>
      </c>
    </row>
    <row r="2126" spans="1:7" x14ac:dyDescent="0.25">
      <c r="A2126">
        <v>2124</v>
      </c>
      <c r="B2126" t="str">
        <f>VLOOKUP(A2126,Table1[[#This Row],[id]:[state]],6,0)</f>
        <v>failed</v>
      </c>
      <c r="C2126">
        <f>IF(B2126="successful",Data!L2126,0)</f>
        <v>0</v>
      </c>
      <c r="F2126" t="str">
        <f>VLOOKUP(A2126,Table1[[#This Row],[id]:[state]],6,0)</f>
        <v>failed</v>
      </c>
      <c r="G2126">
        <f>IF(F2126="failed",Data!L2126,0)</f>
        <v>5</v>
      </c>
    </row>
    <row r="2127" spans="1:7" x14ac:dyDescent="0.25">
      <c r="A2127">
        <v>2125</v>
      </c>
      <c r="B2127" t="str">
        <f>VLOOKUP(A2127,Table1[[#This Row],[id]:[state]],6,0)</f>
        <v>failed</v>
      </c>
      <c r="C2127">
        <f>IF(B2127="successful",Data!L2127,0)</f>
        <v>0</v>
      </c>
      <c r="F2127" t="str">
        <f>VLOOKUP(A2127,Table1[[#This Row],[id]:[state]],6,0)</f>
        <v>failed</v>
      </c>
      <c r="G2127">
        <f>IF(F2127="failed",Data!L2127,0)</f>
        <v>27</v>
      </c>
    </row>
    <row r="2128" spans="1:7" x14ac:dyDescent="0.25">
      <c r="A2128">
        <v>2126</v>
      </c>
      <c r="B2128" t="str">
        <f>VLOOKUP(A2128,Table1[[#This Row],[id]:[state]],6,0)</f>
        <v>failed</v>
      </c>
      <c r="C2128">
        <f>IF(B2128="successful",Data!L2128,0)</f>
        <v>0</v>
      </c>
      <c r="F2128" t="str">
        <f>VLOOKUP(A2128,Table1[[#This Row],[id]:[state]],6,0)</f>
        <v>failed</v>
      </c>
      <c r="G2128">
        <f>IF(F2128="failed",Data!L2128,0)</f>
        <v>2</v>
      </c>
    </row>
    <row r="2129" spans="1:7" x14ac:dyDescent="0.25">
      <c r="A2129">
        <v>2127</v>
      </c>
      <c r="B2129" t="str">
        <f>VLOOKUP(A2129,Table1[[#This Row],[id]:[state]],6,0)</f>
        <v>failed</v>
      </c>
      <c r="C2129">
        <f>IF(B2129="successful",Data!L2129,0)</f>
        <v>0</v>
      </c>
      <c r="F2129" t="str">
        <f>VLOOKUP(A2129,Table1[[#This Row],[id]:[state]],6,0)</f>
        <v>failed</v>
      </c>
      <c r="G2129">
        <f>IF(F2129="failed",Data!L2129,0)</f>
        <v>236</v>
      </c>
    </row>
    <row r="2130" spans="1:7" x14ac:dyDescent="0.25">
      <c r="A2130">
        <v>2128</v>
      </c>
      <c r="B2130" t="str">
        <f>VLOOKUP(A2130,Table1[[#This Row],[id]:[state]],6,0)</f>
        <v>failed</v>
      </c>
      <c r="C2130">
        <f>IF(B2130="successful",Data!L2130,0)</f>
        <v>0</v>
      </c>
      <c r="F2130" t="str">
        <f>VLOOKUP(A2130,Table1[[#This Row],[id]:[state]],6,0)</f>
        <v>failed</v>
      </c>
      <c r="G2130">
        <f>IF(F2130="failed",Data!L2130,0)</f>
        <v>1</v>
      </c>
    </row>
    <row r="2131" spans="1:7" x14ac:dyDescent="0.25">
      <c r="A2131">
        <v>2129</v>
      </c>
      <c r="B2131" t="str">
        <f>VLOOKUP(A2131,Table1[[#This Row],[id]:[state]],6,0)</f>
        <v>failed</v>
      </c>
      <c r="C2131">
        <f>IF(B2131="successful",Data!L2131,0)</f>
        <v>0</v>
      </c>
      <c r="F2131" t="str">
        <f>VLOOKUP(A2131,Table1[[#This Row],[id]:[state]],6,0)</f>
        <v>failed</v>
      </c>
      <c r="G2131">
        <f>IF(F2131="failed",Data!L2131,0)</f>
        <v>12</v>
      </c>
    </row>
    <row r="2132" spans="1:7" x14ac:dyDescent="0.25">
      <c r="A2132">
        <v>2130</v>
      </c>
      <c r="B2132" t="str">
        <f>VLOOKUP(A2132,Table1[[#This Row],[id]:[state]],6,0)</f>
        <v>failed</v>
      </c>
      <c r="C2132">
        <f>IF(B2132="successful",Data!L2132,0)</f>
        <v>0</v>
      </c>
      <c r="F2132" t="str">
        <f>VLOOKUP(A2132,Table1[[#This Row],[id]:[state]],6,0)</f>
        <v>failed</v>
      </c>
      <c r="G2132">
        <f>IF(F2132="failed",Data!L2132,0)</f>
        <v>4</v>
      </c>
    </row>
    <row r="2133" spans="1:7" x14ac:dyDescent="0.25">
      <c r="A2133">
        <v>2131</v>
      </c>
      <c r="B2133" t="str">
        <f>VLOOKUP(A2133,Table1[[#This Row],[id]:[state]],6,0)</f>
        <v>failed</v>
      </c>
      <c r="C2133">
        <f>IF(B2133="successful",Data!L2133,0)</f>
        <v>0</v>
      </c>
      <c r="F2133" t="str">
        <f>VLOOKUP(A2133,Table1[[#This Row],[id]:[state]],6,0)</f>
        <v>failed</v>
      </c>
      <c r="G2133">
        <f>IF(F2133="failed",Data!L2133,0)</f>
        <v>3</v>
      </c>
    </row>
    <row r="2134" spans="1:7" x14ac:dyDescent="0.25">
      <c r="A2134">
        <v>2132</v>
      </c>
      <c r="B2134" t="str">
        <f>VLOOKUP(A2134,Table1[[#This Row],[id]:[state]],6,0)</f>
        <v>failed</v>
      </c>
      <c r="C2134">
        <f>IF(B2134="successful",Data!L2134,0)</f>
        <v>0</v>
      </c>
      <c r="F2134" t="str">
        <f>VLOOKUP(A2134,Table1[[#This Row],[id]:[state]],6,0)</f>
        <v>failed</v>
      </c>
      <c r="G2134">
        <f>IF(F2134="failed",Data!L2134,0)</f>
        <v>99</v>
      </c>
    </row>
    <row r="2135" spans="1:7" x14ac:dyDescent="0.25">
      <c r="A2135">
        <v>2133</v>
      </c>
      <c r="B2135" t="str">
        <f>VLOOKUP(A2135,Table1[[#This Row],[id]:[state]],6,0)</f>
        <v>failed</v>
      </c>
      <c r="C2135">
        <f>IF(B2135="successful",Data!L2135,0)</f>
        <v>0</v>
      </c>
      <c r="F2135" t="str">
        <f>VLOOKUP(A2135,Table1[[#This Row],[id]:[state]],6,0)</f>
        <v>failed</v>
      </c>
      <c r="G2135">
        <f>IF(F2135="failed",Data!L2135,0)</f>
        <v>3</v>
      </c>
    </row>
    <row r="2136" spans="1:7" x14ac:dyDescent="0.25">
      <c r="A2136">
        <v>2134</v>
      </c>
      <c r="B2136" t="str">
        <f>VLOOKUP(A2136,Table1[[#This Row],[id]:[state]],6,0)</f>
        <v>failed</v>
      </c>
      <c r="C2136">
        <f>IF(B2136="successful",Data!L2136,0)</f>
        <v>0</v>
      </c>
      <c r="F2136" t="str">
        <f>VLOOKUP(A2136,Table1[[#This Row],[id]:[state]],6,0)</f>
        <v>failed</v>
      </c>
      <c r="G2136">
        <f>IF(F2136="failed",Data!L2136,0)</f>
        <v>3</v>
      </c>
    </row>
    <row r="2137" spans="1:7" x14ac:dyDescent="0.25">
      <c r="A2137">
        <v>2135</v>
      </c>
      <c r="B2137" t="str">
        <f>VLOOKUP(A2137,Table1[[#This Row],[id]:[state]],6,0)</f>
        <v>failed</v>
      </c>
      <c r="C2137">
        <f>IF(B2137="successful",Data!L2137,0)</f>
        <v>0</v>
      </c>
      <c r="F2137" t="str">
        <f>VLOOKUP(A2137,Table1[[#This Row],[id]:[state]],6,0)</f>
        <v>failed</v>
      </c>
      <c r="G2137">
        <f>IF(F2137="failed",Data!L2137,0)</f>
        <v>22</v>
      </c>
    </row>
    <row r="2138" spans="1:7" x14ac:dyDescent="0.25">
      <c r="A2138">
        <v>2136</v>
      </c>
      <c r="B2138" t="str">
        <f>VLOOKUP(A2138,Table1[[#This Row],[id]:[state]],6,0)</f>
        <v>failed</v>
      </c>
      <c r="C2138">
        <f>IF(B2138="successful",Data!L2138,0)</f>
        <v>0</v>
      </c>
      <c r="F2138" t="str">
        <f>VLOOKUP(A2138,Table1[[#This Row],[id]:[state]],6,0)</f>
        <v>failed</v>
      </c>
      <c r="G2138">
        <f>IF(F2138="failed",Data!L2138,0)</f>
        <v>4</v>
      </c>
    </row>
    <row r="2139" spans="1:7" x14ac:dyDescent="0.25">
      <c r="A2139">
        <v>2137</v>
      </c>
      <c r="B2139" t="str">
        <f>VLOOKUP(A2139,Table1[[#This Row],[id]:[state]],6,0)</f>
        <v>failed</v>
      </c>
      <c r="C2139">
        <f>IF(B2139="successful",Data!L2139,0)</f>
        <v>0</v>
      </c>
      <c r="F2139" t="str">
        <f>VLOOKUP(A2139,Table1[[#This Row],[id]:[state]],6,0)</f>
        <v>failed</v>
      </c>
      <c r="G2139">
        <f>IF(F2139="failed",Data!L2139,0)</f>
        <v>534</v>
      </c>
    </row>
    <row r="2140" spans="1:7" x14ac:dyDescent="0.25">
      <c r="A2140">
        <v>2138</v>
      </c>
      <c r="B2140" t="str">
        <f>VLOOKUP(A2140,Table1[[#This Row],[id]:[state]],6,0)</f>
        <v>failed</v>
      </c>
      <c r="C2140">
        <f>IF(B2140="successful",Data!L2140,0)</f>
        <v>0</v>
      </c>
      <c r="F2140" t="str">
        <f>VLOOKUP(A2140,Table1[[#This Row],[id]:[state]],6,0)</f>
        <v>failed</v>
      </c>
      <c r="G2140">
        <f>IF(F2140="failed",Data!L2140,0)</f>
        <v>12</v>
      </c>
    </row>
    <row r="2141" spans="1:7" x14ac:dyDescent="0.25">
      <c r="A2141">
        <v>2139</v>
      </c>
      <c r="B2141" t="str">
        <f>VLOOKUP(A2141,Table1[[#This Row],[id]:[state]],6,0)</f>
        <v>failed</v>
      </c>
      <c r="C2141">
        <f>IF(B2141="successful",Data!L2141,0)</f>
        <v>0</v>
      </c>
      <c r="F2141" t="str">
        <f>VLOOKUP(A2141,Table1[[#This Row],[id]:[state]],6,0)</f>
        <v>failed</v>
      </c>
      <c r="G2141">
        <f>IF(F2141="failed",Data!L2141,0)</f>
        <v>56</v>
      </c>
    </row>
    <row r="2142" spans="1:7" x14ac:dyDescent="0.25">
      <c r="A2142">
        <v>2140</v>
      </c>
      <c r="B2142" t="str">
        <f>VLOOKUP(A2142,Table1[[#This Row],[id]:[state]],6,0)</f>
        <v>failed</v>
      </c>
      <c r="C2142">
        <f>IF(B2142="successful",Data!L2142,0)</f>
        <v>0</v>
      </c>
      <c r="F2142" t="str">
        <f>VLOOKUP(A2142,Table1[[#This Row],[id]:[state]],6,0)</f>
        <v>failed</v>
      </c>
      <c r="G2142">
        <f>IF(F2142="failed",Data!L2142,0)</f>
        <v>11</v>
      </c>
    </row>
    <row r="2143" spans="1:7" x14ac:dyDescent="0.25">
      <c r="A2143">
        <v>2141</v>
      </c>
      <c r="B2143" t="str">
        <f>VLOOKUP(A2143,Table1[[#This Row],[id]:[state]],6,0)</f>
        <v>failed</v>
      </c>
      <c r="C2143">
        <f>IF(B2143="successful",Data!L2143,0)</f>
        <v>0</v>
      </c>
      <c r="F2143" t="str">
        <f>VLOOKUP(A2143,Table1[[#This Row],[id]:[state]],6,0)</f>
        <v>failed</v>
      </c>
      <c r="G2143">
        <f>IF(F2143="failed",Data!L2143,0)</f>
        <v>0</v>
      </c>
    </row>
    <row r="2144" spans="1:7" x14ac:dyDescent="0.25">
      <c r="A2144">
        <v>2142</v>
      </c>
      <c r="B2144" t="str">
        <f>VLOOKUP(A2144,Table1[[#This Row],[id]:[state]],6,0)</f>
        <v>failed</v>
      </c>
      <c r="C2144">
        <f>IF(B2144="successful",Data!L2144,0)</f>
        <v>0</v>
      </c>
      <c r="F2144" t="str">
        <f>VLOOKUP(A2144,Table1[[#This Row],[id]:[state]],6,0)</f>
        <v>failed</v>
      </c>
      <c r="G2144">
        <f>IF(F2144="failed",Data!L2144,0)</f>
        <v>12</v>
      </c>
    </row>
    <row r="2145" spans="1:7" x14ac:dyDescent="0.25">
      <c r="A2145">
        <v>2143</v>
      </c>
      <c r="B2145" t="str">
        <f>VLOOKUP(A2145,Table1[[#This Row],[id]:[state]],6,0)</f>
        <v>failed</v>
      </c>
      <c r="C2145">
        <f>IF(B2145="successful",Data!L2145,0)</f>
        <v>0</v>
      </c>
      <c r="F2145" t="str">
        <f>VLOOKUP(A2145,Table1[[#This Row],[id]:[state]],6,0)</f>
        <v>failed</v>
      </c>
      <c r="G2145">
        <f>IF(F2145="failed",Data!L2145,0)</f>
        <v>5</v>
      </c>
    </row>
    <row r="2146" spans="1:7" x14ac:dyDescent="0.25">
      <c r="A2146">
        <v>2144</v>
      </c>
      <c r="B2146" t="str">
        <f>VLOOKUP(A2146,Table1[[#This Row],[id]:[state]],6,0)</f>
        <v>failed</v>
      </c>
      <c r="C2146">
        <f>IF(B2146="successful",Data!L2146,0)</f>
        <v>0</v>
      </c>
      <c r="F2146" t="str">
        <f>VLOOKUP(A2146,Table1[[#This Row],[id]:[state]],6,0)</f>
        <v>failed</v>
      </c>
      <c r="G2146">
        <f>IF(F2146="failed",Data!L2146,0)</f>
        <v>24</v>
      </c>
    </row>
    <row r="2147" spans="1:7" x14ac:dyDescent="0.25">
      <c r="A2147">
        <v>2145</v>
      </c>
      <c r="B2147" t="str">
        <f>VLOOKUP(A2147,Table1[[#This Row],[id]:[state]],6,0)</f>
        <v>failed</v>
      </c>
      <c r="C2147">
        <f>IF(B2147="successful",Data!L2147,0)</f>
        <v>0</v>
      </c>
      <c r="F2147" t="str">
        <f>VLOOKUP(A2147,Table1[[#This Row],[id]:[state]],6,0)</f>
        <v>failed</v>
      </c>
      <c r="G2147">
        <f>IF(F2147="failed",Data!L2147,0)</f>
        <v>89</v>
      </c>
    </row>
    <row r="2148" spans="1:7" x14ac:dyDescent="0.25">
      <c r="A2148">
        <v>2146</v>
      </c>
      <c r="B2148" t="str">
        <f>VLOOKUP(A2148,Table1[[#This Row],[id]:[state]],6,0)</f>
        <v>failed</v>
      </c>
      <c r="C2148">
        <f>IF(B2148="successful",Data!L2148,0)</f>
        <v>0</v>
      </c>
      <c r="F2148" t="str">
        <f>VLOOKUP(A2148,Table1[[#This Row],[id]:[state]],6,0)</f>
        <v>failed</v>
      </c>
      <c r="G2148">
        <f>IF(F2148="failed",Data!L2148,0)</f>
        <v>1</v>
      </c>
    </row>
    <row r="2149" spans="1:7" x14ac:dyDescent="0.25">
      <c r="A2149">
        <v>2147</v>
      </c>
      <c r="B2149" t="str">
        <f>VLOOKUP(A2149,Table1[[#This Row],[id]:[state]],6,0)</f>
        <v>failed</v>
      </c>
      <c r="C2149">
        <f>IF(B2149="successful",Data!L2149,0)</f>
        <v>0</v>
      </c>
      <c r="F2149" t="str">
        <f>VLOOKUP(A2149,Table1[[#This Row],[id]:[state]],6,0)</f>
        <v>failed</v>
      </c>
      <c r="G2149">
        <f>IF(F2149="failed",Data!L2149,0)</f>
        <v>55</v>
      </c>
    </row>
    <row r="2150" spans="1:7" x14ac:dyDescent="0.25">
      <c r="A2150">
        <v>2148</v>
      </c>
      <c r="B2150" t="str">
        <f>VLOOKUP(A2150,Table1[[#This Row],[id]:[state]],6,0)</f>
        <v>failed</v>
      </c>
      <c r="C2150">
        <f>IF(B2150="successful",Data!L2150,0)</f>
        <v>0</v>
      </c>
      <c r="F2150" t="str">
        <f>VLOOKUP(A2150,Table1[[#This Row],[id]:[state]],6,0)</f>
        <v>failed</v>
      </c>
      <c r="G2150">
        <f>IF(F2150="failed",Data!L2150,0)</f>
        <v>2</v>
      </c>
    </row>
    <row r="2151" spans="1:7" x14ac:dyDescent="0.25">
      <c r="A2151">
        <v>2149</v>
      </c>
      <c r="B2151" t="str">
        <f>VLOOKUP(A2151,Table1[[#This Row],[id]:[state]],6,0)</f>
        <v>failed</v>
      </c>
      <c r="C2151">
        <f>IF(B2151="successful",Data!L2151,0)</f>
        <v>0</v>
      </c>
      <c r="F2151" t="str">
        <f>VLOOKUP(A2151,Table1[[#This Row],[id]:[state]],6,0)</f>
        <v>failed</v>
      </c>
      <c r="G2151">
        <f>IF(F2151="failed",Data!L2151,0)</f>
        <v>0</v>
      </c>
    </row>
    <row r="2152" spans="1:7" x14ac:dyDescent="0.25">
      <c r="A2152">
        <v>2150</v>
      </c>
      <c r="B2152" t="str">
        <f>VLOOKUP(A2152,Table1[[#This Row],[id]:[state]],6,0)</f>
        <v>failed</v>
      </c>
      <c r="C2152">
        <f>IF(B2152="successful",Data!L2152,0)</f>
        <v>0</v>
      </c>
      <c r="F2152" t="str">
        <f>VLOOKUP(A2152,Table1[[#This Row],[id]:[state]],6,0)</f>
        <v>failed</v>
      </c>
      <c r="G2152">
        <f>IF(F2152="failed",Data!L2152,0)</f>
        <v>4</v>
      </c>
    </row>
    <row r="2153" spans="1:7" x14ac:dyDescent="0.25">
      <c r="A2153">
        <v>2151</v>
      </c>
      <c r="B2153" t="str">
        <f>VLOOKUP(A2153,Table1[[#This Row],[id]:[state]],6,0)</f>
        <v>failed</v>
      </c>
      <c r="C2153">
        <f>IF(B2153="successful",Data!L2153,0)</f>
        <v>0</v>
      </c>
      <c r="F2153" t="str">
        <f>VLOOKUP(A2153,Table1[[#This Row],[id]:[state]],6,0)</f>
        <v>failed</v>
      </c>
      <c r="G2153">
        <f>IF(F2153="failed",Data!L2153,0)</f>
        <v>6</v>
      </c>
    </row>
    <row r="2154" spans="1:7" x14ac:dyDescent="0.25">
      <c r="A2154">
        <v>2152</v>
      </c>
      <c r="B2154" t="str">
        <f>VLOOKUP(A2154,Table1[[#This Row],[id]:[state]],6,0)</f>
        <v>failed</v>
      </c>
      <c r="C2154">
        <f>IF(B2154="successful",Data!L2154,0)</f>
        <v>0</v>
      </c>
      <c r="F2154" t="str">
        <f>VLOOKUP(A2154,Table1[[#This Row],[id]:[state]],6,0)</f>
        <v>failed</v>
      </c>
      <c r="G2154">
        <f>IF(F2154="failed",Data!L2154,0)</f>
        <v>4</v>
      </c>
    </row>
    <row r="2155" spans="1:7" x14ac:dyDescent="0.25">
      <c r="A2155">
        <v>2153</v>
      </c>
      <c r="B2155" t="str">
        <f>VLOOKUP(A2155,Table1[[#This Row],[id]:[state]],6,0)</f>
        <v>failed</v>
      </c>
      <c r="C2155">
        <f>IF(B2155="successful",Data!L2155,0)</f>
        <v>0</v>
      </c>
      <c r="F2155" t="str">
        <f>VLOOKUP(A2155,Table1[[#This Row],[id]:[state]],6,0)</f>
        <v>failed</v>
      </c>
      <c r="G2155">
        <f>IF(F2155="failed",Data!L2155,0)</f>
        <v>4</v>
      </c>
    </row>
    <row r="2156" spans="1:7" x14ac:dyDescent="0.25">
      <c r="A2156">
        <v>2154</v>
      </c>
      <c r="B2156" t="str">
        <f>VLOOKUP(A2156,Table1[[#This Row],[id]:[state]],6,0)</f>
        <v>failed</v>
      </c>
      <c r="C2156">
        <f>IF(B2156="successful",Data!L2156,0)</f>
        <v>0</v>
      </c>
      <c r="F2156" t="str">
        <f>VLOOKUP(A2156,Table1[[#This Row],[id]:[state]],6,0)</f>
        <v>failed</v>
      </c>
      <c r="G2156">
        <f>IF(F2156="failed",Data!L2156,0)</f>
        <v>2</v>
      </c>
    </row>
    <row r="2157" spans="1:7" x14ac:dyDescent="0.25">
      <c r="A2157">
        <v>2155</v>
      </c>
      <c r="B2157" t="str">
        <f>VLOOKUP(A2157,Table1[[#This Row],[id]:[state]],6,0)</f>
        <v>failed</v>
      </c>
      <c r="C2157">
        <f>IF(B2157="successful",Data!L2157,0)</f>
        <v>0</v>
      </c>
      <c r="F2157" t="str">
        <f>VLOOKUP(A2157,Table1[[#This Row],[id]:[state]],6,0)</f>
        <v>failed</v>
      </c>
      <c r="G2157">
        <f>IF(F2157="failed",Data!L2157,0)</f>
        <v>5</v>
      </c>
    </row>
    <row r="2158" spans="1:7" x14ac:dyDescent="0.25">
      <c r="A2158">
        <v>2156</v>
      </c>
      <c r="B2158" t="str">
        <f>VLOOKUP(A2158,Table1[[#This Row],[id]:[state]],6,0)</f>
        <v>failed</v>
      </c>
      <c r="C2158">
        <f>IF(B2158="successful",Data!L2158,0)</f>
        <v>0</v>
      </c>
      <c r="F2158" t="str">
        <f>VLOOKUP(A2158,Table1[[#This Row],[id]:[state]],6,0)</f>
        <v>failed</v>
      </c>
      <c r="G2158">
        <f>IF(F2158="failed",Data!L2158,0)</f>
        <v>83</v>
      </c>
    </row>
    <row r="2159" spans="1:7" x14ac:dyDescent="0.25">
      <c r="A2159">
        <v>2157</v>
      </c>
      <c r="B2159" t="str">
        <f>VLOOKUP(A2159,Table1[[#This Row],[id]:[state]],6,0)</f>
        <v>failed</v>
      </c>
      <c r="C2159">
        <f>IF(B2159="successful",Data!L2159,0)</f>
        <v>0</v>
      </c>
      <c r="F2159" t="str">
        <f>VLOOKUP(A2159,Table1[[#This Row],[id]:[state]],6,0)</f>
        <v>failed</v>
      </c>
      <c r="G2159">
        <f>IF(F2159="failed",Data!L2159,0)</f>
        <v>57</v>
      </c>
    </row>
    <row r="2160" spans="1:7" x14ac:dyDescent="0.25">
      <c r="A2160">
        <v>2158</v>
      </c>
      <c r="B2160" t="str">
        <f>VLOOKUP(A2160,Table1[[#This Row],[id]:[state]],6,0)</f>
        <v>failed</v>
      </c>
      <c r="C2160">
        <f>IF(B2160="successful",Data!L2160,0)</f>
        <v>0</v>
      </c>
      <c r="F2160" t="str">
        <f>VLOOKUP(A2160,Table1[[#This Row],[id]:[state]],6,0)</f>
        <v>failed</v>
      </c>
      <c r="G2160">
        <f>IF(F2160="failed",Data!L2160,0)</f>
        <v>311</v>
      </c>
    </row>
    <row r="2161" spans="1:7" x14ac:dyDescent="0.25">
      <c r="A2161">
        <v>2159</v>
      </c>
      <c r="B2161" t="str">
        <f>VLOOKUP(A2161,Table1[[#This Row],[id]:[state]],6,0)</f>
        <v>failed</v>
      </c>
      <c r="C2161">
        <f>IF(B2161="successful",Data!L2161,0)</f>
        <v>0</v>
      </c>
      <c r="F2161" t="str">
        <f>VLOOKUP(A2161,Table1[[#This Row],[id]:[state]],6,0)</f>
        <v>failed</v>
      </c>
      <c r="G2161">
        <f>IF(F2161="failed",Data!L2161,0)</f>
        <v>2</v>
      </c>
    </row>
    <row r="2162" spans="1:7" x14ac:dyDescent="0.25">
      <c r="A2162">
        <v>2160</v>
      </c>
      <c r="B2162" t="str">
        <f>VLOOKUP(A2162,Table1[[#This Row],[id]:[state]],6,0)</f>
        <v>failed</v>
      </c>
      <c r="C2162">
        <f>IF(B2162="successful",Data!L2162,0)</f>
        <v>0</v>
      </c>
      <c r="F2162" t="str">
        <f>VLOOKUP(A2162,Table1[[#This Row],[id]:[state]],6,0)</f>
        <v>failed</v>
      </c>
      <c r="G2162">
        <f>IF(F2162="failed",Data!L2162,0)</f>
        <v>16</v>
      </c>
    </row>
    <row r="2163" spans="1:7" hidden="1" x14ac:dyDescent="0.25">
      <c r="A2163">
        <v>2161</v>
      </c>
      <c r="B2163" t="str">
        <f>VLOOKUP(A2163,Table1[[#This Row],[id]:[state]],6,0)</f>
        <v>successful</v>
      </c>
      <c r="C2163">
        <f>IF(B2163="successful",Data!L2163,0)</f>
        <v>13</v>
      </c>
      <c r="F2163" t="str">
        <f>VLOOKUP(A2163,Table1[[#This Row],[id]:[state]],6,0)</f>
        <v>successful</v>
      </c>
      <c r="G2163">
        <f>IF(F2163="failed",Data!L2163,0)</f>
        <v>0</v>
      </c>
    </row>
    <row r="2164" spans="1:7" hidden="1" x14ac:dyDescent="0.25">
      <c r="A2164">
        <v>2162</v>
      </c>
      <c r="B2164" t="str">
        <f>VLOOKUP(A2164,Table1[[#This Row],[id]:[state]],6,0)</f>
        <v>successful</v>
      </c>
      <c r="C2164">
        <f>IF(B2164="successful",Data!L2164,0)</f>
        <v>58</v>
      </c>
      <c r="F2164" t="str">
        <f>VLOOKUP(A2164,Table1[[#This Row],[id]:[state]],6,0)</f>
        <v>successful</v>
      </c>
      <c r="G2164">
        <f>IF(F2164="failed",Data!L2164,0)</f>
        <v>0</v>
      </c>
    </row>
    <row r="2165" spans="1:7" hidden="1" x14ac:dyDescent="0.25">
      <c r="A2165">
        <v>2163</v>
      </c>
      <c r="B2165" t="str">
        <f>VLOOKUP(A2165,Table1[[#This Row],[id]:[state]],6,0)</f>
        <v>successful</v>
      </c>
      <c r="C2165">
        <f>IF(B2165="successful",Data!L2165,0)</f>
        <v>44</v>
      </c>
      <c r="F2165" t="str">
        <f>VLOOKUP(A2165,Table1[[#This Row],[id]:[state]],6,0)</f>
        <v>successful</v>
      </c>
      <c r="G2165">
        <f>IF(F2165="failed",Data!L2165,0)</f>
        <v>0</v>
      </c>
    </row>
    <row r="2166" spans="1:7" hidden="1" x14ac:dyDescent="0.25">
      <c r="A2166">
        <v>2164</v>
      </c>
      <c r="B2166" t="str">
        <f>VLOOKUP(A2166,Table1[[#This Row],[id]:[state]],6,0)</f>
        <v>successful</v>
      </c>
      <c r="C2166">
        <f>IF(B2166="successful",Data!L2166,0)</f>
        <v>83</v>
      </c>
      <c r="F2166" t="str">
        <f>VLOOKUP(A2166,Table1[[#This Row],[id]:[state]],6,0)</f>
        <v>successful</v>
      </c>
      <c r="G2166">
        <f>IF(F2166="failed",Data!L2166,0)</f>
        <v>0</v>
      </c>
    </row>
    <row r="2167" spans="1:7" hidden="1" x14ac:dyDescent="0.25">
      <c r="A2167">
        <v>2165</v>
      </c>
      <c r="B2167" t="str">
        <f>VLOOKUP(A2167,Table1[[#This Row],[id]:[state]],6,0)</f>
        <v>successful</v>
      </c>
      <c r="C2167">
        <f>IF(B2167="successful",Data!L2167,0)</f>
        <v>117</v>
      </c>
      <c r="F2167" t="str">
        <f>VLOOKUP(A2167,Table1[[#This Row],[id]:[state]],6,0)</f>
        <v>successful</v>
      </c>
      <c r="G2167">
        <f>IF(F2167="failed",Data!L2167,0)</f>
        <v>0</v>
      </c>
    </row>
    <row r="2168" spans="1:7" hidden="1" x14ac:dyDescent="0.25">
      <c r="A2168">
        <v>2166</v>
      </c>
      <c r="B2168" t="str">
        <f>VLOOKUP(A2168,Table1[[#This Row],[id]:[state]],6,0)</f>
        <v>successful</v>
      </c>
      <c r="C2168">
        <f>IF(B2168="successful",Data!L2168,0)</f>
        <v>32</v>
      </c>
      <c r="F2168" t="str">
        <f>VLOOKUP(A2168,Table1[[#This Row],[id]:[state]],6,0)</f>
        <v>successful</v>
      </c>
      <c r="G2168">
        <f>IF(F2168="failed",Data!L2168,0)</f>
        <v>0</v>
      </c>
    </row>
    <row r="2169" spans="1:7" hidden="1" x14ac:dyDescent="0.25">
      <c r="A2169">
        <v>2167</v>
      </c>
      <c r="B2169" t="str">
        <f>VLOOKUP(A2169,Table1[[#This Row],[id]:[state]],6,0)</f>
        <v>successful</v>
      </c>
      <c r="C2169">
        <f>IF(B2169="successful",Data!L2169,0)</f>
        <v>8</v>
      </c>
      <c r="F2169" t="str">
        <f>VLOOKUP(A2169,Table1[[#This Row],[id]:[state]],6,0)</f>
        <v>successful</v>
      </c>
      <c r="G2169">
        <f>IF(F2169="failed",Data!L2169,0)</f>
        <v>0</v>
      </c>
    </row>
    <row r="2170" spans="1:7" hidden="1" x14ac:dyDescent="0.25">
      <c r="A2170">
        <v>2168</v>
      </c>
      <c r="B2170" t="str">
        <f>VLOOKUP(A2170,Table1[[#This Row],[id]:[state]],6,0)</f>
        <v>successful</v>
      </c>
      <c r="C2170">
        <f>IF(B2170="successful",Data!L2170,0)</f>
        <v>340</v>
      </c>
      <c r="F2170" t="str">
        <f>VLOOKUP(A2170,Table1[[#This Row],[id]:[state]],6,0)</f>
        <v>successful</v>
      </c>
      <c r="G2170">
        <f>IF(F2170="failed",Data!L2170,0)</f>
        <v>0</v>
      </c>
    </row>
    <row r="2171" spans="1:7" hidden="1" x14ac:dyDescent="0.25">
      <c r="A2171">
        <v>2169</v>
      </c>
      <c r="B2171" t="str">
        <f>VLOOKUP(A2171,Table1[[#This Row],[id]:[state]],6,0)</f>
        <v>successful</v>
      </c>
      <c r="C2171">
        <f>IF(B2171="successful",Data!L2171,0)</f>
        <v>7</v>
      </c>
      <c r="F2171" t="str">
        <f>VLOOKUP(A2171,Table1[[#This Row],[id]:[state]],6,0)</f>
        <v>successful</v>
      </c>
      <c r="G2171">
        <f>IF(F2171="failed",Data!L2171,0)</f>
        <v>0</v>
      </c>
    </row>
    <row r="2172" spans="1:7" hidden="1" x14ac:dyDescent="0.25">
      <c r="A2172">
        <v>2170</v>
      </c>
      <c r="B2172" t="str">
        <f>VLOOKUP(A2172,Table1[[#This Row],[id]:[state]],6,0)</f>
        <v>successful</v>
      </c>
      <c r="C2172">
        <f>IF(B2172="successful",Data!L2172,0)</f>
        <v>19</v>
      </c>
      <c r="F2172" t="str">
        <f>VLOOKUP(A2172,Table1[[#This Row],[id]:[state]],6,0)</f>
        <v>successful</v>
      </c>
      <c r="G2172">
        <f>IF(F2172="failed",Data!L2172,0)</f>
        <v>0</v>
      </c>
    </row>
    <row r="2173" spans="1:7" hidden="1" x14ac:dyDescent="0.25">
      <c r="A2173">
        <v>2171</v>
      </c>
      <c r="B2173" t="str">
        <f>VLOOKUP(A2173,Table1[[#This Row],[id]:[state]],6,0)</f>
        <v>successful</v>
      </c>
      <c r="C2173">
        <f>IF(B2173="successful",Data!L2173,0)</f>
        <v>47</v>
      </c>
      <c r="F2173" t="str">
        <f>VLOOKUP(A2173,Table1[[#This Row],[id]:[state]],6,0)</f>
        <v>successful</v>
      </c>
      <c r="G2173">
        <f>IF(F2173="failed",Data!L2173,0)</f>
        <v>0</v>
      </c>
    </row>
    <row r="2174" spans="1:7" hidden="1" x14ac:dyDescent="0.25">
      <c r="A2174">
        <v>2172</v>
      </c>
      <c r="B2174" t="str">
        <f>VLOOKUP(A2174,Table1[[#This Row],[id]:[state]],6,0)</f>
        <v>successful</v>
      </c>
      <c r="C2174">
        <f>IF(B2174="successful",Data!L2174,0)</f>
        <v>13</v>
      </c>
      <c r="F2174" t="str">
        <f>VLOOKUP(A2174,Table1[[#This Row],[id]:[state]],6,0)</f>
        <v>successful</v>
      </c>
      <c r="G2174">
        <f>IF(F2174="failed",Data!L2174,0)</f>
        <v>0</v>
      </c>
    </row>
    <row r="2175" spans="1:7" hidden="1" x14ac:dyDescent="0.25">
      <c r="A2175">
        <v>2173</v>
      </c>
      <c r="B2175" t="str">
        <f>VLOOKUP(A2175,Table1[[#This Row],[id]:[state]],6,0)</f>
        <v>successful</v>
      </c>
      <c r="C2175">
        <f>IF(B2175="successful",Data!L2175,0)</f>
        <v>90</v>
      </c>
      <c r="F2175" t="str">
        <f>VLOOKUP(A2175,Table1[[#This Row],[id]:[state]],6,0)</f>
        <v>successful</v>
      </c>
      <c r="G2175">
        <f>IF(F2175="failed",Data!L2175,0)</f>
        <v>0</v>
      </c>
    </row>
    <row r="2176" spans="1:7" hidden="1" x14ac:dyDescent="0.25">
      <c r="A2176">
        <v>2174</v>
      </c>
      <c r="B2176" t="str">
        <f>VLOOKUP(A2176,Table1[[#This Row],[id]:[state]],6,0)</f>
        <v>successful</v>
      </c>
      <c r="C2176">
        <f>IF(B2176="successful",Data!L2176,0)</f>
        <v>63</v>
      </c>
      <c r="F2176" t="str">
        <f>VLOOKUP(A2176,Table1[[#This Row],[id]:[state]],6,0)</f>
        <v>successful</v>
      </c>
      <c r="G2176">
        <f>IF(F2176="failed",Data!L2176,0)</f>
        <v>0</v>
      </c>
    </row>
    <row r="2177" spans="1:7" hidden="1" x14ac:dyDescent="0.25">
      <c r="A2177">
        <v>2175</v>
      </c>
      <c r="B2177" t="str">
        <f>VLOOKUP(A2177,Table1[[#This Row],[id]:[state]],6,0)</f>
        <v>successful</v>
      </c>
      <c r="C2177">
        <f>IF(B2177="successful",Data!L2177,0)</f>
        <v>26</v>
      </c>
      <c r="F2177" t="str">
        <f>VLOOKUP(A2177,Table1[[#This Row],[id]:[state]],6,0)</f>
        <v>successful</v>
      </c>
      <c r="G2177">
        <f>IF(F2177="failed",Data!L2177,0)</f>
        <v>0</v>
      </c>
    </row>
    <row r="2178" spans="1:7" hidden="1" x14ac:dyDescent="0.25">
      <c r="A2178">
        <v>2176</v>
      </c>
      <c r="B2178" t="str">
        <f>VLOOKUP(A2178,Table1[[#This Row],[id]:[state]],6,0)</f>
        <v>successful</v>
      </c>
      <c r="C2178">
        <f>IF(B2178="successful",Data!L2178,0)</f>
        <v>71</v>
      </c>
      <c r="F2178" t="str">
        <f>VLOOKUP(A2178,Table1[[#This Row],[id]:[state]],6,0)</f>
        <v>successful</v>
      </c>
      <c r="G2178">
        <f>IF(F2178="failed",Data!L2178,0)</f>
        <v>0</v>
      </c>
    </row>
    <row r="2179" spans="1:7" hidden="1" x14ac:dyDescent="0.25">
      <c r="A2179">
        <v>2177</v>
      </c>
      <c r="B2179" t="str">
        <f>VLOOKUP(A2179,Table1[[#This Row],[id]:[state]],6,0)</f>
        <v>successful</v>
      </c>
      <c r="C2179">
        <f>IF(B2179="successful",Data!L2179,0)</f>
        <v>38</v>
      </c>
      <c r="F2179" t="str">
        <f>VLOOKUP(A2179,Table1[[#This Row],[id]:[state]],6,0)</f>
        <v>successful</v>
      </c>
      <c r="G2179">
        <f>IF(F2179="failed",Data!L2179,0)</f>
        <v>0</v>
      </c>
    </row>
    <row r="2180" spans="1:7" hidden="1" x14ac:dyDescent="0.25">
      <c r="A2180">
        <v>2178</v>
      </c>
      <c r="B2180" t="str">
        <f>VLOOKUP(A2180,Table1[[#This Row],[id]:[state]],6,0)</f>
        <v>successful</v>
      </c>
      <c r="C2180">
        <f>IF(B2180="successful",Data!L2180,0)</f>
        <v>859</v>
      </c>
      <c r="F2180" t="str">
        <f>VLOOKUP(A2180,Table1[[#This Row],[id]:[state]],6,0)</f>
        <v>successful</v>
      </c>
      <c r="G2180">
        <f>IF(F2180="failed",Data!L2180,0)</f>
        <v>0</v>
      </c>
    </row>
    <row r="2181" spans="1:7" hidden="1" x14ac:dyDescent="0.25">
      <c r="A2181">
        <v>2179</v>
      </c>
      <c r="B2181" t="str">
        <f>VLOOKUP(A2181,Table1[[#This Row],[id]:[state]],6,0)</f>
        <v>successful</v>
      </c>
      <c r="C2181">
        <f>IF(B2181="successful",Data!L2181,0)</f>
        <v>21</v>
      </c>
      <c r="F2181" t="str">
        <f>VLOOKUP(A2181,Table1[[#This Row],[id]:[state]],6,0)</f>
        <v>successful</v>
      </c>
      <c r="G2181">
        <f>IF(F2181="failed",Data!L2181,0)</f>
        <v>0</v>
      </c>
    </row>
    <row r="2182" spans="1:7" hidden="1" x14ac:dyDescent="0.25">
      <c r="A2182">
        <v>2180</v>
      </c>
      <c r="B2182" t="str">
        <f>VLOOKUP(A2182,Table1[[#This Row],[id]:[state]],6,0)</f>
        <v>successful</v>
      </c>
      <c r="C2182">
        <f>IF(B2182="successful",Data!L2182,0)</f>
        <v>78</v>
      </c>
      <c r="F2182" t="str">
        <f>VLOOKUP(A2182,Table1[[#This Row],[id]:[state]],6,0)</f>
        <v>successful</v>
      </c>
      <c r="G2182">
        <f>IF(F2182="failed",Data!L2182,0)</f>
        <v>0</v>
      </c>
    </row>
    <row r="2183" spans="1:7" hidden="1" x14ac:dyDescent="0.25">
      <c r="A2183">
        <v>2181</v>
      </c>
      <c r="B2183" t="str">
        <f>VLOOKUP(A2183,Table1[[#This Row],[id]:[state]],6,0)</f>
        <v>successful</v>
      </c>
      <c r="C2183">
        <f>IF(B2183="successful",Data!L2183,0)</f>
        <v>53</v>
      </c>
      <c r="F2183" t="str">
        <f>VLOOKUP(A2183,Table1[[#This Row],[id]:[state]],6,0)</f>
        <v>successful</v>
      </c>
      <c r="G2183">
        <f>IF(F2183="failed",Data!L2183,0)</f>
        <v>0</v>
      </c>
    </row>
    <row r="2184" spans="1:7" hidden="1" x14ac:dyDescent="0.25">
      <c r="A2184">
        <v>2182</v>
      </c>
      <c r="B2184" t="str">
        <f>VLOOKUP(A2184,Table1[[#This Row],[id]:[state]],6,0)</f>
        <v>successful</v>
      </c>
      <c r="C2184">
        <f>IF(B2184="successful",Data!L2184,0)</f>
        <v>356</v>
      </c>
      <c r="F2184" t="str">
        <f>VLOOKUP(A2184,Table1[[#This Row],[id]:[state]],6,0)</f>
        <v>successful</v>
      </c>
      <c r="G2184">
        <f>IF(F2184="failed",Data!L2184,0)</f>
        <v>0</v>
      </c>
    </row>
    <row r="2185" spans="1:7" hidden="1" x14ac:dyDescent="0.25">
      <c r="A2185">
        <v>2183</v>
      </c>
      <c r="B2185" t="str">
        <f>VLOOKUP(A2185,Table1[[#This Row],[id]:[state]],6,0)</f>
        <v>successful</v>
      </c>
      <c r="C2185">
        <f>IF(B2185="successful",Data!L2185,0)</f>
        <v>279</v>
      </c>
      <c r="F2185" t="str">
        <f>VLOOKUP(A2185,Table1[[#This Row],[id]:[state]],6,0)</f>
        <v>successful</v>
      </c>
      <c r="G2185">
        <f>IF(F2185="failed",Data!L2185,0)</f>
        <v>0</v>
      </c>
    </row>
    <row r="2186" spans="1:7" hidden="1" x14ac:dyDescent="0.25">
      <c r="A2186">
        <v>2184</v>
      </c>
      <c r="B2186" t="str">
        <f>VLOOKUP(A2186,Table1[[#This Row],[id]:[state]],6,0)</f>
        <v>successful</v>
      </c>
      <c r="C2186">
        <f>IF(B2186="successful",Data!L2186,0)</f>
        <v>266</v>
      </c>
      <c r="F2186" t="str">
        <f>VLOOKUP(A2186,Table1[[#This Row],[id]:[state]],6,0)</f>
        <v>successful</v>
      </c>
      <c r="G2186">
        <f>IF(F2186="failed",Data!L2186,0)</f>
        <v>0</v>
      </c>
    </row>
    <row r="2187" spans="1:7" hidden="1" x14ac:dyDescent="0.25">
      <c r="A2187">
        <v>2185</v>
      </c>
      <c r="B2187" t="str">
        <f>VLOOKUP(A2187,Table1[[#This Row],[id]:[state]],6,0)</f>
        <v>successful</v>
      </c>
      <c r="C2187">
        <f>IF(B2187="successful",Data!L2187,0)</f>
        <v>623</v>
      </c>
      <c r="F2187" t="str">
        <f>VLOOKUP(A2187,Table1[[#This Row],[id]:[state]],6,0)</f>
        <v>successful</v>
      </c>
      <c r="G2187">
        <f>IF(F2187="failed",Data!L2187,0)</f>
        <v>0</v>
      </c>
    </row>
    <row r="2188" spans="1:7" hidden="1" x14ac:dyDescent="0.25">
      <c r="A2188">
        <v>2186</v>
      </c>
      <c r="B2188" t="str">
        <f>VLOOKUP(A2188,Table1[[#This Row],[id]:[state]],6,0)</f>
        <v>successful</v>
      </c>
      <c r="C2188">
        <f>IF(B2188="successful",Data!L2188,0)</f>
        <v>392</v>
      </c>
      <c r="F2188" t="str">
        <f>VLOOKUP(A2188,Table1[[#This Row],[id]:[state]],6,0)</f>
        <v>successful</v>
      </c>
      <c r="G2188">
        <f>IF(F2188="failed",Data!L2188,0)</f>
        <v>0</v>
      </c>
    </row>
    <row r="2189" spans="1:7" hidden="1" x14ac:dyDescent="0.25">
      <c r="A2189">
        <v>2187</v>
      </c>
      <c r="B2189" t="str">
        <f>VLOOKUP(A2189,Table1[[#This Row],[id]:[state]],6,0)</f>
        <v>successful</v>
      </c>
      <c r="C2189">
        <f>IF(B2189="successful",Data!L2189,0)</f>
        <v>3562</v>
      </c>
      <c r="F2189" t="str">
        <f>VLOOKUP(A2189,Table1[[#This Row],[id]:[state]],6,0)</f>
        <v>successful</v>
      </c>
      <c r="G2189">
        <f>IF(F2189="failed",Data!L2189,0)</f>
        <v>0</v>
      </c>
    </row>
    <row r="2190" spans="1:7" hidden="1" x14ac:dyDescent="0.25">
      <c r="A2190">
        <v>2188</v>
      </c>
      <c r="B2190" t="str">
        <f>VLOOKUP(A2190,Table1[[#This Row],[id]:[state]],6,0)</f>
        <v>successful</v>
      </c>
      <c r="C2190">
        <f>IF(B2190="successful",Data!L2190,0)</f>
        <v>514</v>
      </c>
      <c r="F2190" t="str">
        <f>VLOOKUP(A2190,Table1[[#This Row],[id]:[state]],6,0)</f>
        <v>successful</v>
      </c>
      <c r="G2190">
        <f>IF(F2190="failed",Data!L2190,0)</f>
        <v>0</v>
      </c>
    </row>
    <row r="2191" spans="1:7" hidden="1" x14ac:dyDescent="0.25">
      <c r="A2191">
        <v>2189</v>
      </c>
      <c r="B2191" t="str">
        <f>VLOOKUP(A2191,Table1[[#This Row],[id]:[state]],6,0)</f>
        <v>successful</v>
      </c>
      <c r="C2191">
        <f>IF(B2191="successful",Data!L2191,0)</f>
        <v>88</v>
      </c>
      <c r="F2191" t="str">
        <f>VLOOKUP(A2191,Table1[[#This Row],[id]:[state]],6,0)</f>
        <v>successful</v>
      </c>
      <c r="G2191">
        <f>IF(F2191="failed",Data!L2191,0)</f>
        <v>0</v>
      </c>
    </row>
    <row r="2192" spans="1:7" hidden="1" x14ac:dyDescent="0.25">
      <c r="A2192">
        <v>2190</v>
      </c>
      <c r="B2192" t="str">
        <f>VLOOKUP(A2192,Table1[[#This Row],[id]:[state]],6,0)</f>
        <v>successful</v>
      </c>
      <c r="C2192">
        <f>IF(B2192="successful",Data!L2192,0)</f>
        <v>537</v>
      </c>
      <c r="F2192" t="str">
        <f>VLOOKUP(A2192,Table1[[#This Row],[id]:[state]],6,0)</f>
        <v>successful</v>
      </c>
      <c r="G2192">
        <f>IF(F2192="failed",Data!L2192,0)</f>
        <v>0</v>
      </c>
    </row>
    <row r="2193" spans="1:7" hidden="1" x14ac:dyDescent="0.25">
      <c r="A2193">
        <v>2191</v>
      </c>
      <c r="B2193" t="str">
        <f>VLOOKUP(A2193,Table1[[#This Row],[id]:[state]],6,0)</f>
        <v>successful</v>
      </c>
      <c r="C2193">
        <f>IF(B2193="successful",Data!L2193,0)</f>
        <v>25</v>
      </c>
      <c r="F2193" t="str">
        <f>VLOOKUP(A2193,Table1[[#This Row],[id]:[state]],6,0)</f>
        <v>successful</v>
      </c>
      <c r="G2193">
        <f>IF(F2193="failed",Data!L2193,0)</f>
        <v>0</v>
      </c>
    </row>
    <row r="2194" spans="1:7" hidden="1" x14ac:dyDescent="0.25">
      <c r="A2194">
        <v>2192</v>
      </c>
      <c r="B2194" t="str">
        <f>VLOOKUP(A2194,Table1[[#This Row],[id]:[state]],6,0)</f>
        <v>successful</v>
      </c>
      <c r="C2194">
        <f>IF(B2194="successful",Data!L2194,0)</f>
        <v>3238</v>
      </c>
      <c r="F2194" t="str">
        <f>VLOOKUP(A2194,Table1[[#This Row],[id]:[state]],6,0)</f>
        <v>successful</v>
      </c>
      <c r="G2194">
        <f>IF(F2194="failed",Data!L2194,0)</f>
        <v>0</v>
      </c>
    </row>
    <row r="2195" spans="1:7" hidden="1" x14ac:dyDescent="0.25">
      <c r="A2195">
        <v>2193</v>
      </c>
      <c r="B2195" t="str">
        <f>VLOOKUP(A2195,Table1[[#This Row],[id]:[state]],6,0)</f>
        <v>successful</v>
      </c>
      <c r="C2195">
        <f>IF(B2195="successful",Data!L2195,0)</f>
        <v>897</v>
      </c>
      <c r="F2195" t="str">
        <f>VLOOKUP(A2195,Table1[[#This Row],[id]:[state]],6,0)</f>
        <v>successful</v>
      </c>
      <c r="G2195">
        <f>IF(F2195="failed",Data!L2195,0)</f>
        <v>0</v>
      </c>
    </row>
    <row r="2196" spans="1:7" hidden="1" x14ac:dyDescent="0.25">
      <c r="A2196">
        <v>2194</v>
      </c>
      <c r="B2196" t="str">
        <f>VLOOKUP(A2196,Table1[[#This Row],[id]:[state]],6,0)</f>
        <v>successful</v>
      </c>
      <c r="C2196">
        <f>IF(B2196="successful",Data!L2196,0)</f>
        <v>878</v>
      </c>
      <c r="F2196" t="str">
        <f>VLOOKUP(A2196,Table1[[#This Row],[id]:[state]],6,0)</f>
        <v>successful</v>
      </c>
      <c r="G2196">
        <f>IF(F2196="failed",Data!L2196,0)</f>
        <v>0</v>
      </c>
    </row>
    <row r="2197" spans="1:7" hidden="1" x14ac:dyDescent="0.25">
      <c r="A2197">
        <v>2195</v>
      </c>
      <c r="B2197" t="str">
        <f>VLOOKUP(A2197,Table1[[#This Row],[id]:[state]],6,0)</f>
        <v>successful</v>
      </c>
      <c r="C2197">
        <f>IF(B2197="successful",Data!L2197,0)</f>
        <v>115</v>
      </c>
      <c r="F2197" t="str">
        <f>VLOOKUP(A2197,Table1[[#This Row],[id]:[state]],6,0)</f>
        <v>successful</v>
      </c>
      <c r="G2197">
        <f>IF(F2197="failed",Data!L2197,0)</f>
        <v>0</v>
      </c>
    </row>
    <row r="2198" spans="1:7" hidden="1" x14ac:dyDescent="0.25">
      <c r="A2198">
        <v>2196</v>
      </c>
      <c r="B2198" t="str">
        <f>VLOOKUP(A2198,Table1[[#This Row],[id]:[state]],6,0)</f>
        <v>successful</v>
      </c>
      <c r="C2198">
        <f>IF(B2198="successful",Data!L2198,0)</f>
        <v>234</v>
      </c>
      <c r="F2198" t="str">
        <f>VLOOKUP(A2198,Table1[[#This Row],[id]:[state]],6,0)</f>
        <v>successful</v>
      </c>
      <c r="G2198">
        <f>IF(F2198="failed",Data!L2198,0)</f>
        <v>0</v>
      </c>
    </row>
    <row r="2199" spans="1:7" hidden="1" x14ac:dyDescent="0.25">
      <c r="A2199">
        <v>2197</v>
      </c>
      <c r="B2199" t="str">
        <f>VLOOKUP(A2199,Table1[[#This Row],[id]:[state]],6,0)</f>
        <v>successful</v>
      </c>
      <c r="C2199">
        <f>IF(B2199="successful",Data!L2199,0)</f>
        <v>4330</v>
      </c>
      <c r="F2199" t="str">
        <f>VLOOKUP(A2199,Table1[[#This Row],[id]:[state]],6,0)</f>
        <v>successful</v>
      </c>
      <c r="G2199">
        <f>IF(F2199="failed",Data!L2199,0)</f>
        <v>0</v>
      </c>
    </row>
    <row r="2200" spans="1:7" hidden="1" x14ac:dyDescent="0.25">
      <c r="A2200">
        <v>2198</v>
      </c>
      <c r="B2200" t="str">
        <f>VLOOKUP(A2200,Table1[[#This Row],[id]:[state]],6,0)</f>
        <v>successful</v>
      </c>
      <c r="C2200">
        <f>IF(B2200="successful",Data!L2200,0)</f>
        <v>651</v>
      </c>
      <c r="F2200" t="str">
        <f>VLOOKUP(A2200,Table1[[#This Row],[id]:[state]],6,0)</f>
        <v>successful</v>
      </c>
      <c r="G2200">
        <f>IF(F2200="failed",Data!L2200,0)</f>
        <v>0</v>
      </c>
    </row>
    <row r="2201" spans="1:7" hidden="1" x14ac:dyDescent="0.25">
      <c r="A2201">
        <v>2199</v>
      </c>
      <c r="B2201" t="str">
        <f>VLOOKUP(A2201,Table1[[#This Row],[id]:[state]],6,0)</f>
        <v>successful</v>
      </c>
      <c r="C2201">
        <f>IF(B2201="successful",Data!L2201,0)</f>
        <v>251</v>
      </c>
      <c r="F2201" t="str">
        <f>VLOOKUP(A2201,Table1[[#This Row],[id]:[state]],6,0)</f>
        <v>successful</v>
      </c>
      <c r="G2201">
        <f>IF(F2201="failed",Data!L2201,0)</f>
        <v>0</v>
      </c>
    </row>
    <row r="2202" spans="1:7" hidden="1" x14ac:dyDescent="0.25">
      <c r="A2202">
        <v>2200</v>
      </c>
      <c r="B2202" t="str">
        <f>VLOOKUP(A2202,Table1[[#This Row],[id]:[state]],6,0)</f>
        <v>successful</v>
      </c>
      <c r="C2202">
        <f>IF(B2202="successful",Data!L2202,0)</f>
        <v>263</v>
      </c>
      <c r="F2202" t="str">
        <f>VLOOKUP(A2202,Table1[[#This Row],[id]:[state]],6,0)</f>
        <v>successful</v>
      </c>
      <c r="G2202">
        <f>IF(F2202="failed",Data!L2202,0)</f>
        <v>0</v>
      </c>
    </row>
    <row r="2203" spans="1:7" hidden="1" x14ac:dyDescent="0.25">
      <c r="A2203">
        <v>2201</v>
      </c>
      <c r="B2203" t="str">
        <f>VLOOKUP(A2203,Table1[[#This Row],[id]:[state]],6,0)</f>
        <v>successful</v>
      </c>
      <c r="C2203">
        <f>IF(B2203="successful",Data!L2203,0)</f>
        <v>28</v>
      </c>
      <c r="F2203" t="str">
        <f>VLOOKUP(A2203,Table1[[#This Row],[id]:[state]],6,0)</f>
        <v>successful</v>
      </c>
      <c r="G2203">
        <f>IF(F2203="failed",Data!L2203,0)</f>
        <v>0</v>
      </c>
    </row>
    <row r="2204" spans="1:7" hidden="1" x14ac:dyDescent="0.25">
      <c r="A2204">
        <v>2202</v>
      </c>
      <c r="B2204" t="str">
        <f>VLOOKUP(A2204,Table1[[#This Row],[id]:[state]],6,0)</f>
        <v>successful</v>
      </c>
      <c r="C2204">
        <f>IF(B2204="successful",Data!L2204,0)</f>
        <v>721</v>
      </c>
      <c r="F2204" t="str">
        <f>VLOOKUP(A2204,Table1[[#This Row],[id]:[state]],6,0)</f>
        <v>successful</v>
      </c>
      <c r="G2204">
        <f>IF(F2204="failed",Data!L2204,0)</f>
        <v>0</v>
      </c>
    </row>
    <row r="2205" spans="1:7" hidden="1" x14ac:dyDescent="0.25">
      <c r="A2205">
        <v>2203</v>
      </c>
      <c r="B2205" t="str">
        <f>VLOOKUP(A2205,Table1[[#This Row],[id]:[state]],6,0)</f>
        <v>successful</v>
      </c>
      <c r="C2205">
        <f>IF(B2205="successful",Data!L2205,0)</f>
        <v>50</v>
      </c>
      <c r="F2205" t="str">
        <f>VLOOKUP(A2205,Table1[[#This Row],[id]:[state]],6,0)</f>
        <v>successful</v>
      </c>
      <c r="G2205">
        <f>IF(F2205="failed",Data!L2205,0)</f>
        <v>0</v>
      </c>
    </row>
    <row r="2206" spans="1:7" hidden="1" x14ac:dyDescent="0.25">
      <c r="A2206">
        <v>2204</v>
      </c>
      <c r="B2206" t="str">
        <f>VLOOKUP(A2206,Table1[[#This Row],[id]:[state]],6,0)</f>
        <v>successful</v>
      </c>
      <c r="C2206">
        <f>IF(B2206="successful",Data!L2206,0)</f>
        <v>73</v>
      </c>
      <c r="F2206" t="str">
        <f>VLOOKUP(A2206,Table1[[#This Row],[id]:[state]],6,0)</f>
        <v>successful</v>
      </c>
      <c r="G2206">
        <f>IF(F2206="failed",Data!L2206,0)</f>
        <v>0</v>
      </c>
    </row>
    <row r="2207" spans="1:7" hidden="1" x14ac:dyDescent="0.25">
      <c r="A2207">
        <v>2205</v>
      </c>
      <c r="B2207" t="str">
        <f>VLOOKUP(A2207,Table1[[#This Row],[id]:[state]],6,0)</f>
        <v>successful</v>
      </c>
      <c r="C2207">
        <f>IF(B2207="successful",Data!L2207,0)</f>
        <v>27</v>
      </c>
      <c r="F2207" t="str">
        <f>VLOOKUP(A2207,Table1[[#This Row],[id]:[state]],6,0)</f>
        <v>successful</v>
      </c>
      <c r="G2207">
        <f>IF(F2207="failed",Data!L2207,0)</f>
        <v>0</v>
      </c>
    </row>
    <row r="2208" spans="1:7" hidden="1" x14ac:dyDescent="0.25">
      <c r="A2208">
        <v>2206</v>
      </c>
      <c r="B2208" t="str">
        <f>VLOOKUP(A2208,Table1[[#This Row],[id]:[state]],6,0)</f>
        <v>successful</v>
      </c>
      <c r="C2208">
        <f>IF(B2208="successful",Data!L2208,0)</f>
        <v>34</v>
      </c>
      <c r="F2208" t="str">
        <f>VLOOKUP(A2208,Table1[[#This Row],[id]:[state]],6,0)</f>
        <v>successful</v>
      </c>
      <c r="G2208">
        <f>IF(F2208="failed",Data!L2208,0)</f>
        <v>0</v>
      </c>
    </row>
    <row r="2209" spans="1:7" hidden="1" x14ac:dyDescent="0.25">
      <c r="A2209">
        <v>2207</v>
      </c>
      <c r="B2209" t="str">
        <f>VLOOKUP(A2209,Table1[[#This Row],[id]:[state]],6,0)</f>
        <v>successful</v>
      </c>
      <c r="C2209">
        <f>IF(B2209="successful",Data!L2209,0)</f>
        <v>7</v>
      </c>
      <c r="F2209" t="str">
        <f>VLOOKUP(A2209,Table1[[#This Row],[id]:[state]],6,0)</f>
        <v>successful</v>
      </c>
      <c r="G2209">
        <f>IF(F2209="failed",Data!L2209,0)</f>
        <v>0</v>
      </c>
    </row>
    <row r="2210" spans="1:7" hidden="1" x14ac:dyDescent="0.25">
      <c r="A2210">
        <v>2208</v>
      </c>
      <c r="B2210" t="str">
        <f>VLOOKUP(A2210,Table1[[#This Row],[id]:[state]],6,0)</f>
        <v>successful</v>
      </c>
      <c r="C2210">
        <f>IF(B2210="successful",Data!L2210,0)</f>
        <v>24</v>
      </c>
      <c r="F2210" t="str">
        <f>VLOOKUP(A2210,Table1[[#This Row],[id]:[state]],6,0)</f>
        <v>successful</v>
      </c>
      <c r="G2210">
        <f>IF(F2210="failed",Data!L2210,0)</f>
        <v>0</v>
      </c>
    </row>
    <row r="2211" spans="1:7" hidden="1" x14ac:dyDescent="0.25">
      <c r="A2211">
        <v>2209</v>
      </c>
      <c r="B2211" t="str">
        <f>VLOOKUP(A2211,Table1[[#This Row],[id]:[state]],6,0)</f>
        <v>successful</v>
      </c>
      <c r="C2211">
        <f>IF(B2211="successful",Data!L2211,0)</f>
        <v>15</v>
      </c>
      <c r="F2211" t="str">
        <f>VLOOKUP(A2211,Table1[[#This Row],[id]:[state]],6,0)</f>
        <v>successful</v>
      </c>
      <c r="G2211">
        <f>IF(F2211="failed",Data!L2211,0)</f>
        <v>0</v>
      </c>
    </row>
    <row r="2212" spans="1:7" hidden="1" x14ac:dyDescent="0.25">
      <c r="A2212">
        <v>2210</v>
      </c>
      <c r="B2212" t="str">
        <f>VLOOKUP(A2212,Table1[[#This Row],[id]:[state]],6,0)</f>
        <v>successful</v>
      </c>
      <c r="C2212">
        <f>IF(B2212="successful",Data!L2212,0)</f>
        <v>72</v>
      </c>
      <c r="F2212" t="str">
        <f>VLOOKUP(A2212,Table1[[#This Row],[id]:[state]],6,0)</f>
        <v>successful</v>
      </c>
      <c r="G2212">
        <f>IF(F2212="failed",Data!L2212,0)</f>
        <v>0</v>
      </c>
    </row>
    <row r="2213" spans="1:7" hidden="1" x14ac:dyDescent="0.25">
      <c r="A2213">
        <v>2211</v>
      </c>
      <c r="B2213" t="str">
        <f>VLOOKUP(A2213,Table1[[#This Row],[id]:[state]],6,0)</f>
        <v>successful</v>
      </c>
      <c r="C2213">
        <f>IF(B2213="successful",Data!L2213,0)</f>
        <v>120</v>
      </c>
      <c r="F2213" t="str">
        <f>VLOOKUP(A2213,Table1[[#This Row],[id]:[state]],6,0)</f>
        <v>successful</v>
      </c>
      <c r="G2213">
        <f>IF(F2213="failed",Data!L2213,0)</f>
        <v>0</v>
      </c>
    </row>
    <row r="2214" spans="1:7" hidden="1" x14ac:dyDescent="0.25">
      <c r="A2214">
        <v>2212</v>
      </c>
      <c r="B2214" t="str">
        <f>VLOOKUP(A2214,Table1[[#This Row],[id]:[state]],6,0)</f>
        <v>successful</v>
      </c>
      <c r="C2214">
        <f>IF(B2214="successful",Data!L2214,0)</f>
        <v>123</v>
      </c>
      <c r="F2214" t="str">
        <f>VLOOKUP(A2214,Table1[[#This Row],[id]:[state]],6,0)</f>
        <v>successful</v>
      </c>
      <c r="G2214">
        <f>IF(F2214="failed",Data!L2214,0)</f>
        <v>0</v>
      </c>
    </row>
    <row r="2215" spans="1:7" hidden="1" x14ac:dyDescent="0.25">
      <c r="A2215">
        <v>2213</v>
      </c>
      <c r="B2215" t="str">
        <f>VLOOKUP(A2215,Table1[[#This Row],[id]:[state]],6,0)</f>
        <v>successful</v>
      </c>
      <c r="C2215">
        <f>IF(B2215="successful",Data!L2215,0)</f>
        <v>1</v>
      </c>
      <c r="F2215" t="str">
        <f>VLOOKUP(A2215,Table1[[#This Row],[id]:[state]],6,0)</f>
        <v>successful</v>
      </c>
      <c r="G2215">
        <f>IF(F2215="failed",Data!L2215,0)</f>
        <v>0</v>
      </c>
    </row>
    <row r="2216" spans="1:7" hidden="1" x14ac:dyDescent="0.25">
      <c r="A2216">
        <v>2214</v>
      </c>
      <c r="B2216" t="str">
        <f>VLOOKUP(A2216,Table1[[#This Row],[id]:[state]],6,0)</f>
        <v>successful</v>
      </c>
      <c r="C2216">
        <f>IF(B2216="successful",Data!L2216,0)</f>
        <v>24</v>
      </c>
      <c r="F2216" t="str">
        <f>VLOOKUP(A2216,Table1[[#This Row],[id]:[state]],6,0)</f>
        <v>successful</v>
      </c>
      <c r="G2216">
        <f>IF(F2216="failed",Data!L2216,0)</f>
        <v>0</v>
      </c>
    </row>
    <row r="2217" spans="1:7" hidden="1" x14ac:dyDescent="0.25">
      <c r="A2217">
        <v>2215</v>
      </c>
      <c r="B2217" t="str">
        <f>VLOOKUP(A2217,Table1[[#This Row],[id]:[state]],6,0)</f>
        <v>successful</v>
      </c>
      <c r="C2217">
        <f>IF(B2217="successful",Data!L2217,0)</f>
        <v>33</v>
      </c>
      <c r="F2217" t="str">
        <f>VLOOKUP(A2217,Table1[[#This Row],[id]:[state]],6,0)</f>
        <v>successful</v>
      </c>
      <c r="G2217">
        <f>IF(F2217="failed",Data!L2217,0)</f>
        <v>0</v>
      </c>
    </row>
    <row r="2218" spans="1:7" hidden="1" x14ac:dyDescent="0.25">
      <c r="A2218">
        <v>2216</v>
      </c>
      <c r="B2218" t="str">
        <f>VLOOKUP(A2218,Table1[[#This Row],[id]:[state]],6,0)</f>
        <v>successful</v>
      </c>
      <c r="C2218">
        <f>IF(B2218="successful",Data!L2218,0)</f>
        <v>14</v>
      </c>
      <c r="F2218" t="str">
        <f>VLOOKUP(A2218,Table1[[#This Row],[id]:[state]],6,0)</f>
        <v>successful</v>
      </c>
      <c r="G2218">
        <f>IF(F2218="failed",Data!L2218,0)</f>
        <v>0</v>
      </c>
    </row>
    <row r="2219" spans="1:7" hidden="1" x14ac:dyDescent="0.25">
      <c r="A2219">
        <v>2217</v>
      </c>
      <c r="B2219" t="str">
        <f>VLOOKUP(A2219,Table1[[#This Row],[id]:[state]],6,0)</f>
        <v>successful</v>
      </c>
      <c r="C2219">
        <f>IF(B2219="successful",Data!L2219,0)</f>
        <v>9</v>
      </c>
      <c r="F2219" t="str">
        <f>VLOOKUP(A2219,Table1[[#This Row],[id]:[state]],6,0)</f>
        <v>successful</v>
      </c>
      <c r="G2219">
        <f>IF(F2219="failed",Data!L2219,0)</f>
        <v>0</v>
      </c>
    </row>
    <row r="2220" spans="1:7" hidden="1" x14ac:dyDescent="0.25">
      <c r="A2220">
        <v>2218</v>
      </c>
      <c r="B2220" t="str">
        <f>VLOOKUP(A2220,Table1[[#This Row],[id]:[state]],6,0)</f>
        <v>successful</v>
      </c>
      <c r="C2220">
        <f>IF(B2220="successful",Data!L2220,0)</f>
        <v>76</v>
      </c>
      <c r="F2220" t="str">
        <f>VLOOKUP(A2220,Table1[[#This Row],[id]:[state]],6,0)</f>
        <v>successful</v>
      </c>
      <c r="G2220">
        <f>IF(F2220="failed",Data!L2220,0)</f>
        <v>0</v>
      </c>
    </row>
    <row r="2221" spans="1:7" hidden="1" x14ac:dyDescent="0.25">
      <c r="A2221">
        <v>2219</v>
      </c>
      <c r="B2221" t="str">
        <f>VLOOKUP(A2221,Table1[[#This Row],[id]:[state]],6,0)</f>
        <v>successful</v>
      </c>
      <c r="C2221">
        <f>IF(B2221="successful",Data!L2221,0)</f>
        <v>19</v>
      </c>
      <c r="F2221" t="str">
        <f>VLOOKUP(A2221,Table1[[#This Row],[id]:[state]],6,0)</f>
        <v>successful</v>
      </c>
      <c r="G2221">
        <f>IF(F2221="failed",Data!L2221,0)</f>
        <v>0</v>
      </c>
    </row>
    <row r="2222" spans="1:7" hidden="1" x14ac:dyDescent="0.25">
      <c r="A2222">
        <v>2220</v>
      </c>
      <c r="B2222" t="str">
        <f>VLOOKUP(A2222,Table1[[#This Row],[id]:[state]],6,0)</f>
        <v>successful</v>
      </c>
      <c r="C2222">
        <f>IF(B2222="successful",Data!L2222,0)</f>
        <v>69</v>
      </c>
      <c r="F2222" t="str">
        <f>VLOOKUP(A2222,Table1[[#This Row],[id]:[state]],6,0)</f>
        <v>successful</v>
      </c>
      <c r="G2222">
        <f>IF(F2222="failed",Data!L2222,0)</f>
        <v>0</v>
      </c>
    </row>
    <row r="2223" spans="1:7" hidden="1" x14ac:dyDescent="0.25">
      <c r="A2223">
        <v>2221</v>
      </c>
      <c r="B2223" t="str">
        <f>VLOOKUP(A2223,Table1[[#This Row],[id]:[state]],6,0)</f>
        <v>successful</v>
      </c>
      <c r="C2223">
        <f>IF(B2223="successful",Data!L2223,0)</f>
        <v>218</v>
      </c>
      <c r="F2223" t="str">
        <f>VLOOKUP(A2223,Table1[[#This Row],[id]:[state]],6,0)</f>
        <v>successful</v>
      </c>
      <c r="G2223">
        <f>IF(F2223="failed",Data!L2223,0)</f>
        <v>0</v>
      </c>
    </row>
    <row r="2224" spans="1:7" hidden="1" x14ac:dyDescent="0.25">
      <c r="A2224">
        <v>2222</v>
      </c>
      <c r="B2224" t="str">
        <f>VLOOKUP(A2224,Table1[[#This Row],[id]:[state]],6,0)</f>
        <v>successful</v>
      </c>
      <c r="C2224">
        <f>IF(B2224="successful",Data!L2224,0)</f>
        <v>30</v>
      </c>
      <c r="F2224" t="str">
        <f>VLOOKUP(A2224,Table1[[#This Row],[id]:[state]],6,0)</f>
        <v>successful</v>
      </c>
      <c r="G2224">
        <f>IF(F2224="failed",Data!L2224,0)</f>
        <v>0</v>
      </c>
    </row>
    <row r="2225" spans="1:7" hidden="1" x14ac:dyDescent="0.25">
      <c r="A2225">
        <v>2223</v>
      </c>
      <c r="B2225" t="str">
        <f>VLOOKUP(A2225,Table1[[#This Row],[id]:[state]],6,0)</f>
        <v>successful</v>
      </c>
      <c r="C2225">
        <f>IF(B2225="successful",Data!L2225,0)</f>
        <v>100</v>
      </c>
      <c r="F2225" t="str">
        <f>VLOOKUP(A2225,Table1[[#This Row],[id]:[state]],6,0)</f>
        <v>successful</v>
      </c>
      <c r="G2225">
        <f>IF(F2225="failed",Data!L2225,0)</f>
        <v>0</v>
      </c>
    </row>
    <row r="2226" spans="1:7" hidden="1" x14ac:dyDescent="0.25">
      <c r="A2226">
        <v>2224</v>
      </c>
      <c r="B2226" t="str">
        <f>VLOOKUP(A2226,Table1[[#This Row],[id]:[state]],6,0)</f>
        <v>successful</v>
      </c>
      <c r="C2226">
        <f>IF(B2226="successful",Data!L2226,0)</f>
        <v>296</v>
      </c>
      <c r="F2226" t="str">
        <f>VLOOKUP(A2226,Table1[[#This Row],[id]:[state]],6,0)</f>
        <v>successful</v>
      </c>
      <c r="G2226">
        <f>IF(F2226="failed",Data!L2226,0)</f>
        <v>0</v>
      </c>
    </row>
    <row r="2227" spans="1:7" hidden="1" x14ac:dyDescent="0.25">
      <c r="A2227">
        <v>2225</v>
      </c>
      <c r="B2227" t="str">
        <f>VLOOKUP(A2227,Table1[[#This Row],[id]:[state]],6,0)</f>
        <v>successful</v>
      </c>
      <c r="C2227">
        <f>IF(B2227="successful",Data!L2227,0)</f>
        <v>1204</v>
      </c>
      <c r="F2227" t="str">
        <f>VLOOKUP(A2227,Table1[[#This Row],[id]:[state]],6,0)</f>
        <v>successful</v>
      </c>
      <c r="G2227">
        <f>IF(F2227="failed",Data!L2227,0)</f>
        <v>0</v>
      </c>
    </row>
    <row r="2228" spans="1:7" hidden="1" x14ac:dyDescent="0.25">
      <c r="A2228">
        <v>2226</v>
      </c>
      <c r="B2228" t="str">
        <f>VLOOKUP(A2228,Table1[[#This Row],[id]:[state]],6,0)</f>
        <v>successful</v>
      </c>
      <c r="C2228">
        <f>IF(B2228="successful",Data!L2228,0)</f>
        <v>321</v>
      </c>
      <c r="F2228" t="str">
        <f>VLOOKUP(A2228,Table1[[#This Row],[id]:[state]],6,0)</f>
        <v>successful</v>
      </c>
      <c r="G2228">
        <f>IF(F2228="failed",Data!L2228,0)</f>
        <v>0</v>
      </c>
    </row>
    <row r="2229" spans="1:7" hidden="1" x14ac:dyDescent="0.25">
      <c r="A2229">
        <v>2227</v>
      </c>
      <c r="B2229" t="str">
        <f>VLOOKUP(A2229,Table1[[#This Row],[id]:[state]],6,0)</f>
        <v>successful</v>
      </c>
      <c r="C2229">
        <f>IF(B2229="successful",Data!L2229,0)</f>
        <v>301</v>
      </c>
      <c r="F2229" t="str">
        <f>VLOOKUP(A2229,Table1[[#This Row],[id]:[state]],6,0)</f>
        <v>successful</v>
      </c>
      <c r="G2229">
        <f>IF(F2229="failed",Data!L2229,0)</f>
        <v>0</v>
      </c>
    </row>
    <row r="2230" spans="1:7" hidden="1" x14ac:dyDescent="0.25">
      <c r="A2230">
        <v>2228</v>
      </c>
      <c r="B2230" t="str">
        <f>VLOOKUP(A2230,Table1[[#This Row],[id]:[state]],6,0)</f>
        <v>successful</v>
      </c>
      <c r="C2230">
        <f>IF(B2230="successful",Data!L2230,0)</f>
        <v>144</v>
      </c>
      <c r="F2230" t="str">
        <f>VLOOKUP(A2230,Table1[[#This Row],[id]:[state]],6,0)</f>
        <v>successful</v>
      </c>
      <c r="G2230">
        <f>IF(F2230="failed",Data!L2230,0)</f>
        <v>0</v>
      </c>
    </row>
    <row r="2231" spans="1:7" hidden="1" x14ac:dyDescent="0.25">
      <c r="A2231">
        <v>2229</v>
      </c>
      <c r="B2231" t="str">
        <f>VLOOKUP(A2231,Table1[[#This Row],[id]:[state]],6,0)</f>
        <v>successful</v>
      </c>
      <c r="C2231">
        <f>IF(B2231="successful",Data!L2231,0)</f>
        <v>539</v>
      </c>
      <c r="F2231" t="str">
        <f>VLOOKUP(A2231,Table1[[#This Row],[id]:[state]],6,0)</f>
        <v>successful</v>
      </c>
      <c r="G2231">
        <f>IF(F2231="failed",Data!L2231,0)</f>
        <v>0</v>
      </c>
    </row>
    <row r="2232" spans="1:7" hidden="1" x14ac:dyDescent="0.25">
      <c r="A2232">
        <v>2230</v>
      </c>
      <c r="B2232" t="str">
        <f>VLOOKUP(A2232,Table1[[#This Row],[id]:[state]],6,0)</f>
        <v>successful</v>
      </c>
      <c r="C2232">
        <f>IF(B2232="successful",Data!L2232,0)</f>
        <v>498</v>
      </c>
      <c r="F2232" t="str">
        <f>VLOOKUP(A2232,Table1[[#This Row],[id]:[state]],6,0)</f>
        <v>successful</v>
      </c>
      <c r="G2232">
        <f>IF(F2232="failed",Data!L2232,0)</f>
        <v>0</v>
      </c>
    </row>
    <row r="2233" spans="1:7" hidden="1" x14ac:dyDescent="0.25">
      <c r="A2233">
        <v>2231</v>
      </c>
      <c r="B2233" t="str">
        <f>VLOOKUP(A2233,Table1[[#This Row],[id]:[state]],6,0)</f>
        <v>successful</v>
      </c>
      <c r="C2233">
        <f>IF(B2233="successful",Data!L2233,0)</f>
        <v>1113</v>
      </c>
      <c r="F2233" t="str">
        <f>VLOOKUP(A2233,Table1[[#This Row],[id]:[state]],6,0)</f>
        <v>successful</v>
      </c>
      <c r="G2233">
        <f>IF(F2233="failed",Data!L2233,0)</f>
        <v>0</v>
      </c>
    </row>
    <row r="2234" spans="1:7" hidden="1" x14ac:dyDescent="0.25">
      <c r="A2234">
        <v>2232</v>
      </c>
      <c r="B2234" t="str">
        <f>VLOOKUP(A2234,Table1[[#This Row],[id]:[state]],6,0)</f>
        <v>successful</v>
      </c>
      <c r="C2234">
        <f>IF(B2234="successful",Data!L2234,0)</f>
        <v>988</v>
      </c>
      <c r="F2234" t="str">
        <f>VLOOKUP(A2234,Table1[[#This Row],[id]:[state]],6,0)</f>
        <v>successful</v>
      </c>
      <c r="G2234">
        <f>IF(F2234="failed",Data!L2234,0)</f>
        <v>0</v>
      </c>
    </row>
    <row r="2235" spans="1:7" hidden="1" x14ac:dyDescent="0.25">
      <c r="A2235">
        <v>2233</v>
      </c>
      <c r="B2235" t="str">
        <f>VLOOKUP(A2235,Table1[[#This Row],[id]:[state]],6,0)</f>
        <v>successful</v>
      </c>
      <c r="C2235">
        <f>IF(B2235="successful",Data!L2235,0)</f>
        <v>391</v>
      </c>
      <c r="F2235" t="str">
        <f>VLOOKUP(A2235,Table1[[#This Row],[id]:[state]],6,0)</f>
        <v>successful</v>
      </c>
      <c r="G2235">
        <f>IF(F2235="failed",Data!L2235,0)</f>
        <v>0</v>
      </c>
    </row>
    <row r="2236" spans="1:7" hidden="1" x14ac:dyDescent="0.25">
      <c r="A2236">
        <v>2234</v>
      </c>
      <c r="B2236" t="str">
        <f>VLOOKUP(A2236,Table1[[#This Row],[id]:[state]],6,0)</f>
        <v>successful</v>
      </c>
      <c r="C2236">
        <f>IF(B2236="successful",Data!L2236,0)</f>
        <v>28</v>
      </c>
      <c r="F2236" t="str">
        <f>VLOOKUP(A2236,Table1[[#This Row],[id]:[state]],6,0)</f>
        <v>successful</v>
      </c>
      <c r="G2236">
        <f>IF(F2236="failed",Data!L2236,0)</f>
        <v>0</v>
      </c>
    </row>
    <row r="2237" spans="1:7" hidden="1" x14ac:dyDescent="0.25">
      <c r="A2237">
        <v>2235</v>
      </c>
      <c r="B2237" t="str">
        <f>VLOOKUP(A2237,Table1[[#This Row],[id]:[state]],6,0)</f>
        <v>successful</v>
      </c>
      <c r="C2237">
        <f>IF(B2237="successful",Data!L2237,0)</f>
        <v>147</v>
      </c>
      <c r="F2237" t="str">
        <f>VLOOKUP(A2237,Table1[[#This Row],[id]:[state]],6,0)</f>
        <v>successful</v>
      </c>
      <c r="G2237">
        <f>IF(F2237="failed",Data!L2237,0)</f>
        <v>0</v>
      </c>
    </row>
    <row r="2238" spans="1:7" hidden="1" x14ac:dyDescent="0.25">
      <c r="A2238">
        <v>2236</v>
      </c>
      <c r="B2238" t="str">
        <f>VLOOKUP(A2238,Table1[[#This Row],[id]:[state]],6,0)</f>
        <v>successful</v>
      </c>
      <c r="C2238">
        <f>IF(B2238="successful",Data!L2238,0)</f>
        <v>680</v>
      </c>
      <c r="F2238" t="str">
        <f>VLOOKUP(A2238,Table1[[#This Row],[id]:[state]],6,0)</f>
        <v>successful</v>
      </c>
      <c r="G2238">
        <f>IF(F2238="failed",Data!L2238,0)</f>
        <v>0</v>
      </c>
    </row>
    <row r="2239" spans="1:7" hidden="1" x14ac:dyDescent="0.25">
      <c r="A2239">
        <v>2237</v>
      </c>
      <c r="B2239" t="str">
        <f>VLOOKUP(A2239,Table1[[#This Row],[id]:[state]],6,0)</f>
        <v>successful</v>
      </c>
      <c r="C2239">
        <f>IF(B2239="successful",Data!L2239,0)</f>
        <v>983</v>
      </c>
      <c r="F2239" t="str">
        <f>VLOOKUP(A2239,Table1[[#This Row],[id]:[state]],6,0)</f>
        <v>successful</v>
      </c>
      <c r="G2239">
        <f>IF(F2239="failed",Data!L2239,0)</f>
        <v>0</v>
      </c>
    </row>
    <row r="2240" spans="1:7" hidden="1" x14ac:dyDescent="0.25">
      <c r="A2240">
        <v>2238</v>
      </c>
      <c r="B2240" t="str">
        <f>VLOOKUP(A2240,Table1[[#This Row],[id]:[state]],6,0)</f>
        <v>successful</v>
      </c>
      <c r="C2240">
        <f>IF(B2240="successful",Data!L2240,0)</f>
        <v>79</v>
      </c>
      <c r="F2240" t="str">
        <f>VLOOKUP(A2240,Table1[[#This Row],[id]:[state]],6,0)</f>
        <v>successful</v>
      </c>
      <c r="G2240">
        <f>IF(F2240="failed",Data!L2240,0)</f>
        <v>0</v>
      </c>
    </row>
    <row r="2241" spans="1:7" hidden="1" x14ac:dyDescent="0.25">
      <c r="A2241">
        <v>2239</v>
      </c>
      <c r="B2241" t="str">
        <f>VLOOKUP(A2241,Table1[[#This Row],[id]:[state]],6,0)</f>
        <v>successful</v>
      </c>
      <c r="C2241">
        <f>IF(B2241="successful",Data!L2241,0)</f>
        <v>426</v>
      </c>
      <c r="F2241" t="str">
        <f>VLOOKUP(A2241,Table1[[#This Row],[id]:[state]],6,0)</f>
        <v>successful</v>
      </c>
      <c r="G2241">
        <f>IF(F2241="failed",Data!L2241,0)</f>
        <v>0</v>
      </c>
    </row>
    <row r="2242" spans="1:7" hidden="1" x14ac:dyDescent="0.25">
      <c r="A2242">
        <v>2240</v>
      </c>
      <c r="B2242" t="str">
        <f>VLOOKUP(A2242,Table1[[#This Row],[id]:[state]],6,0)</f>
        <v>successful</v>
      </c>
      <c r="C2242">
        <f>IF(B2242="successful",Data!L2242,0)</f>
        <v>96</v>
      </c>
      <c r="F2242" t="str">
        <f>VLOOKUP(A2242,Table1[[#This Row],[id]:[state]],6,0)</f>
        <v>successful</v>
      </c>
      <c r="G2242">
        <f>IF(F2242="failed",Data!L2242,0)</f>
        <v>0</v>
      </c>
    </row>
    <row r="2243" spans="1:7" hidden="1" x14ac:dyDescent="0.25">
      <c r="A2243">
        <v>2241</v>
      </c>
      <c r="B2243" t="str">
        <f>VLOOKUP(A2243,Table1[[#This Row],[id]:[state]],6,0)</f>
        <v>successful</v>
      </c>
      <c r="C2243">
        <f>IF(B2243="successful",Data!L2243,0)</f>
        <v>163</v>
      </c>
      <c r="F2243" t="str">
        <f>VLOOKUP(A2243,Table1[[#This Row],[id]:[state]],6,0)</f>
        <v>successful</v>
      </c>
      <c r="G2243">
        <f>IF(F2243="failed",Data!L2243,0)</f>
        <v>0</v>
      </c>
    </row>
    <row r="2244" spans="1:7" hidden="1" x14ac:dyDescent="0.25">
      <c r="A2244">
        <v>2242</v>
      </c>
      <c r="B2244" t="str">
        <f>VLOOKUP(A2244,Table1[[#This Row],[id]:[state]],6,0)</f>
        <v>successful</v>
      </c>
      <c r="C2244">
        <f>IF(B2244="successful",Data!L2244,0)</f>
        <v>2525</v>
      </c>
      <c r="F2244" t="str">
        <f>VLOOKUP(A2244,Table1[[#This Row],[id]:[state]],6,0)</f>
        <v>successful</v>
      </c>
      <c r="G2244">
        <f>IF(F2244="failed",Data!L2244,0)</f>
        <v>0</v>
      </c>
    </row>
    <row r="2245" spans="1:7" hidden="1" x14ac:dyDescent="0.25">
      <c r="A2245">
        <v>2243</v>
      </c>
      <c r="B2245" t="str">
        <f>VLOOKUP(A2245,Table1[[#This Row],[id]:[state]],6,0)</f>
        <v>successful</v>
      </c>
      <c r="C2245">
        <f>IF(B2245="successful",Data!L2245,0)</f>
        <v>2035</v>
      </c>
      <c r="F2245" t="str">
        <f>VLOOKUP(A2245,Table1[[#This Row],[id]:[state]],6,0)</f>
        <v>successful</v>
      </c>
      <c r="G2245">
        <f>IF(F2245="failed",Data!L2245,0)</f>
        <v>0</v>
      </c>
    </row>
    <row r="2246" spans="1:7" hidden="1" x14ac:dyDescent="0.25">
      <c r="A2246">
        <v>2244</v>
      </c>
      <c r="B2246" t="str">
        <f>VLOOKUP(A2246,Table1[[#This Row],[id]:[state]],6,0)</f>
        <v>successful</v>
      </c>
      <c r="C2246">
        <f>IF(B2246="successful",Data!L2246,0)</f>
        <v>290</v>
      </c>
      <c r="F2246" t="str">
        <f>VLOOKUP(A2246,Table1[[#This Row],[id]:[state]],6,0)</f>
        <v>successful</v>
      </c>
      <c r="G2246">
        <f>IF(F2246="failed",Data!L2246,0)</f>
        <v>0</v>
      </c>
    </row>
    <row r="2247" spans="1:7" hidden="1" x14ac:dyDescent="0.25">
      <c r="A2247">
        <v>2245</v>
      </c>
      <c r="B2247" t="str">
        <f>VLOOKUP(A2247,Table1[[#This Row],[id]:[state]],6,0)</f>
        <v>successful</v>
      </c>
      <c r="C2247">
        <f>IF(B2247="successful",Data!L2247,0)</f>
        <v>1980</v>
      </c>
      <c r="F2247" t="str">
        <f>VLOOKUP(A2247,Table1[[#This Row],[id]:[state]],6,0)</f>
        <v>successful</v>
      </c>
      <c r="G2247">
        <f>IF(F2247="failed",Data!L2247,0)</f>
        <v>0</v>
      </c>
    </row>
    <row r="2248" spans="1:7" hidden="1" x14ac:dyDescent="0.25">
      <c r="A2248">
        <v>2246</v>
      </c>
      <c r="B2248" t="str">
        <f>VLOOKUP(A2248,Table1[[#This Row],[id]:[state]],6,0)</f>
        <v>successful</v>
      </c>
      <c r="C2248">
        <f>IF(B2248="successful",Data!L2248,0)</f>
        <v>57</v>
      </c>
      <c r="F2248" t="str">
        <f>VLOOKUP(A2248,Table1[[#This Row],[id]:[state]],6,0)</f>
        <v>successful</v>
      </c>
      <c r="G2248">
        <f>IF(F2248="failed",Data!L2248,0)</f>
        <v>0</v>
      </c>
    </row>
    <row r="2249" spans="1:7" hidden="1" x14ac:dyDescent="0.25">
      <c r="A2249">
        <v>2247</v>
      </c>
      <c r="B2249" t="str">
        <f>VLOOKUP(A2249,Table1[[#This Row],[id]:[state]],6,0)</f>
        <v>successful</v>
      </c>
      <c r="C2249">
        <f>IF(B2249="successful",Data!L2249,0)</f>
        <v>380</v>
      </c>
      <c r="F2249" t="str">
        <f>VLOOKUP(A2249,Table1[[#This Row],[id]:[state]],6,0)</f>
        <v>successful</v>
      </c>
      <c r="G2249">
        <f>IF(F2249="failed",Data!L2249,0)</f>
        <v>0</v>
      </c>
    </row>
    <row r="2250" spans="1:7" hidden="1" x14ac:dyDescent="0.25">
      <c r="A2250">
        <v>2248</v>
      </c>
      <c r="B2250" t="str">
        <f>VLOOKUP(A2250,Table1[[#This Row],[id]:[state]],6,0)</f>
        <v>successful</v>
      </c>
      <c r="C2250">
        <f>IF(B2250="successful",Data!L2250,0)</f>
        <v>128</v>
      </c>
      <c r="F2250" t="str">
        <f>VLOOKUP(A2250,Table1[[#This Row],[id]:[state]],6,0)</f>
        <v>successful</v>
      </c>
      <c r="G2250">
        <f>IF(F2250="failed",Data!L2250,0)</f>
        <v>0</v>
      </c>
    </row>
    <row r="2251" spans="1:7" hidden="1" x14ac:dyDescent="0.25">
      <c r="A2251">
        <v>2249</v>
      </c>
      <c r="B2251" t="str">
        <f>VLOOKUP(A2251,Table1[[#This Row],[id]:[state]],6,0)</f>
        <v>successful</v>
      </c>
      <c r="C2251">
        <f>IF(B2251="successful",Data!L2251,0)</f>
        <v>180</v>
      </c>
      <c r="F2251" t="str">
        <f>VLOOKUP(A2251,Table1[[#This Row],[id]:[state]],6,0)</f>
        <v>successful</v>
      </c>
      <c r="G2251">
        <f>IF(F2251="failed",Data!L2251,0)</f>
        <v>0</v>
      </c>
    </row>
    <row r="2252" spans="1:7" hidden="1" x14ac:dyDescent="0.25">
      <c r="A2252">
        <v>2250</v>
      </c>
      <c r="B2252" t="str">
        <f>VLOOKUP(A2252,Table1[[#This Row],[id]:[state]],6,0)</f>
        <v>successful</v>
      </c>
      <c r="C2252">
        <f>IF(B2252="successful",Data!L2252,0)</f>
        <v>571</v>
      </c>
      <c r="F2252" t="str">
        <f>VLOOKUP(A2252,Table1[[#This Row],[id]:[state]],6,0)</f>
        <v>successful</v>
      </c>
      <c r="G2252">
        <f>IF(F2252="failed",Data!L2252,0)</f>
        <v>0</v>
      </c>
    </row>
    <row r="2253" spans="1:7" hidden="1" x14ac:dyDescent="0.25">
      <c r="A2253">
        <v>2251</v>
      </c>
      <c r="B2253" t="str">
        <f>VLOOKUP(A2253,Table1[[#This Row],[id]:[state]],6,0)</f>
        <v>successful</v>
      </c>
      <c r="C2253">
        <f>IF(B2253="successful",Data!L2253,0)</f>
        <v>480</v>
      </c>
      <c r="F2253" t="str">
        <f>VLOOKUP(A2253,Table1[[#This Row],[id]:[state]],6,0)</f>
        <v>successful</v>
      </c>
      <c r="G2253">
        <f>IF(F2253="failed",Data!L2253,0)</f>
        <v>0</v>
      </c>
    </row>
    <row r="2254" spans="1:7" hidden="1" x14ac:dyDescent="0.25">
      <c r="A2254">
        <v>2252</v>
      </c>
      <c r="B2254" t="str">
        <f>VLOOKUP(A2254,Table1[[#This Row],[id]:[state]],6,0)</f>
        <v>successful</v>
      </c>
      <c r="C2254">
        <f>IF(B2254="successful",Data!L2254,0)</f>
        <v>249</v>
      </c>
      <c r="F2254" t="str">
        <f>VLOOKUP(A2254,Table1[[#This Row],[id]:[state]],6,0)</f>
        <v>successful</v>
      </c>
      <c r="G2254">
        <f>IF(F2254="failed",Data!L2254,0)</f>
        <v>0</v>
      </c>
    </row>
    <row r="2255" spans="1:7" hidden="1" x14ac:dyDescent="0.25">
      <c r="A2255">
        <v>2253</v>
      </c>
      <c r="B2255" t="str">
        <f>VLOOKUP(A2255,Table1[[#This Row],[id]:[state]],6,0)</f>
        <v>successful</v>
      </c>
      <c r="C2255">
        <f>IF(B2255="successful",Data!L2255,0)</f>
        <v>84</v>
      </c>
      <c r="F2255" t="str">
        <f>VLOOKUP(A2255,Table1[[#This Row],[id]:[state]],6,0)</f>
        <v>successful</v>
      </c>
      <c r="G2255">
        <f>IF(F2255="failed",Data!L2255,0)</f>
        <v>0</v>
      </c>
    </row>
    <row r="2256" spans="1:7" hidden="1" x14ac:dyDescent="0.25">
      <c r="A2256">
        <v>2254</v>
      </c>
      <c r="B2256" t="str">
        <f>VLOOKUP(A2256,Table1[[#This Row],[id]:[state]],6,0)</f>
        <v>successful</v>
      </c>
      <c r="C2256">
        <f>IF(B2256="successful",Data!L2256,0)</f>
        <v>197</v>
      </c>
      <c r="F2256" t="str">
        <f>VLOOKUP(A2256,Table1[[#This Row],[id]:[state]],6,0)</f>
        <v>successful</v>
      </c>
      <c r="G2256">
        <f>IF(F2256="failed",Data!L2256,0)</f>
        <v>0</v>
      </c>
    </row>
    <row r="2257" spans="1:7" hidden="1" x14ac:dyDescent="0.25">
      <c r="A2257">
        <v>2255</v>
      </c>
      <c r="B2257" t="str">
        <f>VLOOKUP(A2257,Table1[[#This Row],[id]:[state]],6,0)</f>
        <v>successful</v>
      </c>
      <c r="C2257">
        <f>IF(B2257="successful",Data!L2257,0)</f>
        <v>271</v>
      </c>
      <c r="F2257" t="str">
        <f>VLOOKUP(A2257,Table1[[#This Row],[id]:[state]],6,0)</f>
        <v>successful</v>
      </c>
      <c r="G2257">
        <f>IF(F2257="failed",Data!L2257,0)</f>
        <v>0</v>
      </c>
    </row>
    <row r="2258" spans="1:7" hidden="1" x14ac:dyDescent="0.25">
      <c r="A2258">
        <v>2256</v>
      </c>
      <c r="B2258" t="str">
        <f>VLOOKUP(A2258,Table1[[#This Row],[id]:[state]],6,0)</f>
        <v>successful</v>
      </c>
      <c r="C2258">
        <f>IF(B2258="successful",Data!L2258,0)</f>
        <v>50</v>
      </c>
      <c r="F2258" t="str">
        <f>VLOOKUP(A2258,Table1[[#This Row],[id]:[state]],6,0)</f>
        <v>successful</v>
      </c>
      <c r="G2258">
        <f>IF(F2258="failed",Data!L2258,0)</f>
        <v>0</v>
      </c>
    </row>
    <row r="2259" spans="1:7" hidden="1" x14ac:dyDescent="0.25">
      <c r="A2259">
        <v>2257</v>
      </c>
      <c r="B2259" t="str">
        <f>VLOOKUP(A2259,Table1[[#This Row],[id]:[state]],6,0)</f>
        <v>successful</v>
      </c>
      <c r="C2259">
        <f>IF(B2259="successful",Data!L2259,0)</f>
        <v>169</v>
      </c>
      <c r="F2259" t="str">
        <f>VLOOKUP(A2259,Table1[[#This Row],[id]:[state]],6,0)</f>
        <v>successful</v>
      </c>
      <c r="G2259">
        <f>IF(F2259="failed",Data!L2259,0)</f>
        <v>0</v>
      </c>
    </row>
    <row r="2260" spans="1:7" hidden="1" x14ac:dyDescent="0.25">
      <c r="A2260">
        <v>2258</v>
      </c>
      <c r="B2260" t="str">
        <f>VLOOKUP(A2260,Table1[[#This Row],[id]:[state]],6,0)</f>
        <v>successful</v>
      </c>
      <c r="C2260">
        <f>IF(B2260="successful",Data!L2260,0)</f>
        <v>205</v>
      </c>
      <c r="F2260" t="str">
        <f>VLOOKUP(A2260,Table1[[#This Row],[id]:[state]],6,0)</f>
        <v>successful</v>
      </c>
      <c r="G2260">
        <f>IF(F2260="failed",Data!L2260,0)</f>
        <v>0</v>
      </c>
    </row>
    <row r="2261" spans="1:7" hidden="1" x14ac:dyDescent="0.25">
      <c r="A2261">
        <v>2259</v>
      </c>
      <c r="B2261" t="str">
        <f>VLOOKUP(A2261,Table1[[#This Row],[id]:[state]],6,0)</f>
        <v>successful</v>
      </c>
      <c r="C2261">
        <f>IF(B2261="successful",Data!L2261,0)</f>
        <v>206</v>
      </c>
      <c r="F2261" t="str">
        <f>VLOOKUP(A2261,Table1[[#This Row],[id]:[state]],6,0)</f>
        <v>successful</v>
      </c>
      <c r="G2261">
        <f>IF(F2261="failed",Data!L2261,0)</f>
        <v>0</v>
      </c>
    </row>
    <row r="2262" spans="1:7" hidden="1" x14ac:dyDescent="0.25">
      <c r="A2262">
        <v>2260</v>
      </c>
      <c r="B2262" t="str">
        <f>VLOOKUP(A2262,Table1[[#This Row],[id]:[state]],6,0)</f>
        <v>successful</v>
      </c>
      <c r="C2262">
        <f>IF(B2262="successful",Data!L2262,0)</f>
        <v>84</v>
      </c>
      <c r="F2262" t="str">
        <f>VLOOKUP(A2262,Table1[[#This Row],[id]:[state]],6,0)</f>
        <v>successful</v>
      </c>
      <c r="G2262">
        <f>IF(F2262="failed",Data!L2262,0)</f>
        <v>0</v>
      </c>
    </row>
    <row r="2263" spans="1:7" hidden="1" x14ac:dyDescent="0.25">
      <c r="A2263">
        <v>2261</v>
      </c>
      <c r="B2263" t="str">
        <f>VLOOKUP(A2263,Table1[[#This Row],[id]:[state]],6,0)</f>
        <v>successful</v>
      </c>
      <c r="C2263">
        <f>IF(B2263="successful",Data!L2263,0)</f>
        <v>210</v>
      </c>
      <c r="F2263" t="str">
        <f>VLOOKUP(A2263,Table1[[#This Row],[id]:[state]],6,0)</f>
        <v>successful</v>
      </c>
      <c r="G2263">
        <f>IF(F2263="failed",Data!L2263,0)</f>
        <v>0</v>
      </c>
    </row>
    <row r="2264" spans="1:7" hidden="1" x14ac:dyDescent="0.25">
      <c r="A2264">
        <v>2262</v>
      </c>
      <c r="B2264" t="str">
        <f>VLOOKUP(A2264,Table1[[#This Row],[id]:[state]],6,0)</f>
        <v>successful</v>
      </c>
      <c r="C2264">
        <f>IF(B2264="successful",Data!L2264,0)</f>
        <v>181</v>
      </c>
      <c r="F2264" t="str">
        <f>VLOOKUP(A2264,Table1[[#This Row],[id]:[state]],6,0)</f>
        <v>successful</v>
      </c>
      <c r="G2264">
        <f>IF(F2264="failed",Data!L2264,0)</f>
        <v>0</v>
      </c>
    </row>
    <row r="2265" spans="1:7" hidden="1" x14ac:dyDescent="0.25">
      <c r="A2265">
        <v>2263</v>
      </c>
      <c r="B2265" t="str">
        <f>VLOOKUP(A2265,Table1[[#This Row],[id]:[state]],6,0)</f>
        <v>successful</v>
      </c>
      <c r="C2265">
        <f>IF(B2265="successful",Data!L2265,0)</f>
        <v>60</v>
      </c>
      <c r="F2265" t="str">
        <f>VLOOKUP(A2265,Table1[[#This Row],[id]:[state]],6,0)</f>
        <v>successful</v>
      </c>
      <c r="G2265">
        <f>IF(F2265="failed",Data!L2265,0)</f>
        <v>0</v>
      </c>
    </row>
    <row r="2266" spans="1:7" hidden="1" x14ac:dyDescent="0.25">
      <c r="A2266">
        <v>2264</v>
      </c>
      <c r="B2266" t="str">
        <f>VLOOKUP(A2266,Table1[[#This Row],[id]:[state]],6,0)</f>
        <v>successful</v>
      </c>
      <c r="C2266">
        <f>IF(B2266="successful",Data!L2266,0)</f>
        <v>445</v>
      </c>
      <c r="F2266" t="str">
        <f>VLOOKUP(A2266,Table1[[#This Row],[id]:[state]],6,0)</f>
        <v>successful</v>
      </c>
      <c r="G2266">
        <f>IF(F2266="failed",Data!L2266,0)</f>
        <v>0</v>
      </c>
    </row>
    <row r="2267" spans="1:7" hidden="1" x14ac:dyDescent="0.25">
      <c r="A2267">
        <v>2265</v>
      </c>
      <c r="B2267" t="str">
        <f>VLOOKUP(A2267,Table1[[#This Row],[id]:[state]],6,0)</f>
        <v>successful</v>
      </c>
      <c r="C2267">
        <f>IF(B2267="successful",Data!L2267,0)</f>
        <v>17</v>
      </c>
      <c r="F2267" t="str">
        <f>VLOOKUP(A2267,Table1[[#This Row],[id]:[state]],6,0)</f>
        <v>successful</v>
      </c>
      <c r="G2267">
        <f>IF(F2267="failed",Data!L2267,0)</f>
        <v>0</v>
      </c>
    </row>
    <row r="2268" spans="1:7" hidden="1" x14ac:dyDescent="0.25">
      <c r="A2268">
        <v>2266</v>
      </c>
      <c r="B2268" t="str">
        <f>VLOOKUP(A2268,Table1[[#This Row],[id]:[state]],6,0)</f>
        <v>successful</v>
      </c>
      <c r="C2268">
        <f>IF(B2268="successful",Data!L2268,0)</f>
        <v>194</v>
      </c>
      <c r="F2268" t="str">
        <f>VLOOKUP(A2268,Table1[[#This Row],[id]:[state]],6,0)</f>
        <v>successful</v>
      </c>
      <c r="G2268">
        <f>IF(F2268="failed",Data!L2268,0)</f>
        <v>0</v>
      </c>
    </row>
    <row r="2269" spans="1:7" hidden="1" x14ac:dyDescent="0.25">
      <c r="A2269">
        <v>2267</v>
      </c>
      <c r="B2269" t="str">
        <f>VLOOKUP(A2269,Table1[[#This Row],[id]:[state]],6,0)</f>
        <v>successful</v>
      </c>
      <c r="C2269">
        <f>IF(B2269="successful",Data!L2269,0)</f>
        <v>404</v>
      </c>
      <c r="F2269" t="str">
        <f>VLOOKUP(A2269,Table1[[#This Row],[id]:[state]],6,0)</f>
        <v>successful</v>
      </c>
      <c r="G2269">
        <f>IF(F2269="failed",Data!L2269,0)</f>
        <v>0</v>
      </c>
    </row>
    <row r="2270" spans="1:7" hidden="1" x14ac:dyDescent="0.25">
      <c r="A2270">
        <v>2268</v>
      </c>
      <c r="B2270" t="str">
        <f>VLOOKUP(A2270,Table1[[#This Row],[id]:[state]],6,0)</f>
        <v>successful</v>
      </c>
      <c r="C2270">
        <f>IF(B2270="successful",Data!L2270,0)</f>
        <v>194</v>
      </c>
      <c r="F2270" t="str">
        <f>VLOOKUP(A2270,Table1[[#This Row],[id]:[state]],6,0)</f>
        <v>successful</v>
      </c>
      <c r="G2270">
        <f>IF(F2270="failed",Data!L2270,0)</f>
        <v>0</v>
      </c>
    </row>
    <row r="2271" spans="1:7" hidden="1" x14ac:dyDescent="0.25">
      <c r="A2271">
        <v>2269</v>
      </c>
      <c r="B2271" t="str">
        <f>VLOOKUP(A2271,Table1[[#This Row],[id]:[state]],6,0)</f>
        <v>successful</v>
      </c>
      <c r="C2271">
        <f>IF(B2271="successful",Data!L2271,0)</f>
        <v>902</v>
      </c>
      <c r="F2271" t="str">
        <f>VLOOKUP(A2271,Table1[[#This Row],[id]:[state]],6,0)</f>
        <v>successful</v>
      </c>
      <c r="G2271">
        <f>IF(F2271="failed",Data!L2271,0)</f>
        <v>0</v>
      </c>
    </row>
    <row r="2272" spans="1:7" hidden="1" x14ac:dyDescent="0.25">
      <c r="A2272">
        <v>2270</v>
      </c>
      <c r="B2272" t="str">
        <f>VLOOKUP(A2272,Table1[[#This Row],[id]:[state]],6,0)</f>
        <v>successful</v>
      </c>
      <c r="C2272">
        <f>IF(B2272="successful",Data!L2272,0)</f>
        <v>1670</v>
      </c>
      <c r="F2272" t="str">
        <f>VLOOKUP(A2272,Table1[[#This Row],[id]:[state]],6,0)</f>
        <v>successful</v>
      </c>
      <c r="G2272">
        <f>IF(F2272="failed",Data!L2272,0)</f>
        <v>0</v>
      </c>
    </row>
    <row r="2273" spans="1:7" hidden="1" x14ac:dyDescent="0.25">
      <c r="A2273">
        <v>2271</v>
      </c>
      <c r="B2273" t="str">
        <f>VLOOKUP(A2273,Table1[[#This Row],[id]:[state]],6,0)</f>
        <v>successful</v>
      </c>
      <c r="C2273">
        <f>IF(B2273="successful",Data!L2273,0)</f>
        <v>1328</v>
      </c>
      <c r="F2273" t="str">
        <f>VLOOKUP(A2273,Table1[[#This Row],[id]:[state]],6,0)</f>
        <v>successful</v>
      </c>
      <c r="G2273">
        <f>IF(F2273="failed",Data!L2273,0)</f>
        <v>0</v>
      </c>
    </row>
    <row r="2274" spans="1:7" hidden="1" x14ac:dyDescent="0.25">
      <c r="A2274">
        <v>2272</v>
      </c>
      <c r="B2274" t="str">
        <f>VLOOKUP(A2274,Table1[[#This Row],[id]:[state]],6,0)</f>
        <v>successful</v>
      </c>
      <c r="C2274">
        <f>IF(B2274="successful",Data!L2274,0)</f>
        <v>944</v>
      </c>
      <c r="F2274" t="str">
        <f>VLOOKUP(A2274,Table1[[#This Row],[id]:[state]],6,0)</f>
        <v>successful</v>
      </c>
      <c r="G2274">
        <f>IF(F2274="failed",Data!L2274,0)</f>
        <v>0</v>
      </c>
    </row>
    <row r="2275" spans="1:7" hidden="1" x14ac:dyDescent="0.25">
      <c r="A2275">
        <v>2273</v>
      </c>
      <c r="B2275" t="str">
        <f>VLOOKUP(A2275,Table1[[#This Row],[id]:[state]],6,0)</f>
        <v>successful</v>
      </c>
      <c r="C2275">
        <f>IF(B2275="successful",Data!L2275,0)</f>
        <v>147</v>
      </c>
      <c r="F2275" t="str">
        <f>VLOOKUP(A2275,Table1[[#This Row],[id]:[state]],6,0)</f>
        <v>successful</v>
      </c>
      <c r="G2275">
        <f>IF(F2275="failed",Data!L2275,0)</f>
        <v>0</v>
      </c>
    </row>
    <row r="2276" spans="1:7" hidden="1" x14ac:dyDescent="0.25">
      <c r="A2276">
        <v>2274</v>
      </c>
      <c r="B2276" t="str">
        <f>VLOOKUP(A2276,Table1[[#This Row],[id]:[state]],6,0)</f>
        <v>successful</v>
      </c>
      <c r="C2276">
        <f>IF(B2276="successful",Data!L2276,0)</f>
        <v>99</v>
      </c>
      <c r="F2276" t="str">
        <f>VLOOKUP(A2276,Table1[[#This Row],[id]:[state]],6,0)</f>
        <v>successful</v>
      </c>
      <c r="G2276">
        <f>IF(F2276="failed",Data!L2276,0)</f>
        <v>0</v>
      </c>
    </row>
    <row r="2277" spans="1:7" hidden="1" x14ac:dyDescent="0.25">
      <c r="A2277">
        <v>2275</v>
      </c>
      <c r="B2277" t="str">
        <f>VLOOKUP(A2277,Table1[[#This Row],[id]:[state]],6,0)</f>
        <v>successful</v>
      </c>
      <c r="C2277">
        <f>IF(B2277="successful",Data!L2277,0)</f>
        <v>79</v>
      </c>
      <c r="F2277" t="str">
        <f>VLOOKUP(A2277,Table1[[#This Row],[id]:[state]],6,0)</f>
        <v>successful</v>
      </c>
      <c r="G2277">
        <f>IF(F2277="failed",Data!L2277,0)</f>
        <v>0</v>
      </c>
    </row>
    <row r="2278" spans="1:7" hidden="1" x14ac:dyDescent="0.25">
      <c r="A2278">
        <v>2276</v>
      </c>
      <c r="B2278" t="str">
        <f>VLOOKUP(A2278,Table1[[#This Row],[id]:[state]],6,0)</f>
        <v>successful</v>
      </c>
      <c r="C2278">
        <f>IF(B2278="successful",Data!L2278,0)</f>
        <v>75</v>
      </c>
      <c r="F2278" t="str">
        <f>VLOOKUP(A2278,Table1[[#This Row],[id]:[state]],6,0)</f>
        <v>successful</v>
      </c>
      <c r="G2278">
        <f>IF(F2278="failed",Data!L2278,0)</f>
        <v>0</v>
      </c>
    </row>
    <row r="2279" spans="1:7" hidden="1" x14ac:dyDescent="0.25">
      <c r="A2279">
        <v>2277</v>
      </c>
      <c r="B2279" t="str">
        <f>VLOOKUP(A2279,Table1[[#This Row],[id]:[state]],6,0)</f>
        <v>successful</v>
      </c>
      <c r="C2279">
        <f>IF(B2279="successful",Data!L2279,0)</f>
        <v>207</v>
      </c>
      <c r="F2279" t="str">
        <f>VLOOKUP(A2279,Table1[[#This Row],[id]:[state]],6,0)</f>
        <v>successful</v>
      </c>
      <c r="G2279">
        <f>IF(F2279="failed",Data!L2279,0)</f>
        <v>0</v>
      </c>
    </row>
    <row r="2280" spans="1:7" hidden="1" x14ac:dyDescent="0.25">
      <c r="A2280">
        <v>2278</v>
      </c>
      <c r="B2280" t="str">
        <f>VLOOKUP(A2280,Table1[[#This Row],[id]:[state]],6,0)</f>
        <v>successful</v>
      </c>
      <c r="C2280">
        <f>IF(B2280="successful",Data!L2280,0)</f>
        <v>102</v>
      </c>
      <c r="F2280" t="str">
        <f>VLOOKUP(A2280,Table1[[#This Row],[id]:[state]],6,0)</f>
        <v>successful</v>
      </c>
      <c r="G2280">
        <f>IF(F2280="failed",Data!L2280,0)</f>
        <v>0</v>
      </c>
    </row>
    <row r="2281" spans="1:7" hidden="1" x14ac:dyDescent="0.25">
      <c r="A2281">
        <v>2279</v>
      </c>
      <c r="B2281" t="str">
        <f>VLOOKUP(A2281,Table1[[#This Row],[id]:[state]],6,0)</f>
        <v>successful</v>
      </c>
      <c r="C2281">
        <f>IF(B2281="successful",Data!L2281,0)</f>
        <v>32</v>
      </c>
      <c r="F2281" t="str">
        <f>VLOOKUP(A2281,Table1[[#This Row],[id]:[state]],6,0)</f>
        <v>successful</v>
      </c>
      <c r="G2281">
        <f>IF(F2281="failed",Data!L2281,0)</f>
        <v>0</v>
      </c>
    </row>
    <row r="2282" spans="1:7" hidden="1" x14ac:dyDescent="0.25">
      <c r="A2282">
        <v>2280</v>
      </c>
      <c r="B2282" t="str">
        <f>VLOOKUP(A2282,Table1[[#This Row],[id]:[state]],6,0)</f>
        <v>successful</v>
      </c>
      <c r="C2282">
        <f>IF(B2282="successful",Data!L2282,0)</f>
        <v>480</v>
      </c>
      <c r="F2282" t="str">
        <f>VLOOKUP(A2282,Table1[[#This Row],[id]:[state]],6,0)</f>
        <v>successful</v>
      </c>
      <c r="G2282">
        <f>IF(F2282="failed",Data!L2282,0)</f>
        <v>0</v>
      </c>
    </row>
    <row r="2283" spans="1:7" hidden="1" x14ac:dyDescent="0.25">
      <c r="A2283">
        <v>2281</v>
      </c>
      <c r="B2283" t="str">
        <f>VLOOKUP(A2283,Table1[[#This Row],[id]:[state]],6,0)</f>
        <v>successful</v>
      </c>
      <c r="C2283">
        <f>IF(B2283="successful",Data!L2283,0)</f>
        <v>11</v>
      </c>
      <c r="F2283" t="str">
        <f>VLOOKUP(A2283,Table1[[#This Row],[id]:[state]],6,0)</f>
        <v>successful</v>
      </c>
      <c r="G2283">
        <f>IF(F2283="failed",Data!L2283,0)</f>
        <v>0</v>
      </c>
    </row>
    <row r="2284" spans="1:7" hidden="1" x14ac:dyDescent="0.25">
      <c r="A2284">
        <v>2282</v>
      </c>
      <c r="B2284" t="str">
        <f>VLOOKUP(A2284,Table1[[#This Row],[id]:[state]],6,0)</f>
        <v>successful</v>
      </c>
      <c r="C2284">
        <f>IF(B2284="successful",Data!L2284,0)</f>
        <v>12</v>
      </c>
      <c r="F2284" t="str">
        <f>VLOOKUP(A2284,Table1[[#This Row],[id]:[state]],6,0)</f>
        <v>successful</v>
      </c>
      <c r="G2284">
        <f>IF(F2284="failed",Data!L2284,0)</f>
        <v>0</v>
      </c>
    </row>
    <row r="2285" spans="1:7" hidden="1" x14ac:dyDescent="0.25">
      <c r="A2285">
        <v>2283</v>
      </c>
      <c r="B2285" t="str">
        <f>VLOOKUP(A2285,Table1[[#This Row],[id]:[state]],6,0)</f>
        <v>successful</v>
      </c>
      <c r="C2285">
        <f>IF(B2285="successful",Data!L2285,0)</f>
        <v>48</v>
      </c>
      <c r="F2285" t="str">
        <f>VLOOKUP(A2285,Table1[[#This Row],[id]:[state]],6,0)</f>
        <v>successful</v>
      </c>
      <c r="G2285">
        <f>IF(F2285="failed",Data!L2285,0)</f>
        <v>0</v>
      </c>
    </row>
    <row r="2286" spans="1:7" hidden="1" x14ac:dyDescent="0.25">
      <c r="A2286">
        <v>2284</v>
      </c>
      <c r="B2286" t="str">
        <f>VLOOKUP(A2286,Table1[[#This Row],[id]:[state]],6,0)</f>
        <v>successful</v>
      </c>
      <c r="C2286">
        <f>IF(B2286="successful",Data!L2286,0)</f>
        <v>59</v>
      </c>
      <c r="F2286" t="str">
        <f>VLOOKUP(A2286,Table1[[#This Row],[id]:[state]],6,0)</f>
        <v>successful</v>
      </c>
      <c r="G2286">
        <f>IF(F2286="failed",Data!L2286,0)</f>
        <v>0</v>
      </c>
    </row>
    <row r="2287" spans="1:7" hidden="1" x14ac:dyDescent="0.25">
      <c r="A2287">
        <v>2285</v>
      </c>
      <c r="B2287" t="str">
        <f>VLOOKUP(A2287,Table1[[#This Row],[id]:[state]],6,0)</f>
        <v>successful</v>
      </c>
      <c r="C2287">
        <f>IF(B2287="successful",Data!L2287,0)</f>
        <v>79</v>
      </c>
      <c r="F2287" t="str">
        <f>VLOOKUP(A2287,Table1[[#This Row],[id]:[state]],6,0)</f>
        <v>successful</v>
      </c>
      <c r="G2287">
        <f>IF(F2287="failed",Data!L2287,0)</f>
        <v>0</v>
      </c>
    </row>
    <row r="2288" spans="1:7" hidden="1" x14ac:dyDescent="0.25">
      <c r="A2288">
        <v>2286</v>
      </c>
      <c r="B2288" t="str">
        <f>VLOOKUP(A2288,Table1[[#This Row],[id]:[state]],6,0)</f>
        <v>successful</v>
      </c>
      <c r="C2288">
        <f>IF(B2288="successful",Data!L2288,0)</f>
        <v>14</v>
      </c>
      <c r="F2288" t="str">
        <f>VLOOKUP(A2288,Table1[[#This Row],[id]:[state]],6,0)</f>
        <v>successful</v>
      </c>
      <c r="G2288">
        <f>IF(F2288="failed",Data!L2288,0)</f>
        <v>0</v>
      </c>
    </row>
    <row r="2289" spans="1:7" hidden="1" x14ac:dyDescent="0.25">
      <c r="A2289">
        <v>2287</v>
      </c>
      <c r="B2289" t="str">
        <f>VLOOKUP(A2289,Table1[[#This Row],[id]:[state]],6,0)</f>
        <v>successful</v>
      </c>
      <c r="C2289">
        <f>IF(B2289="successful",Data!L2289,0)</f>
        <v>106</v>
      </c>
      <c r="F2289" t="str">
        <f>VLOOKUP(A2289,Table1[[#This Row],[id]:[state]],6,0)</f>
        <v>successful</v>
      </c>
      <c r="G2289">
        <f>IF(F2289="failed",Data!L2289,0)</f>
        <v>0</v>
      </c>
    </row>
    <row r="2290" spans="1:7" hidden="1" x14ac:dyDescent="0.25">
      <c r="A2290">
        <v>2288</v>
      </c>
      <c r="B2290" t="str">
        <f>VLOOKUP(A2290,Table1[[#This Row],[id]:[state]],6,0)</f>
        <v>successful</v>
      </c>
      <c r="C2290">
        <f>IF(B2290="successful",Data!L2290,0)</f>
        <v>25</v>
      </c>
      <c r="F2290" t="str">
        <f>VLOOKUP(A2290,Table1[[#This Row],[id]:[state]],6,0)</f>
        <v>successful</v>
      </c>
      <c r="G2290">
        <f>IF(F2290="failed",Data!L2290,0)</f>
        <v>0</v>
      </c>
    </row>
    <row r="2291" spans="1:7" hidden="1" x14ac:dyDescent="0.25">
      <c r="A2291">
        <v>2289</v>
      </c>
      <c r="B2291" t="str">
        <f>VLOOKUP(A2291,Table1[[#This Row],[id]:[state]],6,0)</f>
        <v>successful</v>
      </c>
      <c r="C2291">
        <f>IF(B2291="successful",Data!L2291,0)</f>
        <v>25</v>
      </c>
      <c r="F2291" t="str">
        <f>VLOOKUP(A2291,Table1[[#This Row],[id]:[state]],6,0)</f>
        <v>successful</v>
      </c>
      <c r="G2291">
        <f>IF(F2291="failed",Data!L2291,0)</f>
        <v>0</v>
      </c>
    </row>
    <row r="2292" spans="1:7" hidden="1" x14ac:dyDescent="0.25">
      <c r="A2292">
        <v>2290</v>
      </c>
      <c r="B2292" t="str">
        <f>VLOOKUP(A2292,Table1[[#This Row],[id]:[state]],6,0)</f>
        <v>successful</v>
      </c>
      <c r="C2292">
        <f>IF(B2292="successful",Data!L2292,0)</f>
        <v>29</v>
      </c>
      <c r="F2292" t="str">
        <f>VLOOKUP(A2292,Table1[[#This Row],[id]:[state]],6,0)</f>
        <v>successful</v>
      </c>
      <c r="G2292">
        <f>IF(F2292="failed",Data!L2292,0)</f>
        <v>0</v>
      </c>
    </row>
    <row r="2293" spans="1:7" hidden="1" x14ac:dyDescent="0.25">
      <c r="A2293">
        <v>2291</v>
      </c>
      <c r="B2293" t="str">
        <f>VLOOKUP(A2293,Table1[[#This Row],[id]:[state]],6,0)</f>
        <v>successful</v>
      </c>
      <c r="C2293">
        <f>IF(B2293="successful",Data!L2293,0)</f>
        <v>43</v>
      </c>
      <c r="F2293" t="str">
        <f>VLOOKUP(A2293,Table1[[#This Row],[id]:[state]],6,0)</f>
        <v>successful</v>
      </c>
      <c r="G2293">
        <f>IF(F2293="failed",Data!L2293,0)</f>
        <v>0</v>
      </c>
    </row>
    <row r="2294" spans="1:7" hidden="1" x14ac:dyDescent="0.25">
      <c r="A2294">
        <v>2292</v>
      </c>
      <c r="B2294" t="str">
        <f>VLOOKUP(A2294,Table1[[#This Row],[id]:[state]],6,0)</f>
        <v>successful</v>
      </c>
      <c r="C2294">
        <f>IF(B2294="successful",Data!L2294,0)</f>
        <v>46</v>
      </c>
      <c r="F2294" t="str">
        <f>VLOOKUP(A2294,Table1[[#This Row],[id]:[state]],6,0)</f>
        <v>successful</v>
      </c>
      <c r="G2294">
        <f>IF(F2294="failed",Data!L2294,0)</f>
        <v>0</v>
      </c>
    </row>
    <row r="2295" spans="1:7" hidden="1" x14ac:dyDescent="0.25">
      <c r="A2295">
        <v>2293</v>
      </c>
      <c r="B2295" t="str">
        <f>VLOOKUP(A2295,Table1[[#This Row],[id]:[state]],6,0)</f>
        <v>successful</v>
      </c>
      <c r="C2295">
        <f>IF(B2295="successful",Data!L2295,0)</f>
        <v>27</v>
      </c>
      <c r="F2295" t="str">
        <f>VLOOKUP(A2295,Table1[[#This Row],[id]:[state]],6,0)</f>
        <v>successful</v>
      </c>
      <c r="G2295">
        <f>IF(F2295="failed",Data!L2295,0)</f>
        <v>0</v>
      </c>
    </row>
    <row r="2296" spans="1:7" hidden="1" x14ac:dyDescent="0.25">
      <c r="A2296">
        <v>2294</v>
      </c>
      <c r="B2296" t="str">
        <f>VLOOKUP(A2296,Table1[[#This Row],[id]:[state]],6,0)</f>
        <v>successful</v>
      </c>
      <c r="C2296">
        <f>IF(B2296="successful",Data!L2296,0)</f>
        <v>112</v>
      </c>
      <c r="F2296" t="str">
        <f>VLOOKUP(A2296,Table1[[#This Row],[id]:[state]],6,0)</f>
        <v>successful</v>
      </c>
      <c r="G2296">
        <f>IF(F2296="failed",Data!L2296,0)</f>
        <v>0</v>
      </c>
    </row>
    <row r="2297" spans="1:7" hidden="1" x14ac:dyDescent="0.25">
      <c r="A2297">
        <v>2295</v>
      </c>
      <c r="B2297" t="str">
        <f>VLOOKUP(A2297,Table1[[#This Row],[id]:[state]],6,0)</f>
        <v>successful</v>
      </c>
      <c r="C2297">
        <f>IF(B2297="successful",Data!L2297,0)</f>
        <v>34</v>
      </c>
      <c r="F2297" t="str">
        <f>VLOOKUP(A2297,Table1[[#This Row],[id]:[state]],6,0)</f>
        <v>successful</v>
      </c>
      <c r="G2297">
        <f>IF(F2297="failed",Data!L2297,0)</f>
        <v>0</v>
      </c>
    </row>
    <row r="2298" spans="1:7" hidden="1" x14ac:dyDescent="0.25">
      <c r="A2298">
        <v>2296</v>
      </c>
      <c r="B2298" t="str">
        <f>VLOOKUP(A2298,Table1[[#This Row],[id]:[state]],6,0)</f>
        <v>successful</v>
      </c>
      <c r="C2298">
        <f>IF(B2298="successful",Data!L2298,0)</f>
        <v>145</v>
      </c>
      <c r="F2298" t="str">
        <f>VLOOKUP(A2298,Table1[[#This Row],[id]:[state]],6,0)</f>
        <v>successful</v>
      </c>
      <c r="G2298">
        <f>IF(F2298="failed",Data!L2298,0)</f>
        <v>0</v>
      </c>
    </row>
    <row r="2299" spans="1:7" hidden="1" x14ac:dyDescent="0.25">
      <c r="A2299">
        <v>2297</v>
      </c>
      <c r="B2299" t="str">
        <f>VLOOKUP(A2299,Table1[[#This Row],[id]:[state]],6,0)</f>
        <v>successful</v>
      </c>
      <c r="C2299">
        <f>IF(B2299="successful",Data!L2299,0)</f>
        <v>19</v>
      </c>
      <c r="F2299" t="str">
        <f>VLOOKUP(A2299,Table1[[#This Row],[id]:[state]],6,0)</f>
        <v>successful</v>
      </c>
      <c r="G2299">
        <f>IF(F2299="failed",Data!L2299,0)</f>
        <v>0</v>
      </c>
    </row>
    <row r="2300" spans="1:7" hidden="1" x14ac:dyDescent="0.25">
      <c r="A2300">
        <v>2298</v>
      </c>
      <c r="B2300" t="str">
        <f>VLOOKUP(A2300,Table1[[#This Row],[id]:[state]],6,0)</f>
        <v>successful</v>
      </c>
      <c r="C2300">
        <f>IF(B2300="successful",Data!L2300,0)</f>
        <v>288</v>
      </c>
      <c r="F2300" t="str">
        <f>VLOOKUP(A2300,Table1[[#This Row],[id]:[state]],6,0)</f>
        <v>successful</v>
      </c>
      <c r="G2300">
        <f>IF(F2300="failed",Data!L2300,0)</f>
        <v>0</v>
      </c>
    </row>
    <row r="2301" spans="1:7" hidden="1" x14ac:dyDescent="0.25">
      <c r="A2301">
        <v>2299</v>
      </c>
      <c r="B2301" t="str">
        <f>VLOOKUP(A2301,Table1[[#This Row],[id]:[state]],6,0)</f>
        <v>successful</v>
      </c>
      <c r="C2301">
        <f>IF(B2301="successful",Data!L2301,0)</f>
        <v>14</v>
      </c>
      <c r="F2301" t="str">
        <f>VLOOKUP(A2301,Table1[[#This Row],[id]:[state]],6,0)</f>
        <v>successful</v>
      </c>
      <c r="G2301">
        <f>IF(F2301="failed",Data!L2301,0)</f>
        <v>0</v>
      </c>
    </row>
    <row r="2302" spans="1:7" hidden="1" x14ac:dyDescent="0.25">
      <c r="A2302">
        <v>2300</v>
      </c>
      <c r="B2302" t="str">
        <f>VLOOKUP(A2302,Table1[[#This Row],[id]:[state]],6,0)</f>
        <v>successful</v>
      </c>
      <c r="C2302">
        <f>IF(B2302="successful",Data!L2302,0)</f>
        <v>7</v>
      </c>
      <c r="F2302" t="str">
        <f>VLOOKUP(A2302,Table1[[#This Row],[id]:[state]],6,0)</f>
        <v>successful</v>
      </c>
      <c r="G2302">
        <f>IF(F2302="failed",Data!L2302,0)</f>
        <v>0</v>
      </c>
    </row>
    <row r="2303" spans="1:7" hidden="1" x14ac:dyDescent="0.25">
      <c r="A2303">
        <v>2301</v>
      </c>
      <c r="B2303" t="str">
        <f>VLOOKUP(A2303,Table1[[#This Row],[id]:[state]],6,0)</f>
        <v>successful</v>
      </c>
      <c r="C2303">
        <f>IF(B2303="successful",Data!L2303,0)</f>
        <v>211</v>
      </c>
      <c r="F2303" t="str">
        <f>VLOOKUP(A2303,Table1[[#This Row],[id]:[state]],6,0)</f>
        <v>successful</v>
      </c>
      <c r="G2303">
        <f>IF(F2303="failed",Data!L2303,0)</f>
        <v>0</v>
      </c>
    </row>
    <row r="2304" spans="1:7" hidden="1" x14ac:dyDescent="0.25">
      <c r="A2304">
        <v>2302</v>
      </c>
      <c r="B2304" t="str">
        <f>VLOOKUP(A2304,Table1[[#This Row],[id]:[state]],6,0)</f>
        <v>successful</v>
      </c>
      <c r="C2304">
        <f>IF(B2304="successful",Data!L2304,0)</f>
        <v>85</v>
      </c>
      <c r="F2304" t="str">
        <f>VLOOKUP(A2304,Table1[[#This Row],[id]:[state]],6,0)</f>
        <v>successful</v>
      </c>
      <c r="G2304">
        <f>IF(F2304="failed",Data!L2304,0)</f>
        <v>0</v>
      </c>
    </row>
    <row r="2305" spans="1:7" hidden="1" x14ac:dyDescent="0.25">
      <c r="A2305">
        <v>2303</v>
      </c>
      <c r="B2305" t="str">
        <f>VLOOKUP(A2305,Table1[[#This Row],[id]:[state]],6,0)</f>
        <v>successful</v>
      </c>
      <c r="C2305">
        <f>IF(B2305="successful",Data!L2305,0)</f>
        <v>103</v>
      </c>
      <c r="F2305" t="str">
        <f>VLOOKUP(A2305,Table1[[#This Row],[id]:[state]],6,0)</f>
        <v>successful</v>
      </c>
      <c r="G2305">
        <f>IF(F2305="failed",Data!L2305,0)</f>
        <v>0</v>
      </c>
    </row>
    <row r="2306" spans="1:7" hidden="1" x14ac:dyDescent="0.25">
      <c r="A2306">
        <v>2304</v>
      </c>
      <c r="B2306" t="str">
        <f>VLOOKUP(A2306,Table1[[#This Row],[id]:[state]],6,0)</f>
        <v>successful</v>
      </c>
      <c r="C2306">
        <f>IF(B2306="successful",Data!L2306,0)</f>
        <v>113</v>
      </c>
      <c r="F2306" t="str">
        <f>VLOOKUP(A2306,Table1[[#This Row],[id]:[state]],6,0)</f>
        <v>successful</v>
      </c>
      <c r="G2306">
        <f>IF(F2306="failed",Data!L2306,0)</f>
        <v>0</v>
      </c>
    </row>
    <row r="2307" spans="1:7" hidden="1" x14ac:dyDescent="0.25">
      <c r="A2307">
        <v>2305</v>
      </c>
      <c r="B2307" t="str">
        <f>VLOOKUP(A2307,Table1[[#This Row],[id]:[state]],6,0)</f>
        <v>successful</v>
      </c>
      <c r="C2307">
        <f>IF(B2307="successful",Data!L2307,0)</f>
        <v>167</v>
      </c>
      <c r="F2307" t="str">
        <f>VLOOKUP(A2307,Table1[[#This Row],[id]:[state]],6,0)</f>
        <v>successful</v>
      </c>
      <c r="G2307">
        <f>IF(F2307="failed",Data!L2307,0)</f>
        <v>0</v>
      </c>
    </row>
    <row r="2308" spans="1:7" hidden="1" x14ac:dyDescent="0.25">
      <c r="A2308">
        <v>2306</v>
      </c>
      <c r="B2308" t="str">
        <f>VLOOKUP(A2308,Table1[[#This Row],[id]:[state]],6,0)</f>
        <v>successful</v>
      </c>
      <c r="C2308">
        <f>IF(B2308="successful",Data!L2308,0)</f>
        <v>73</v>
      </c>
      <c r="F2308" t="str">
        <f>VLOOKUP(A2308,Table1[[#This Row],[id]:[state]],6,0)</f>
        <v>successful</v>
      </c>
      <c r="G2308">
        <f>IF(F2308="failed",Data!L2308,0)</f>
        <v>0</v>
      </c>
    </row>
    <row r="2309" spans="1:7" hidden="1" x14ac:dyDescent="0.25">
      <c r="A2309">
        <v>2307</v>
      </c>
      <c r="B2309" t="str">
        <f>VLOOKUP(A2309,Table1[[#This Row],[id]:[state]],6,0)</f>
        <v>successful</v>
      </c>
      <c r="C2309">
        <f>IF(B2309="successful",Data!L2309,0)</f>
        <v>75</v>
      </c>
      <c r="F2309" t="str">
        <f>VLOOKUP(A2309,Table1[[#This Row],[id]:[state]],6,0)</f>
        <v>successful</v>
      </c>
      <c r="G2309">
        <f>IF(F2309="failed",Data!L2309,0)</f>
        <v>0</v>
      </c>
    </row>
    <row r="2310" spans="1:7" hidden="1" x14ac:dyDescent="0.25">
      <c r="A2310">
        <v>2308</v>
      </c>
      <c r="B2310" t="str">
        <f>VLOOKUP(A2310,Table1[[#This Row],[id]:[state]],6,0)</f>
        <v>successful</v>
      </c>
      <c r="C2310">
        <f>IF(B2310="successful",Data!L2310,0)</f>
        <v>614</v>
      </c>
      <c r="F2310" t="str">
        <f>VLOOKUP(A2310,Table1[[#This Row],[id]:[state]],6,0)</f>
        <v>successful</v>
      </c>
      <c r="G2310">
        <f>IF(F2310="failed",Data!L2310,0)</f>
        <v>0</v>
      </c>
    </row>
    <row r="2311" spans="1:7" hidden="1" x14ac:dyDescent="0.25">
      <c r="A2311">
        <v>2309</v>
      </c>
      <c r="B2311" t="str">
        <f>VLOOKUP(A2311,Table1[[#This Row],[id]:[state]],6,0)</f>
        <v>successful</v>
      </c>
      <c r="C2311">
        <f>IF(B2311="successful",Data!L2311,0)</f>
        <v>107</v>
      </c>
      <c r="F2311" t="str">
        <f>VLOOKUP(A2311,Table1[[#This Row],[id]:[state]],6,0)</f>
        <v>successful</v>
      </c>
      <c r="G2311">
        <f>IF(F2311="failed",Data!L2311,0)</f>
        <v>0</v>
      </c>
    </row>
    <row r="2312" spans="1:7" hidden="1" x14ac:dyDescent="0.25">
      <c r="A2312">
        <v>2310</v>
      </c>
      <c r="B2312" t="str">
        <f>VLOOKUP(A2312,Table1[[#This Row],[id]:[state]],6,0)</f>
        <v>successful</v>
      </c>
      <c r="C2312">
        <f>IF(B2312="successful",Data!L2312,0)</f>
        <v>1224</v>
      </c>
      <c r="F2312" t="str">
        <f>VLOOKUP(A2312,Table1[[#This Row],[id]:[state]],6,0)</f>
        <v>successful</v>
      </c>
      <c r="G2312">
        <f>IF(F2312="failed",Data!L2312,0)</f>
        <v>0</v>
      </c>
    </row>
    <row r="2313" spans="1:7" hidden="1" x14ac:dyDescent="0.25">
      <c r="A2313">
        <v>2311</v>
      </c>
      <c r="B2313" t="str">
        <f>VLOOKUP(A2313,Table1[[#This Row],[id]:[state]],6,0)</f>
        <v>successful</v>
      </c>
      <c r="C2313">
        <f>IF(B2313="successful",Data!L2313,0)</f>
        <v>104</v>
      </c>
      <c r="F2313" t="str">
        <f>VLOOKUP(A2313,Table1[[#This Row],[id]:[state]],6,0)</f>
        <v>successful</v>
      </c>
      <c r="G2313">
        <f>IF(F2313="failed",Data!L2313,0)</f>
        <v>0</v>
      </c>
    </row>
    <row r="2314" spans="1:7" hidden="1" x14ac:dyDescent="0.25">
      <c r="A2314">
        <v>2312</v>
      </c>
      <c r="B2314" t="str">
        <f>VLOOKUP(A2314,Table1[[#This Row],[id]:[state]],6,0)</f>
        <v>successful</v>
      </c>
      <c r="C2314">
        <f>IF(B2314="successful",Data!L2314,0)</f>
        <v>79</v>
      </c>
      <c r="F2314" t="str">
        <f>VLOOKUP(A2314,Table1[[#This Row],[id]:[state]],6,0)</f>
        <v>successful</v>
      </c>
      <c r="G2314">
        <f>IF(F2314="failed",Data!L2314,0)</f>
        <v>0</v>
      </c>
    </row>
    <row r="2315" spans="1:7" hidden="1" x14ac:dyDescent="0.25">
      <c r="A2315">
        <v>2313</v>
      </c>
      <c r="B2315" t="str">
        <f>VLOOKUP(A2315,Table1[[#This Row],[id]:[state]],6,0)</f>
        <v>successful</v>
      </c>
      <c r="C2315">
        <f>IF(B2315="successful",Data!L2315,0)</f>
        <v>157</v>
      </c>
      <c r="F2315" t="str">
        <f>VLOOKUP(A2315,Table1[[#This Row],[id]:[state]],6,0)</f>
        <v>successful</v>
      </c>
      <c r="G2315">
        <f>IF(F2315="failed",Data!L2315,0)</f>
        <v>0</v>
      </c>
    </row>
    <row r="2316" spans="1:7" hidden="1" x14ac:dyDescent="0.25">
      <c r="A2316">
        <v>2314</v>
      </c>
      <c r="B2316" t="str">
        <f>VLOOKUP(A2316,Table1[[#This Row],[id]:[state]],6,0)</f>
        <v>successful</v>
      </c>
      <c r="C2316">
        <f>IF(B2316="successful",Data!L2316,0)</f>
        <v>50</v>
      </c>
      <c r="F2316" t="str">
        <f>VLOOKUP(A2316,Table1[[#This Row],[id]:[state]],6,0)</f>
        <v>successful</v>
      </c>
      <c r="G2316">
        <f>IF(F2316="failed",Data!L2316,0)</f>
        <v>0</v>
      </c>
    </row>
    <row r="2317" spans="1:7" hidden="1" x14ac:dyDescent="0.25">
      <c r="A2317">
        <v>2315</v>
      </c>
      <c r="B2317" t="str">
        <f>VLOOKUP(A2317,Table1[[#This Row],[id]:[state]],6,0)</f>
        <v>successful</v>
      </c>
      <c r="C2317">
        <f>IF(B2317="successful",Data!L2317,0)</f>
        <v>64</v>
      </c>
      <c r="F2317" t="str">
        <f>VLOOKUP(A2317,Table1[[#This Row],[id]:[state]],6,0)</f>
        <v>successful</v>
      </c>
      <c r="G2317">
        <f>IF(F2317="failed",Data!L2317,0)</f>
        <v>0</v>
      </c>
    </row>
    <row r="2318" spans="1:7" hidden="1" x14ac:dyDescent="0.25">
      <c r="A2318">
        <v>2316</v>
      </c>
      <c r="B2318" t="str">
        <f>VLOOKUP(A2318,Table1[[#This Row],[id]:[state]],6,0)</f>
        <v>successful</v>
      </c>
      <c r="C2318">
        <f>IF(B2318="successful",Data!L2318,0)</f>
        <v>200</v>
      </c>
      <c r="F2318" t="str">
        <f>VLOOKUP(A2318,Table1[[#This Row],[id]:[state]],6,0)</f>
        <v>successful</v>
      </c>
      <c r="G2318">
        <f>IF(F2318="failed",Data!L2318,0)</f>
        <v>0</v>
      </c>
    </row>
    <row r="2319" spans="1:7" hidden="1" x14ac:dyDescent="0.25">
      <c r="A2319">
        <v>2317</v>
      </c>
      <c r="B2319" t="str">
        <f>VLOOKUP(A2319,Table1[[#This Row],[id]:[state]],6,0)</f>
        <v>successful</v>
      </c>
      <c r="C2319">
        <f>IF(B2319="successful",Data!L2319,0)</f>
        <v>22</v>
      </c>
      <c r="F2319" t="str">
        <f>VLOOKUP(A2319,Table1[[#This Row],[id]:[state]],6,0)</f>
        <v>successful</v>
      </c>
      <c r="G2319">
        <f>IF(F2319="failed",Data!L2319,0)</f>
        <v>0</v>
      </c>
    </row>
    <row r="2320" spans="1:7" hidden="1" x14ac:dyDescent="0.25">
      <c r="A2320">
        <v>2318</v>
      </c>
      <c r="B2320" t="str">
        <f>VLOOKUP(A2320,Table1[[#This Row],[id]:[state]],6,0)</f>
        <v>successful</v>
      </c>
      <c r="C2320">
        <f>IF(B2320="successful",Data!L2320,0)</f>
        <v>163</v>
      </c>
      <c r="F2320" t="str">
        <f>VLOOKUP(A2320,Table1[[#This Row],[id]:[state]],6,0)</f>
        <v>successful</v>
      </c>
      <c r="G2320">
        <f>IF(F2320="failed",Data!L2320,0)</f>
        <v>0</v>
      </c>
    </row>
    <row r="2321" spans="1:7" hidden="1" x14ac:dyDescent="0.25">
      <c r="A2321">
        <v>2319</v>
      </c>
      <c r="B2321" t="str">
        <f>VLOOKUP(A2321,Table1[[#This Row],[id]:[state]],6,0)</f>
        <v>successful</v>
      </c>
      <c r="C2321">
        <f>IF(B2321="successful",Data!L2321,0)</f>
        <v>77</v>
      </c>
      <c r="F2321" t="str">
        <f>VLOOKUP(A2321,Table1[[#This Row],[id]:[state]],6,0)</f>
        <v>successful</v>
      </c>
      <c r="G2321">
        <f>IF(F2321="failed",Data!L2321,0)</f>
        <v>0</v>
      </c>
    </row>
    <row r="2322" spans="1:7" hidden="1" x14ac:dyDescent="0.25">
      <c r="A2322">
        <v>2320</v>
      </c>
      <c r="B2322" t="str">
        <f>VLOOKUP(A2322,Table1[[#This Row],[id]:[state]],6,0)</f>
        <v>successful</v>
      </c>
      <c r="C2322">
        <f>IF(B2322="successful",Data!L2322,0)</f>
        <v>89</v>
      </c>
      <c r="F2322" t="str">
        <f>VLOOKUP(A2322,Table1[[#This Row],[id]:[state]],6,0)</f>
        <v>successful</v>
      </c>
      <c r="G2322">
        <f>IF(F2322="failed",Data!L2322,0)</f>
        <v>0</v>
      </c>
    </row>
    <row r="2323" spans="1:7" hidden="1" x14ac:dyDescent="0.25">
      <c r="A2323">
        <v>2321</v>
      </c>
      <c r="B2323" t="str">
        <f>VLOOKUP(A2323,Table1[[#This Row],[id]:[state]],6,0)</f>
        <v>live</v>
      </c>
      <c r="C2323">
        <f>IF(B2323="successful",Data!L2323,0)</f>
        <v>0</v>
      </c>
      <c r="F2323" t="str">
        <f>VLOOKUP(A2323,Table1[[#This Row],[id]:[state]],6,0)</f>
        <v>live</v>
      </c>
      <c r="G2323">
        <f>IF(F2323="failed",Data!L2323,0)</f>
        <v>0</v>
      </c>
    </row>
    <row r="2324" spans="1:7" hidden="1" x14ac:dyDescent="0.25">
      <c r="A2324">
        <v>2322</v>
      </c>
      <c r="B2324" t="str">
        <f>VLOOKUP(A2324,Table1[[#This Row],[id]:[state]],6,0)</f>
        <v>live</v>
      </c>
      <c r="C2324">
        <f>IF(B2324="successful",Data!L2324,0)</f>
        <v>0</v>
      </c>
      <c r="F2324" t="str">
        <f>VLOOKUP(A2324,Table1[[#This Row],[id]:[state]],6,0)</f>
        <v>live</v>
      </c>
      <c r="G2324">
        <f>IF(F2324="failed",Data!L2324,0)</f>
        <v>0</v>
      </c>
    </row>
    <row r="2325" spans="1:7" hidden="1" x14ac:dyDescent="0.25">
      <c r="A2325">
        <v>2323</v>
      </c>
      <c r="B2325" t="str">
        <f>VLOOKUP(A2325,Table1[[#This Row],[id]:[state]],6,0)</f>
        <v>live</v>
      </c>
      <c r="C2325">
        <f>IF(B2325="successful",Data!L2325,0)</f>
        <v>0</v>
      </c>
      <c r="F2325" t="str">
        <f>VLOOKUP(A2325,Table1[[#This Row],[id]:[state]],6,0)</f>
        <v>live</v>
      </c>
      <c r="G2325">
        <f>IF(F2325="failed",Data!L2325,0)</f>
        <v>0</v>
      </c>
    </row>
    <row r="2326" spans="1:7" hidden="1" x14ac:dyDescent="0.25">
      <c r="A2326">
        <v>2324</v>
      </c>
      <c r="B2326" t="str">
        <f>VLOOKUP(A2326,Table1[[#This Row],[id]:[state]],6,0)</f>
        <v>live</v>
      </c>
      <c r="C2326">
        <f>IF(B2326="successful",Data!L2326,0)</f>
        <v>0</v>
      </c>
      <c r="F2326" t="str">
        <f>VLOOKUP(A2326,Table1[[#This Row],[id]:[state]],6,0)</f>
        <v>live</v>
      </c>
      <c r="G2326">
        <f>IF(F2326="failed",Data!L2326,0)</f>
        <v>0</v>
      </c>
    </row>
    <row r="2327" spans="1:7" hidden="1" x14ac:dyDescent="0.25">
      <c r="A2327">
        <v>2325</v>
      </c>
      <c r="B2327" t="str">
        <f>VLOOKUP(A2327,Table1[[#This Row],[id]:[state]],6,0)</f>
        <v>live</v>
      </c>
      <c r="C2327">
        <f>IF(B2327="successful",Data!L2327,0)</f>
        <v>0</v>
      </c>
      <c r="F2327" t="str">
        <f>VLOOKUP(A2327,Table1[[#This Row],[id]:[state]],6,0)</f>
        <v>live</v>
      </c>
      <c r="G2327">
        <f>IF(F2327="failed",Data!L2327,0)</f>
        <v>0</v>
      </c>
    </row>
    <row r="2328" spans="1:7" hidden="1" x14ac:dyDescent="0.25">
      <c r="A2328">
        <v>2326</v>
      </c>
      <c r="B2328" t="str">
        <f>VLOOKUP(A2328,Table1[[#This Row],[id]:[state]],6,0)</f>
        <v>live</v>
      </c>
      <c r="C2328">
        <f>IF(B2328="successful",Data!L2328,0)</f>
        <v>0</v>
      </c>
      <c r="F2328" t="str">
        <f>VLOOKUP(A2328,Table1[[#This Row],[id]:[state]],6,0)</f>
        <v>live</v>
      </c>
      <c r="G2328">
        <f>IF(F2328="failed",Data!L2328,0)</f>
        <v>0</v>
      </c>
    </row>
    <row r="2329" spans="1:7" hidden="1" x14ac:dyDescent="0.25">
      <c r="A2329">
        <v>2327</v>
      </c>
      <c r="B2329" t="str">
        <f>VLOOKUP(A2329,Table1[[#This Row],[id]:[state]],6,0)</f>
        <v>successful</v>
      </c>
      <c r="C2329">
        <f>IF(B2329="successful",Data!L2329,0)</f>
        <v>3355</v>
      </c>
      <c r="F2329" t="str">
        <f>VLOOKUP(A2329,Table1[[#This Row],[id]:[state]],6,0)</f>
        <v>successful</v>
      </c>
      <c r="G2329">
        <f>IF(F2329="failed",Data!L2329,0)</f>
        <v>0</v>
      </c>
    </row>
    <row r="2330" spans="1:7" hidden="1" x14ac:dyDescent="0.25">
      <c r="A2330">
        <v>2328</v>
      </c>
      <c r="B2330" t="str">
        <f>VLOOKUP(A2330,Table1[[#This Row],[id]:[state]],6,0)</f>
        <v>successful</v>
      </c>
      <c r="C2330">
        <f>IF(B2330="successful",Data!L2330,0)</f>
        <v>537</v>
      </c>
      <c r="F2330" t="str">
        <f>VLOOKUP(A2330,Table1[[#This Row],[id]:[state]],6,0)</f>
        <v>successful</v>
      </c>
      <c r="G2330">
        <f>IF(F2330="failed",Data!L2330,0)</f>
        <v>0</v>
      </c>
    </row>
    <row r="2331" spans="1:7" hidden="1" x14ac:dyDescent="0.25">
      <c r="A2331">
        <v>2329</v>
      </c>
      <c r="B2331" t="str">
        <f>VLOOKUP(A2331,Table1[[#This Row],[id]:[state]],6,0)</f>
        <v>successful</v>
      </c>
      <c r="C2331">
        <f>IF(B2331="successful",Data!L2331,0)</f>
        <v>125</v>
      </c>
      <c r="F2331" t="str">
        <f>VLOOKUP(A2331,Table1[[#This Row],[id]:[state]],6,0)</f>
        <v>successful</v>
      </c>
      <c r="G2331">
        <f>IF(F2331="failed",Data!L2331,0)</f>
        <v>0</v>
      </c>
    </row>
    <row r="2332" spans="1:7" hidden="1" x14ac:dyDescent="0.25">
      <c r="A2332">
        <v>2330</v>
      </c>
      <c r="B2332" t="str">
        <f>VLOOKUP(A2332,Table1[[#This Row],[id]:[state]],6,0)</f>
        <v>successful</v>
      </c>
      <c r="C2332">
        <f>IF(B2332="successful",Data!L2332,0)</f>
        <v>163</v>
      </c>
      <c r="F2332" t="str">
        <f>VLOOKUP(A2332,Table1[[#This Row],[id]:[state]],6,0)</f>
        <v>successful</v>
      </c>
      <c r="G2332">
        <f>IF(F2332="failed",Data!L2332,0)</f>
        <v>0</v>
      </c>
    </row>
    <row r="2333" spans="1:7" hidden="1" x14ac:dyDescent="0.25">
      <c r="A2333">
        <v>2331</v>
      </c>
      <c r="B2333" t="str">
        <f>VLOOKUP(A2333,Table1[[#This Row],[id]:[state]],6,0)</f>
        <v>successful</v>
      </c>
      <c r="C2333">
        <f>IF(B2333="successful",Data!L2333,0)</f>
        <v>283</v>
      </c>
      <c r="F2333" t="str">
        <f>VLOOKUP(A2333,Table1[[#This Row],[id]:[state]],6,0)</f>
        <v>successful</v>
      </c>
      <c r="G2333">
        <f>IF(F2333="failed",Data!L2333,0)</f>
        <v>0</v>
      </c>
    </row>
    <row r="2334" spans="1:7" hidden="1" x14ac:dyDescent="0.25">
      <c r="A2334">
        <v>2332</v>
      </c>
      <c r="B2334" t="str">
        <f>VLOOKUP(A2334,Table1[[#This Row],[id]:[state]],6,0)</f>
        <v>successful</v>
      </c>
      <c r="C2334">
        <f>IF(B2334="successful",Data!L2334,0)</f>
        <v>352</v>
      </c>
      <c r="F2334" t="str">
        <f>VLOOKUP(A2334,Table1[[#This Row],[id]:[state]],6,0)</f>
        <v>successful</v>
      </c>
      <c r="G2334">
        <f>IF(F2334="failed",Data!L2334,0)</f>
        <v>0</v>
      </c>
    </row>
    <row r="2335" spans="1:7" hidden="1" x14ac:dyDescent="0.25">
      <c r="A2335">
        <v>2333</v>
      </c>
      <c r="B2335" t="str">
        <f>VLOOKUP(A2335,Table1[[#This Row],[id]:[state]],6,0)</f>
        <v>successful</v>
      </c>
      <c r="C2335">
        <f>IF(B2335="successful",Data!L2335,0)</f>
        <v>94</v>
      </c>
      <c r="F2335" t="str">
        <f>VLOOKUP(A2335,Table1[[#This Row],[id]:[state]],6,0)</f>
        <v>successful</v>
      </c>
      <c r="G2335">
        <f>IF(F2335="failed",Data!L2335,0)</f>
        <v>0</v>
      </c>
    </row>
    <row r="2336" spans="1:7" hidden="1" x14ac:dyDescent="0.25">
      <c r="A2336">
        <v>2334</v>
      </c>
      <c r="B2336" t="str">
        <f>VLOOKUP(A2336,Table1[[#This Row],[id]:[state]],6,0)</f>
        <v>successful</v>
      </c>
      <c r="C2336">
        <f>IF(B2336="successful",Data!L2336,0)</f>
        <v>67</v>
      </c>
      <c r="F2336" t="str">
        <f>VLOOKUP(A2336,Table1[[#This Row],[id]:[state]],6,0)</f>
        <v>successful</v>
      </c>
      <c r="G2336">
        <f>IF(F2336="failed",Data!L2336,0)</f>
        <v>0</v>
      </c>
    </row>
    <row r="2337" spans="1:7" hidden="1" x14ac:dyDescent="0.25">
      <c r="A2337">
        <v>2335</v>
      </c>
      <c r="B2337" t="str">
        <f>VLOOKUP(A2337,Table1[[#This Row],[id]:[state]],6,0)</f>
        <v>successful</v>
      </c>
      <c r="C2337">
        <f>IF(B2337="successful",Data!L2337,0)</f>
        <v>221</v>
      </c>
      <c r="F2337" t="str">
        <f>VLOOKUP(A2337,Table1[[#This Row],[id]:[state]],6,0)</f>
        <v>successful</v>
      </c>
      <c r="G2337">
        <f>IF(F2337="failed",Data!L2337,0)</f>
        <v>0</v>
      </c>
    </row>
    <row r="2338" spans="1:7" hidden="1" x14ac:dyDescent="0.25">
      <c r="A2338">
        <v>2336</v>
      </c>
      <c r="B2338" t="str">
        <f>VLOOKUP(A2338,Table1[[#This Row],[id]:[state]],6,0)</f>
        <v>successful</v>
      </c>
      <c r="C2338">
        <f>IF(B2338="successful",Data!L2338,0)</f>
        <v>2165</v>
      </c>
      <c r="F2338" t="str">
        <f>VLOOKUP(A2338,Table1[[#This Row],[id]:[state]],6,0)</f>
        <v>successful</v>
      </c>
      <c r="G2338">
        <f>IF(F2338="failed",Data!L2338,0)</f>
        <v>0</v>
      </c>
    </row>
    <row r="2339" spans="1:7" hidden="1" x14ac:dyDescent="0.25">
      <c r="A2339">
        <v>2337</v>
      </c>
      <c r="B2339" t="str">
        <f>VLOOKUP(A2339,Table1[[#This Row],[id]:[state]],6,0)</f>
        <v>successful</v>
      </c>
      <c r="C2339">
        <f>IF(B2339="successful",Data!L2339,0)</f>
        <v>179</v>
      </c>
      <c r="F2339" t="str">
        <f>VLOOKUP(A2339,Table1[[#This Row],[id]:[state]],6,0)</f>
        <v>successful</v>
      </c>
      <c r="G2339">
        <f>IF(F2339="failed",Data!L2339,0)</f>
        <v>0</v>
      </c>
    </row>
    <row r="2340" spans="1:7" hidden="1" x14ac:dyDescent="0.25">
      <c r="A2340">
        <v>2338</v>
      </c>
      <c r="B2340" t="str">
        <f>VLOOKUP(A2340,Table1[[#This Row],[id]:[state]],6,0)</f>
        <v>successful</v>
      </c>
      <c r="C2340">
        <f>IF(B2340="successful",Data!L2340,0)</f>
        <v>123</v>
      </c>
      <c r="F2340" t="str">
        <f>VLOOKUP(A2340,Table1[[#This Row],[id]:[state]],6,0)</f>
        <v>successful</v>
      </c>
      <c r="G2340">
        <f>IF(F2340="failed",Data!L2340,0)</f>
        <v>0</v>
      </c>
    </row>
    <row r="2341" spans="1:7" hidden="1" x14ac:dyDescent="0.25">
      <c r="A2341">
        <v>2339</v>
      </c>
      <c r="B2341" t="str">
        <f>VLOOKUP(A2341,Table1[[#This Row],[id]:[state]],6,0)</f>
        <v>successful</v>
      </c>
      <c r="C2341">
        <f>IF(B2341="successful",Data!L2341,0)</f>
        <v>1104</v>
      </c>
      <c r="F2341" t="str">
        <f>VLOOKUP(A2341,Table1[[#This Row],[id]:[state]],6,0)</f>
        <v>successful</v>
      </c>
      <c r="G2341">
        <f>IF(F2341="failed",Data!L2341,0)</f>
        <v>0</v>
      </c>
    </row>
    <row r="2342" spans="1:7" hidden="1" x14ac:dyDescent="0.25">
      <c r="A2342">
        <v>2340</v>
      </c>
      <c r="B2342" t="str">
        <f>VLOOKUP(A2342,Table1[[#This Row],[id]:[state]],6,0)</f>
        <v>successful</v>
      </c>
      <c r="C2342">
        <f>IF(B2342="successful",Data!L2342,0)</f>
        <v>403</v>
      </c>
      <c r="F2342" t="str">
        <f>VLOOKUP(A2342,Table1[[#This Row],[id]:[state]],6,0)</f>
        <v>successful</v>
      </c>
      <c r="G2342">
        <f>IF(F2342="failed",Data!L2342,0)</f>
        <v>0</v>
      </c>
    </row>
    <row r="2343" spans="1:7" hidden="1" x14ac:dyDescent="0.25">
      <c r="A2343">
        <v>2341</v>
      </c>
      <c r="B2343" t="str">
        <f>VLOOKUP(A2343,Table1[[#This Row],[id]:[state]],6,0)</f>
        <v>canceled</v>
      </c>
      <c r="C2343">
        <f>IF(B2343="successful",Data!L2343,0)</f>
        <v>0</v>
      </c>
      <c r="F2343" t="str">
        <f>VLOOKUP(A2343,Table1[[#This Row],[id]:[state]],6,0)</f>
        <v>canceled</v>
      </c>
      <c r="G2343">
        <f>IF(F2343="failed",Data!L2343,0)</f>
        <v>0</v>
      </c>
    </row>
    <row r="2344" spans="1:7" hidden="1" x14ac:dyDescent="0.25">
      <c r="A2344">
        <v>2342</v>
      </c>
      <c r="B2344" t="str">
        <f>VLOOKUP(A2344,Table1[[#This Row],[id]:[state]],6,0)</f>
        <v>canceled</v>
      </c>
      <c r="C2344">
        <f>IF(B2344="successful",Data!L2344,0)</f>
        <v>0</v>
      </c>
      <c r="F2344" t="str">
        <f>VLOOKUP(A2344,Table1[[#This Row],[id]:[state]],6,0)</f>
        <v>canceled</v>
      </c>
      <c r="G2344">
        <f>IF(F2344="failed",Data!L2344,0)</f>
        <v>0</v>
      </c>
    </row>
    <row r="2345" spans="1:7" hidden="1" x14ac:dyDescent="0.25">
      <c r="A2345">
        <v>2343</v>
      </c>
      <c r="B2345" t="str">
        <f>VLOOKUP(A2345,Table1[[#This Row],[id]:[state]],6,0)</f>
        <v>canceled</v>
      </c>
      <c r="C2345">
        <f>IF(B2345="successful",Data!L2345,0)</f>
        <v>0</v>
      </c>
      <c r="F2345" t="str">
        <f>VLOOKUP(A2345,Table1[[#This Row],[id]:[state]],6,0)</f>
        <v>canceled</v>
      </c>
      <c r="G2345">
        <f>IF(F2345="failed",Data!L2345,0)</f>
        <v>0</v>
      </c>
    </row>
    <row r="2346" spans="1:7" hidden="1" x14ac:dyDescent="0.25">
      <c r="A2346">
        <v>2344</v>
      </c>
      <c r="B2346" t="str">
        <f>VLOOKUP(A2346,Table1[[#This Row],[id]:[state]],6,0)</f>
        <v>canceled</v>
      </c>
      <c r="C2346">
        <f>IF(B2346="successful",Data!L2346,0)</f>
        <v>0</v>
      </c>
      <c r="F2346" t="str">
        <f>VLOOKUP(A2346,Table1[[#This Row],[id]:[state]],6,0)</f>
        <v>canceled</v>
      </c>
      <c r="G2346">
        <f>IF(F2346="failed",Data!L2346,0)</f>
        <v>0</v>
      </c>
    </row>
    <row r="2347" spans="1:7" hidden="1" x14ac:dyDescent="0.25">
      <c r="A2347">
        <v>2345</v>
      </c>
      <c r="B2347" t="str">
        <f>VLOOKUP(A2347,Table1[[#This Row],[id]:[state]],6,0)</f>
        <v>canceled</v>
      </c>
      <c r="C2347">
        <f>IF(B2347="successful",Data!L2347,0)</f>
        <v>0</v>
      </c>
      <c r="F2347" t="str">
        <f>VLOOKUP(A2347,Table1[[#This Row],[id]:[state]],6,0)</f>
        <v>canceled</v>
      </c>
      <c r="G2347">
        <f>IF(F2347="failed",Data!L2347,0)</f>
        <v>0</v>
      </c>
    </row>
    <row r="2348" spans="1:7" hidden="1" x14ac:dyDescent="0.25">
      <c r="A2348">
        <v>2346</v>
      </c>
      <c r="B2348" t="str">
        <f>VLOOKUP(A2348,Table1[[#This Row],[id]:[state]],6,0)</f>
        <v>canceled</v>
      </c>
      <c r="C2348">
        <f>IF(B2348="successful",Data!L2348,0)</f>
        <v>0</v>
      </c>
      <c r="F2348" t="str">
        <f>VLOOKUP(A2348,Table1[[#This Row],[id]:[state]],6,0)</f>
        <v>canceled</v>
      </c>
      <c r="G2348">
        <f>IF(F2348="failed",Data!L2348,0)</f>
        <v>0</v>
      </c>
    </row>
    <row r="2349" spans="1:7" hidden="1" x14ac:dyDescent="0.25">
      <c r="A2349">
        <v>2347</v>
      </c>
      <c r="B2349" t="str">
        <f>VLOOKUP(A2349,Table1[[#This Row],[id]:[state]],6,0)</f>
        <v>canceled</v>
      </c>
      <c r="C2349">
        <f>IF(B2349="successful",Data!L2349,0)</f>
        <v>0</v>
      </c>
      <c r="F2349" t="str">
        <f>VLOOKUP(A2349,Table1[[#This Row],[id]:[state]],6,0)</f>
        <v>canceled</v>
      </c>
      <c r="G2349">
        <f>IF(F2349="failed",Data!L2349,0)</f>
        <v>0</v>
      </c>
    </row>
    <row r="2350" spans="1:7" hidden="1" x14ac:dyDescent="0.25">
      <c r="A2350">
        <v>2348</v>
      </c>
      <c r="B2350" t="str">
        <f>VLOOKUP(A2350,Table1[[#This Row],[id]:[state]],6,0)</f>
        <v>canceled</v>
      </c>
      <c r="C2350">
        <f>IF(B2350="successful",Data!L2350,0)</f>
        <v>0</v>
      </c>
      <c r="F2350" t="str">
        <f>VLOOKUP(A2350,Table1[[#This Row],[id]:[state]],6,0)</f>
        <v>canceled</v>
      </c>
      <c r="G2350">
        <f>IF(F2350="failed",Data!L2350,0)</f>
        <v>0</v>
      </c>
    </row>
    <row r="2351" spans="1:7" hidden="1" x14ac:dyDescent="0.25">
      <c r="A2351">
        <v>2349</v>
      </c>
      <c r="B2351" t="str">
        <f>VLOOKUP(A2351,Table1[[#This Row],[id]:[state]],6,0)</f>
        <v>canceled</v>
      </c>
      <c r="C2351">
        <f>IF(B2351="successful",Data!L2351,0)</f>
        <v>0</v>
      </c>
      <c r="F2351" t="str">
        <f>VLOOKUP(A2351,Table1[[#This Row],[id]:[state]],6,0)</f>
        <v>canceled</v>
      </c>
      <c r="G2351">
        <f>IF(F2351="failed",Data!L2351,0)</f>
        <v>0</v>
      </c>
    </row>
    <row r="2352" spans="1:7" hidden="1" x14ac:dyDescent="0.25">
      <c r="A2352">
        <v>2350</v>
      </c>
      <c r="B2352" t="str">
        <f>VLOOKUP(A2352,Table1[[#This Row],[id]:[state]],6,0)</f>
        <v>canceled</v>
      </c>
      <c r="C2352">
        <f>IF(B2352="successful",Data!L2352,0)</f>
        <v>0</v>
      </c>
      <c r="F2352" t="str">
        <f>VLOOKUP(A2352,Table1[[#This Row],[id]:[state]],6,0)</f>
        <v>canceled</v>
      </c>
      <c r="G2352">
        <f>IF(F2352="failed",Data!L2352,0)</f>
        <v>0</v>
      </c>
    </row>
    <row r="2353" spans="1:7" hidden="1" x14ac:dyDescent="0.25">
      <c r="A2353">
        <v>2351</v>
      </c>
      <c r="B2353" t="str">
        <f>VLOOKUP(A2353,Table1[[#This Row],[id]:[state]],6,0)</f>
        <v>canceled</v>
      </c>
      <c r="C2353">
        <f>IF(B2353="successful",Data!L2353,0)</f>
        <v>0</v>
      </c>
      <c r="F2353" t="str">
        <f>VLOOKUP(A2353,Table1[[#This Row],[id]:[state]],6,0)</f>
        <v>canceled</v>
      </c>
      <c r="G2353">
        <f>IF(F2353="failed",Data!L2353,0)</f>
        <v>0</v>
      </c>
    </row>
    <row r="2354" spans="1:7" hidden="1" x14ac:dyDescent="0.25">
      <c r="A2354">
        <v>2352</v>
      </c>
      <c r="B2354" t="str">
        <f>VLOOKUP(A2354,Table1[[#This Row],[id]:[state]],6,0)</f>
        <v>canceled</v>
      </c>
      <c r="C2354">
        <f>IF(B2354="successful",Data!L2354,0)</f>
        <v>0</v>
      </c>
      <c r="F2354" t="str">
        <f>VLOOKUP(A2354,Table1[[#This Row],[id]:[state]],6,0)</f>
        <v>canceled</v>
      </c>
      <c r="G2354">
        <f>IF(F2354="failed",Data!L2354,0)</f>
        <v>0</v>
      </c>
    </row>
    <row r="2355" spans="1:7" hidden="1" x14ac:dyDescent="0.25">
      <c r="A2355">
        <v>2353</v>
      </c>
      <c r="B2355" t="str">
        <f>VLOOKUP(A2355,Table1[[#This Row],[id]:[state]],6,0)</f>
        <v>canceled</v>
      </c>
      <c r="C2355">
        <f>IF(B2355="successful",Data!L2355,0)</f>
        <v>0</v>
      </c>
      <c r="F2355" t="str">
        <f>VLOOKUP(A2355,Table1[[#This Row],[id]:[state]],6,0)</f>
        <v>canceled</v>
      </c>
      <c r="G2355">
        <f>IF(F2355="failed",Data!L2355,0)</f>
        <v>0</v>
      </c>
    </row>
    <row r="2356" spans="1:7" hidden="1" x14ac:dyDescent="0.25">
      <c r="A2356">
        <v>2354</v>
      </c>
      <c r="B2356" t="str">
        <f>VLOOKUP(A2356,Table1[[#This Row],[id]:[state]],6,0)</f>
        <v>canceled</v>
      </c>
      <c r="C2356">
        <f>IF(B2356="successful",Data!L2356,0)</f>
        <v>0</v>
      </c>
      <c r="F2356" t="str">
        <f>VLOOKUP(A2356,Table1[[#This Row],[id]:[state]],6,0)</f>
        <v>canceled</v>
      </c>
      <c r="G2356">
        <f>IF(F2356="failed",Data!L2356,0)</f>
        <v>0</v>
      </c>
    </row>
    <row r="2357" spans="1:7" hidden="1" x14ac:dyDescent="0.25">
      <c r="A2357">
        <v>2355</v>
      </c>
      <c r="B2357" t="str">
        <f>VLOOKUP(A2357,Table1[[#This Row],[id]:[state]],6,0)</f>
        <v>canceled</v>
      </c>
      <c r="C2357">
        <f>IF(B2357="successful",Data!L2357,0)</f>
        <v>0</v>
      </c>
      <c r="F2357" t="str">
        <f>VLOOKUP(A2357,Table1[[#This Row],[id]:[state]],6,0)</f>
        <v>canceled</v>
      </c>
      <c r="G2357">
        <f>IF(F2357="failed",Data!L2357,0)</f>
        <v>0</v>
      </c>
    </row>
    <row r="2358" spans="1:7" hidden="1" x14ac:dyDescent="0.25">
      <c r="A2358">
        <v>2356</v>
      </c>
      <c r="B2358" t="str">
        <f>VLOOKUP(A2358,Table1[[#This Row],[id]:[state]],6,0)</f>
        <v>canceled</v>
      </c>
      <c r="C2358">
        <f>IF(B2358="successful",Data!L2358,0)</f>
        <v>0</v>
      </c>
      <c r="F2358" t="str">
        <f>VLOOKUP(A2358,Table1[[#This Row],[id]:[state]],6,0)</f>
        <v>canceled</v>
      </c>
      <c r="G2358">
        <f>IF(F2358="failed",Data!L2358,0)</f>
        <v>0</v>
      </c>
    </row>
    <row r="2359" spans="1:7" hidden="1" x14ac:dyDescent="0.25">
      <c r="A2359">
        <v>2357</v>
      </c>
      <c r="B2359" t="str">
        <f>VLOOKUP(A2359,Table1[[#This Row],[id]:[state]],6,0)</f>
        <v>canceled</v>
      </c>
      <c r="C2359">
        <f>IF(B2359="successful",Data!L2359,0)</f>
        <v>0</v>
      </c>
      <c r="F2359" t="str">
        <f>VLOOKUP(A2359,Table1[[#This Row],[id]:[state]],6,0)</f>
        <v>canceled</v>
      </c>
      <c r="G2359">
        <f>IF(F2359="failed",Data!L2359,0)</f>
        <v>0</v>
      </c>
    </row>
    <row r="2360" spans="1:7" hidden="1" x14ac:dyDescent="0.25">
      <c r="A2360">
        <v>2358</v>
      </c>
      <c r="B2360" t="str">
        <f>VLOOKUP(A2360,Table1[[#This Row],[id]:[state]],6,0)</f>
        <v>canceled</v>
      </c>
      <c r="C2360">
        <f>IF(B2360="successful",Data!L2360,0)</f>
        <v>0</v>
      </c>
      <c r="F2360" t="str">
        <f>VLOOKUP(A2360,Table1[[#This Row],[id]:[state]],6,0)</f>
        <v>canceled</v>
      </c>
      <c r="G2360">
        <f>IF(F2360="failed",Data!L2360,0)</f>
        <v>0</v>
      </c>
    </row>
    <row r="2361" spans="1:7" hidden="1" x14ac:dyDescent="0.25">
      <c r="A2361">
        <v>2359</v>
      </c>
      <c r="B2361" t="str">
        <f>VLOOKUP(A2361,Table1[[#This Row],[id]:[state]],6,0)</f>
        <v>canceled</v>
      </c>
      <c r="C2361">
        <f>IF(B2361="successful",Data!L2361,0)</f>
        <v>0</v>
      </c>
      <c r="F2361" t="str">
        <f>VLOOKUP(A2361,Table1[[#This Row],[id]:[state]],6,0)</f>
        <v>canceled</v>
      </c>
      <c r="G2361">
        <f>IF(F2361="failed",Data!L2361,0)</f>
        <v>0</v>
      </c>
    </row>
    <row r="2362" spans="1:7" hidden="1" x14ac:dyDescent="0.25">
      <c r="A2362">
        <v>2360</v>
      </c>
      <c r="B2362" t="str">
        <f>VLOOKUP(A2362,Table1[[#This Row],[id]:[state]],6,0)</f>
        <v>canceled</v>
      </c>
      <c r="C2362">
        <f>IF(B2362="successful",Data!L2362,0)</f>
        <v>0</v>
      </c>
      <c r="F2362" t="str">
        <f>VLOOKUP(A2362,Table1[[#This Row],[id]:[state]],6,0)</f>
        <v>canceled</v>
      </c>
      <c r="G2362">
        <f>IF(F2362="failed",Data!L2362,0)</f>
        <v>0</v>
      </c>
    </row>
    <row r="2363" spans="1:7" hidden="1" x14ac:dyDescent="0.25">
      <c r="A2363">
        <v>2361</v>
      </c>
      <c r="B2363" t="str">
        <f>VLOOKUP(A2363,Table1[[#This Row],[id]:[state]],6,0)</f>
        <v>canceled</v>
      </c>
      <c r="C2363">
        <f>IF(B2363="successful",Data!L2363,0)</f>
        <v>0</v>
      </c>
      <c r="F2363" t="str">
        <f>VLOOKUP(A2363,Table1[[#This Row],[id]:[state]],6,0)</f>
        <v>canceled</v>
      </c>
      <c r="G2363">
        <f>IF(F2363="failed",Data!L2363,0)</f>
        <v>0</v>
      </c>
    </row>
    <row r="2364" spans="1:7" hidden="1" x14ac:dyDescent="0.25">
      <c r="A2364">
        <v>2362</v>
      </c>
      <c r="B2364" t="str">
        <f>VLOOKUP(A2364,Table1[[#This Row],[id]:[state]],6,0)</f>
        <v>canceled</v>
      </c>
      <c r="C2364">
        <f>IF(B2364="successful",Data!L2364,0)</f>
        <v>0</v>
      </c>
      <c r="F2364" t="str">
        <f>VLOOKUP(A2364,Table1[[#This Row],[id]:[state]],6,0)</f>
        <v>canceled</v>
      </c>
      <c r="G2364">
        <f>IF(F2364="failed",Data!L2364,0)</f>
        <v>0</v>
      </c>
    </row>
    <row r="2365" spans="1:7" hidden="1" x14ac:dyDescent="0.25">
      <c r="A2365">
        <v>2363</v>
      </c>
      <c r="B2365" t="str">
        <f>VLOOKUP(A2365,Table1[[#This Row],[id]:[state]],6,0)</f>
        <v>canceled</v>
      </c>
      <c r="C2365">
        <f>IF(B2365="successful",Data!L2365,0)</f>
        <v>0</v>
      </c>
      <c r="F2365" t="str">
        <f>VLOOKUP(A2365,Table1[[#This Row],[id]:[state]],6,0)</f>
        <v>canceled</v>
      </c>
      <c r="G2365">
        <f>IF(F2365="failed",Data!L2365,0)</f>
        <v>0</v>
      </c>
    </row>
    <row r="2366" spans="1:7" hidden="1" x14ac:dyDescent="0.25">
      <c r="A2366">
        <v>2364</v>
      </c>
      <c r="B2366" t="str">
        <f>VLOOKUP(A2366,Table1[[#This Row],[id]:[state]],6,0)</f>
        <v>canceled</v>
      </c>
      <c r="C2366">
        <f>IF(B2366="successful",Data!L2366,0)</f>
        <v>0</v>
      </c>
      <c r="F2366" t="str">
        <f>VLOOKUP(A2366,Table1[[#This Row],[id]:[state]],6,0)</f>
        <v>canceled</v>
      </c>
      <c r="G2366">
        <f>IF(F2366="failed",Data!L2366,0)</f>
        <v>0</v>
      </c>
    </row>
    <row r="2367" spans="1:7" hidden="1" x14ac:dyDescent="0.25">
      <c r="A2367">
        <v>2365</v>
      </c>
      <c r="B2367" t="str">
        <f>VLOOKUP(A2367,Table1[[#This Row],[id]:[state]],6,0)</f>
        <v>canceled</v>
      </c>
      <c r="C2367">
        <f>IF(B2367="successful",Data!L2367,0)</f>
        <v>0</v>
      </c>
      <c r="F2367" t="str">
        <f>VLOOKUP(A2367,Table1[[#This Row],[id]:[state]],6,0)</f>
        <v>canceled</v>
      </c>
      <c r="G2367">
        <f>IF(F2367="failed",Data!L2367,0)</f>
        <v>0</v>
      </c>
    </row>
    <row r="2368" spans="1:7" hidden="1" x14ac:dyDescent="0.25">
      <c r="A2368">
        <v>2366</v>
      </c>
      <c r="B2368" t="str">
        <f>VLOOKUP(A2368,Table1[[#This Row],[id]:[state]],6,0)</f>
        <v>canceled</v>
      </c>
      <c r="C2368">
        <f>IF(B2368="successful",Data!L2368,0)</f>
        <v>0</v>
      </c>
      <c r="F2368" t="str">
        <f>VLOOKUP(A2368,Table1[[#This Row],[id]:[state]],6,0)</f>
        <v>canceled</v>
      </c>
      <c r="G2368">
        <f>IF(F2368="failed",Data!L2368,0)</f>
        <v>0</v>
      </c>
    </row>
    <row r="2369" spans="1:7" hidden="1" x14ac:dyDescent="0.25">
      <c r="A2369">
        <v>2367</v>
      </c>
      <c r="B2369" t="str">
        <f>VLOOKUP(A2369,Table1[[#This Row],[id]:[state]],6,0)</f>
        <v>canceled</v>
      </c>
      <c r="C2369">
        <f>IF(B2369="successful",Data!L2369,0)</f>
        <v>0</v>
      </c>
      <c r="F2369" t="str">
        <f>VLOOKUP(A2369,Table1[[#This Row],[id]:[state]],6,0)</f>
        <v>canceled</v>
      </c>
      <c r="G2369">
        <f>IF(F2369="failed",Data!L2369,0)</f>
        <v>0</v>
      </c>
    </row>
    <row r="2370" spans="1:7" hidden="1" x14ac:dyDescent="0.25">
      <c r="A2370">
        <v>2368</v>
      </c>
      <c r="B2370" t="str">
        <f>VLOOKUP(A2370,Table1[[#This Row],[id]:[state]],6,0)</f>
        <v>canceled</v>
      </c>
      <c r="C2370">
        <f>IF(B2370="successful",Data!L2370,0)</f>
        <v>0</v>
      </c>
      <c r="F2370" t="str">
        <f>VLOOKUP(A2370,Table1[[#This Row],[id]:[state]],6,0)</f>
        <v>canceled</v>
      </c>
      <c r="G2370">
        <f>IF(F2370="failed",Data!L2370,0)</f>
        <v>0</v>
      </c>
    </row>
    <row r="2371" spans="1:7" hidden="1" x14ac:dyDescent="0.25">
      <c r="A2371">
        <v>2369</v>
      </c>
      <c r="B2371" t="str">
        <f>VLOOKUP(A2371,Table1[[#This Row],[id]:[state]],6,0)</f>
        <v>canceled</v>
      </c>
      <c r="C2371">
        <f>IF(B2371="successful",Data!L2371,0)</f>
        <v>0</v>
      </c>
      <c r="F2371" t="str">
        <f>VLOOKUP(A2371,Table1[[#This Row],[id]:[state]],6,0)</f>
        <v>canceled</v>
      </c>
      <c r="G2371">
        <f>IF(F2371="failed",Data!L2371,0)</f>
        <v>0</v>
      </c>
    </row>
    <row r="2372" spans="1:7" hidden="1" x14ac:dyDescent="0.25">
      <c r="A2372">
        <v>2370</v>
      </c>
      <c r="B2372" t="str">
        <f>VLOOKUP(A2372,Table1[[#This Row],[id]:[state]],6,0)</f>
        <v>canceled</v>
      </c>
      <c r="C2372">
        <f>IF(B2372="successful",Data!L2372,0)</f>
        <v>0</v>
      </c>
      <c r="F2372" t="str">
        <f>VLOOKUP(A2372,Table1[[#This Row],[id]:[state]],6,0)</f>
        <v>canceled</v>
      </c>
      <c r="G2372">
        <f>IF(F2372="failed",Data!L2372,0)</f>
        <v>0</v>
      </c>
    </row>
    <row r="2373" spans="1:7" hidden="1" x14ac:dyDescent="0.25">
      <c r="A2373">
        <v>2371</v>
      </c>
      <c r="B2373" t="str">
        <f>VLOOKUP(A2373,Table1[[#This Row],[id]:[state]],6,0)</f>
        <v>canceled</v>
      </c>
      <c r="C2373">
        <f>IF(B2373="successful",Data!L2373,0)</f>
        <v>0</v>
      </c>
      <c r="F2373" t="str">
        <f>VLOOKUP(A2373,Table1[[#This Row],[id]:[state]],6,0)</f>
        <v>canceled</v>
      </c>
      <c r="G2373">
        <f>IF(F2373="failed",Data!L2373,0)</f>
        <v>0</v>
      </c>
    </row>
    <row r="2374" spans="1:7" hidden="1" x14ac:dyDescent="0.25">
      <c r="A2374">
        <v>2372</v>
      </c>
      <c r="B2374" t="str">
        <f>VLOOKUP(A2374,Table1[[#This Row],[id]:[state]],6,0)</f>
        <v>canceled</v>
      </c>
      <c r="C2374">
        <f>IF(B2374="successful",Data!L2374,0)</f>
        <v>0</v>
      </c>
      <c r="F2374" t="str">
        <f>VLOOKUP(A2374,Table1[[#This Row],[id]:[state]],6,0)</f>
        <v>canceled</v>
      </c>
      <c r="G2374">
        <f>IF(F2374="failed",Data!L2374,0)</f>
        <v>0</v>
      </c>
    </row>
    <row r="2375" spans="1:7" hidden="1" x14ac:dyDescent="0.25">
      <c r="A2375">
        <v>2373</v>
      </c>
      <c r="B2375" t="str">
        <f>VLOOKUP(A2375,Table1[[#This Row],[id]:[state]],6,0)</f>
        <v>canceled</v>
      </c>
      <c r="C2375">
        <f>IF(B2375="successful",Data!L2375,0)</f>
        <v>0</v>
      </c>
      <c r="F2375" t="str">
        <f>VLOOKUP(A2375,Table1[[#This Row],[id]:[state]],6,0)</f>
        <v>canceled</v>
      </c>
      <c r="G2375">
        <f>IF(F2375="failed",Data!L2375,0)</f>
        <v>0</v>
      </c>
    </row>
    <row r="2376" spans="1:7" hidden="1" x14ac:dyDescent="0.25">
      <c r="A2376">
        <v>2374</v>
      </c>
      <c r="B2376" t="str">
        <f>VLOOKUP(A2376,Table1[[#This Row],[id]:[state]],6,0)</f>
        <v>canceled</v>
      </c>
      <c r="C2376">
        <f>IF(B2376="successful",Data!L2376,0)</f>
        <v>0</v>
      </c>
      <c r="F2376" t="str">
        <f>VLOOKUP(A2376,Table1[[#This Row],[id]:[state]],6,0)</f>
        <v>canceled</v>
      </c>
      <c r="G2376">
        <f>IF(F2376="failed",Data!L2376,0)</f>
        <v>0</v>
      </c>
    </row>
    <row r="2377" spans="1:7" hidden="1" x14ac:dyDescent="0.25">
      <c r="A2377">
        <v>2375</v>
      </c>
      <c r="B2377" t="str">
        <f>VLOOKUP(A2377,Table1[[#This Row],[id]:[state]],6,0)</f>
        <v>canceled</v>
      </c>
      <c r="C2377">
        <f>IF(B2377="successful",Data!L2377,0)</f>
        <v>0</v>
      </c>
      <c r="F2377" t="str">
        <f>VLOOKUP(A2377,Table1[[#This Row],[id]:[state]],6,0)</f>
        <v>canceled</v>
      </c>
      <c r="G2377">
        <f>IF(F2377="failed",Data!L2377,0)</f>
        <v>0</v>
      </c>
    </row>
    <row r="2378" spans="1:7" hidden="1" x14ac:dyDescent="0.25">
      <c r="A2378">
        <v>2376</v>
      </c>
      <c r="B2378" t="str">
        <f>VLOOKUP(A2378,Table1[[#This Row],[id]:[state]],6,0)</f>
        <v>canceled</v>
      </c>
      <c r="C2378">
        <f>IF(B2378="successful",Data!L2378,0)</f>
        <v>0</v>
      </c>
      <c r="F2378" t="str">
        <f>VLOOKUP(A2378,Table1[[#This Row],[id]:[state]],6,0)</f>
        <v>canceled</v>
      </c>
      <c r="G2378">
        <f>IF(F2378="failed",Data!L2378,0)</f>
        <v>0</v>
      </c>
    </row>
    <row r="2379" spans="1:7" hidden="1" x14ac:dyDescent="0.25">
      <c r="A2379">
        <v>2377</v>
      </c>
      <c r="B2379" t="str">
        <f>VLOOKUP(A2379,Table1[[#This Row],[id]:[state]],6,0)</f>
        <v>canceled</v>
      </c>
      <c r="C2379">
        <f>IF(B2379="successful",Data!L2379,0)</f>
        <v>0</v>
      </c>
      <c r="F2379" t="str">
        <f>VLOOKUP(A2379,Table1[[#This Row],[id]:[state]],6,0)</f>
        <v>canceled</v>
      </c>
      <c r="G2379">
        <f>IF(F2379="failed",Data!L2379,0)</f>
        <v>0</v>
      </c>
    </row>
    <row r="2380" spans="1:7" hidden="1" x14ac:dyDescent="0.25">
      <c r="A2380">
        <v>2378</v>
      </c>
      <c r="B2380" t="str">
        <f>VLOOKUP(A2380,Table1[[#This Row],[id]:[state]],6,0)</f>
        <v>canceled</v>
      </c>
      <c r="C2380">
        <f>IF(B2380="successful",Data!L2380,0)</f>
        <v>0</v>
      </c>
      <c r="F2380" t="str">
        <f>VLOOKUP(A2380,Table1[[#This Row],[id]:[state]],6,0)</f>
        <v>canceled</v>
      </c>
      <c r="G2380">
        <f>IF(F2380="failed",Data!L2380,0)</f>
        <v>0</v>
      </c>
    </row>
    <row r="2381" spans="1:7" hidden="1" x14ac:dyDescent="0.25">
      <c r="A2381">
        <v>2379</v>
      </c>
      <c r="B2381" t="str">
        <f>VLOOKUP(A2381,Table1[[#This Row],[id]:[state]],6,0)</f>
        <v>canceled</v>
      </c>
      <c r="C2381">
        <f>IF(B2381="successful",Data!L2381,0)</f>
        <v>0</v>
      </c>
      <c r="F2381" t="str">
        <f>VLOOKUP(A2381,Table1[[#This Row],[id]:[state]],6,0)</f>
        <v>canceled</v>
      </c>
      <c r="G2381">
        <f>IF(F2381="failed",Data!L2381,0)</f>
        <v>0</v>
      </c>
    </row>
    <row r="2382" spans="1:7" hidden="1" x14ac:dyDescent="0.25">
      <c r="A2382">
        <v>2380</v>
      </c>
      <c r="B2382" t="str">
        <f>VLOOKUP(A2382,Table1[[#This Row],[id]:[state]],6,0)</f>
        <v>canceled</v>
      </c>
      <c r="C2382">
        <f>IF(B2382="successful",Data!L2382,0)</f>
        <v>0</v>
      </c>
      <c r="F2382" t="str">
        <f>VLOOKUP(A2382,Table1[[#This Row],[id]:[state]],6,0)</f>
        <v>canceled</v>
      </c>
      <c r="G2382">
        <f>IF(F2382="failed",Data!L2382,0)</f>
        <v>0</v>
      </c>
    </row>
    <row r="2383" spans="1:7" hidden="1" x14ac:dyDescent="0.25">
      <c r="A2383">
        <v>2381</v>
      </c>
      <c r="B2383" t="str">
        <f>VLOOKUP(A2383,Table1[[#This Row],[id]:[state]],6,0)</f>
        <v>canceled</v>
      </c>
      <c r="C2383">
        <f>IF(B2383="successful",Data!L2383,0)</f>
        <v>0</v>
      </c>
      <c r="F2383" t="str">
        <f>VLOOKUP(A2383,Table1[[#This Row],[id]:[state]],6,0)</f>
        <v>canceled</v>
      </c>
      <c r="G2383">
        <f>IF(F2383="failed",Data!L2383,0)</f>
        <v>0</v>
      </c>
    </row>
    <row r="2384" spans="1:7" hidden="1" x14ac:dyDescent="0.25">
      <c r="A2384">
        <v>2382</v>
      </c>
      <c r="B2384" t="str">
        <f>VLOOKUP(A2384,Table1[[#This Row],[id]:[state]],6,0)</f>
        <v>canceled</v>
      </c>
      <c r="C2384">
        <f>IF(B2384="successful",Data!L2384,0)</f>
        <v>0</v>
      </c>
      <c r="F2384" t="str">
        <f>VLOOKUP(A2384,Table1[[#This Row],[id]:[state]],6,0)</f>
        <v>canceled</v>
      </c>
      <c r="G2384">
        <f>IF(F2384="failed",Data!L2384,0)</f>
        <v>0</v>
      </c>
    </row>
    <row r="2385" spans="1:7" hidden="1" x14ac:dyDescent="0.25">
      <c r="A2385">
        <v>2383</v>
      </c>
      <c r="B2385" t="str">
        <f>VLOOKUP(A2385,Table1[[#This Row],[id]:[state]],6,0)</f>
        <v>canceled</v>
      </c>
      <c r="C2385">
        <f>IF(B2385="successful",Data!L2385,0)</f>
        <v>0</v>
      </c>
      <c r="F2385" t="str">
        <f>VLOOKUP(A2385,Table1[[#This Row],[id]:[state]],6,0)</f>
        <v>canceled</v>
      </c>
      <c r="G2385">
        <f>IF(F2385="failed",Data!L2385,0)</f>
        <v>0</v>
      </c>
    </row>
    <row r="2386" spans="1:7" hidden="1" x14ac:dyDescent="0.25">
      <c r="A2386">
        <v>2384</v>
      </c>
      <c r="B2386" t="str">
        <f>VLOOKUP(A2386,Table1[[#This Row],[id]:[state]],6,0)</f>
        <v>canceled</v>
      </c>
      <c r="C2386">
        <f>IF(B2386="successful",Data!L2386,0)</f>
        <v>0</v>
      </c>
      <c r="F2386" t="str">
        <f>VLOOKUP(A2386,Table1[[#This Row],[id]:[state]],6,0)</f>
        <v>canceled</v>
      </c>
      <c r="G2386">
        <f>IF(F2386="failed",Data!L2386,0)</f>
        <v>0</v>
      </c>
    </row>
    <row r="2387" spans="1:7" hidden="1" x14ac:dyDescent="0.25">
      <c r="A2387">
        <v>2385</v>
      </c>
      <c r="B2387" t="str">
        <f>VLOOKUP(A2387,Table1[[#This Row],[id]:[state]],6,0)</f>
        <v>canceled</v>
      </c>
      <c r="C2387">
        <f>IF(B2387="successful",Data!L2387,0)</f>
        <v>0</v>
      </c>
      <c r="F2387" t="str">
        <f>VLOOKUP(A2387,Table1[[#This Row],[id]:[state]],6,0)</f>
        <v>canceled</v>
      </c>
      <c r="G2387">
        <f>IF(F2387="failed",Data!L2387,0)</f>
        <v>0</v>
      </c>
    </row>
    <row r="2388" spans="1:7" hidden="1" x14ac:dyDescent="0.25">
      <c r="A2388">
        <v>2386</v>
      </c>
      <c r="B2388" t="str">
        <f>VLOOKUP(A2388,Table1[[#This Row],[id]:[state]],6,0)</f>
        <v>canceled</v>
      </c>
      <c r="C2388">
        <f>IF(B2388="successful",Data!L2388,0)</f>
        <v>0</v>
      </c>
      <c r="F2388" t="str">
        <f>VLOOKUP(A2388,Table1[[#This Row],[id]:[state]],6,0)</f>
        <v>canceled</v>
      </c>
      <c r="G2388">
        <f>IF(F2388="failed",Data!L2388,0)</f>
        <v>0</v>
      </c>
    </row>
    <row r="2389" spans="1:7" hidden="1" x14ac:dyDescent="0.25">
      <c r="A2389">
        <v>2387</v>
      </c>
      <c r="B2389" t="str">
        <f>VLOOKUP(A2389,Table1[[#This Row],[id]:[state]],6,0)</f>
        <v>canceled</v>
      </c>
      <c r="C2389">
        <f>IF(B2389="successful",Data!L2389,0)</f>
        <v>0</v>
      </c>
      <c r="F2389" t="str">
        <f>VLOOKUP(A2389,Table1[[#This Row],[id]:[state]],6,0)</f>
        <v>canceled</v>
      </c>
      <c r="G2389">
        <f>IF(F2389="failed",Data!L2389,0)</f>
        <v>0</v>
      </c>
    </row>
    <row r="2390" spans="1:7" hidden="1" x14ac:dyDescent="0.25">
      <c r="A2390">
        <v>2388</v>
      </c>
      <c r="B2390" t="str">
        <f>VLOOKUP(A2390,Table1[[#This Row],[id]:[state]],6,0)</f>
        <v>canceled</v>
      </c>
      <c r="C2390">
        <f>IF(B2390="successful",Data!L2390,0)</f>
        <v>0</v>
      </c>
      <c r="F2390" t="str">
        <f>VLOOKUP(A2390,Table1[[#This Row],[id]:[state]],6,0)</f>
        <v>canceled</v>
      </c>
      <c r="G2390">
        <f>IF(F2390="failed",Data!L2390,0)</f>
        <v>0</v>
      </c>
    </row>
    <row r="2391" spans="1:7" hidden="1" x14ac:dyDescent="0.25">
      <c r="A2391">
        <v>2389</v>
      </c>
      <c r="B2391" t="str">
        <f>VLOOKUP(A2391,Table1[[#This Row],[id]:[state]],6,0)</f>
        <v>canceled</v>
      </c>
      <c r="C2391">
        <f>IF(B2391="successful",Data!L2391,0)</f>
        <v>0</v>
      </c>
      <c r="F2391" t="str">
        <f>VLOOKUP(A2391,Table1[[#This Row],[id]:[state]],6,0)</f>
        <v>canceled</v>
      </c>
      <c r="G2391">
        <f>IF(F2391="failed",Data!L2391,0)</f>
        <v>0</v>
      </c>
    </row>
    <row r="2392" spans="1:7" hidden="1" x14ac:dyDescent="0.25">
      <c r="A2392">
        <v>2390</v>
      </c>
      <c r="B2392" t="str">
        <f>VLOOKUP(A2392,Table1[[#This Row],[id]:[state]],6,0)</f>
        <v>canceled</v>
      </c>
      <c r="C2392">
        <f>IF(B2392="successful",Data!L2392,0)</f>
        <v>0</v>
      </c>
      <c r="F2392" t="str">
        <f>VLOOKUP(A2392,Table1[[#This Row],[id]:[state]],6,0)</f>
        <v>canceled</v>
      </c>
      <c r="G2392">
        <f>IF(F2392="failed",Data!L2392,0)</f>
        <v>0</v>
      </c>
    </row>
    <row r="2393" spans="1:7" hidden="1" x14ac:dyDescent="0.25">
      <c r="A2393">
        <v>2391</v>
      </c>
      <c r="B2393" t="str">
        <f>VLOOKUP(A2393,Table1[[#This Row],[id]:[state]],6,0)</f>
        <v>canceled</v>
      </c>
      <c r="C2393">
        <f>IF(B2393="successful",Data!L2393,0)</f>
        <v>0</v>
      </c>
      <c r="F2393" t="str">
        <f>VLOOKUP(A2393,Table1[[#This Row],[id]:[state]],6,0)</f>
        <v>canceled</v>
      </c>
      <c r="G2393">
        <f>IF(F2393="failed",Data!L2393,0)</f>
        <v>0</v>
      </c>
    </row>
    <row r="2394" spans="1:7" hidden="1" x14ac:dyDescent="0.25">
      <c r="A2394">
        <v>2392</v>
      </c>
      <c r="B2394" t="str">
        <f>VLOOKUP(A2394,Table1[[#This Row],[id]:[state]],6,0)</f>
        <v>canceled</v>
      </c>
      <c r="C2394">
        <f>IF(B2394="successful",Data!L2394,0)</f>
        <v>0</v>
      </c>
      <c r="F2394" t="str">
        <f>VLOOKUP(A2394,Table1[[#This Row],[id]:[state]],6,0)</f>
        <v>canceled</v>
      </c>
      <c r="G2394">
        <f>IF(F2394="failed",Data!L2394,0)</f>
        <v>0</v>
      </c>
    </row>
    <row r="2395" spans="1:7" hidden="1" x14ac:dyDescent="0.25">
      <c r="A2395">
        <v>2393</v>
      </c>
      <c r="B2395" t="str">
        <f>VLOOKUP(A2395,Table1[[#This Row],[id]:[state]],6,0)</f>
        <v>canceled</v>
      </c>
      <c r="C2395">
        <f>IF(B2395="successful",Data!L2395,0)</f>
        <v>0</v>
      </c>
      <c r="F2395" t="str">
        <f>VLOOKUP(A2395,Table1[[#This Row],[id]:[state]],6,0)</f>
        <v>canceled</v>
      </c>
      <c r="G2395">
        <f>IF(F2395="failed",Data!L2395,0)</f>
        <v>0</v>
      </c>
    </row>
    <row r="2396" spans="1:7" hidden="1" x14ac:dyDescent="0.25">
      <c r="A2396">
        <v>2394</v>
      </c>
      <c r="B2396" t="str">
        <f>VLOOKUP(A2396,Table1[[#This Row],[id]:[state]],6,0)</f>
        <v>canceled</v>
      </c>
      <c r="C2396">
        <f>IF(B2396="successful",Data!L2396,0)</f>
        <v>0</v>
      </c>
      <c r="F2396" t="str">
        <f>VLOOKUP(A2396,Table1[[#This Row],[id]:[state]],6,0)</f>
        <v>canceled</v>
      </c>
      <c r="G2396">
        <f>IF(F2396="failed",Data!L2396,0)</f>
        <v>0</v>
      </c>
    </row>
    <row r="2397" spans="1:7" hidden="1" x14ac:dyDescent="0.25">
      <c r="A2397">
        <v>2395</v>
      </c>
      <c r="B2397" t="str">
        <f>VLOOKUP(A2397,Table1[[#This Row],[id]:[state]],6,0)</f>
        <v>canceled</v>
      </c>
      <c r="C2397">
        <f>IF(B2397="successful",Data!L2397,0)</f>
        <v>0</v>
      </c>
      <c r="F2397" t="str">
        <f>VLOOKUP(A2397,Table1[[#This Row],[id]:[state]],6,0)</f>
        <v>canceled</v>
      </c>
      <c r="G2397">
        <f>IF(F2397="failed",Data!L2397,0)</f>
        <v>0</v>
      </c>
    </row>
    <row r="2398" spans="1:7" hidden="1" x14ac:dyDescent="0.25">
      <c r="A2398">
        <v>2396</v>
      </c>
      <c r="B2398" t="str">
        <f>VLOOKUP(A2398,Table1[[#This Row],[id]:[state]],6,0)</f>
        <v>canceled</v>
      </c>
      <c r="C2398">
        <f>IF(B2398="successful",Data!L2398,0)</f>
        <v>0</v>
      </c>
      <c r="F2398" t="str">
        <f>VLOOKUP(A2398,Table1[[#This Row],[id]:[state]],6,0)</f>
        <v>canceled</v>
      </c>
      <c r="G2398">
        <f>IF(F2398="failed",Data!L2398,0)</f>
        <v>0</v>
      </c>
    </row>
    <row r="2399" spans="1:7" hidden="1" x14ac:dyDescent="0.25">
      <c r="A2399">
        <v>2397</v>
      </c>
      <c r="B2399" t="str">
        <f>VLOOKUP(A2399,Table1[[#This Row],[id]:[state]],6,0)</f>
        <v>canceled</v>
      </c>
      <c r="C2399">
        <f>IF(B2399="successful",Data!L2399,0)</f>
        <v>0</v>
      </c>
      <c r="F2399" t="str">
        <f>VLOOKUP(A2399,Table1[[#This Row],[id]:[state]],6,0)</f>
        <v>canceled</v>
      </c>
      <c r="G2399">
        <f>IF(F2399="failed",Data!L2399,0)</f>
        <v>0</v>
      </c>
    </row>
    <row r="2400" spans="1:7" hidden="1" x14ac:dyDescent="0.25">
      <c r="A2400">
        <v>2398</v>
      </c>
      <c r="B2400" t="str">
        <f>VLOOKUP(A2400,Table1[[#This Row],[id]:[state]],6,0)</f>
        <v>canceled</v>
      </c>
      <c r="C2400">
        <f>IF(B2400="successful",Data!L2400,0)</f>
        <v>0</v>
      </c>
      <c r="F2400" t="str">
        <f>VLOOKUP(A2400,Table1[[#This Row],[id]:[state]],6,0)</f>
        <v>canceled</v>
      </c>
      <c r="G2400">
        <f>IF(F2400="failed",Data!L2400,0)</f>
        <v>0</v>
      </c>
    </row>
    <row r="2401" spans="1:7" hidden="1" x14ac:dyDescent="0.25">
      <c r="A2401">
        <v>2399</v>
      </c>
      <c r="B2401" t="str">
        <f>VLOOKUP(A2401,Table1[[#This Row],[id]:[state]],6,0)</f>
        <v>canceled</v>
      </c>
      <c r="C2401">
        <f>IF(B2401="successful",Data!L2401,0)</f>
        <v>0</v>
      </c>
      <c r="F2401" t="str">
        <f>VLOOKUP(A2401,Table1[[#This Row],[id]:[state]],6,0)</f>
        <v>canceled</v>
      </c>
      <c r="G2401">
        <f>IF(F2401="failed",Data!L2401,0)</f>
        <v>0</v>
      </c>
    </row>
    <row r="2402" spans="1:7" hidden="1" x14ac:dyDescent="0.25">
      <c r="A2402">
        <v>2400</v>
      </c>
      <c r="B2402" t="str">
        <f>VLOOKUP(A2402,Table1[[#This Row],[id]:[state]],6,0)</f>
        <v>canceled</v>
      </c>
      <c r="C2402">
        <f>IF(B2402="successful",Data!L2402,0)</f>
        <v>0</v>
      </c>
      <c r="F2402" t="str">
        <f>VLOOKUP(A2402,Table1[[#This Row],[id]:[state]],6,0)</f>
        <v>canceled</v>
      </c>
      <c r="G2402">
        <f>IF(F2402="failed",Data!L2402,0)</f>
        <v>0</v>
      </c>
    </row>
    <row r="2403" spans="1:7" x14ac:dyDescent="0.25">
      <c r="A2403">
        <v>2401</v>
      </c>
      <c r="B2403" t="str">
        <f>VLOOKUP(A2403,Table1[[#This Row],[id]:[state]],6,0)</f>
        <v>failed</v>
      </c>
      <c r="C2403">
        <f>IF(B2403="successful",Data!L2403,0)</f>
        <v>0</v>
      </c>
      <c r="F2403" t="str">
        <f>VLOOKUP(A2403,Table1[[#This Row],[id]:[state]],6,0)</f>
        <v>failed</v>
      </c>
      <c r="G2403">
        <f>IF(F2403="failed",Data!L2403,0)</f>
        <v>9</v>
      </c>
    </row>
    <row r="2404" spans="1:7" x14ac:dyDescent="0.25">
      <c r="A2404">
        <v>2402</v>
      </c>
      <c r="B2404" t="str">
        <f>VLOOKUP(A2404,Table1[[#This Row],[id]:[state]],6,0)</f>
        <v>failed</v>
      </c>
      <c r="C2404">
        <f>IF(B2404="successful",Data!L2404,0)</f>
        <v>0</v>
      </c>
      <c r="F2404" t="str">
        <f>VLOOKUP(A2404,Table1[[#This Row],[id]:[state]],6,0)</f>
        <v>failed</v>
      </c>
      <c r="G2404">
        <f>IF(F2404="failed",Data!L2404,0)</f>
        <v>1</v>
      </c>
    </row>
    <row r="2405" spans="1:7" x14ac:dyDescent="0.25">
      <c r="A2405">
        <v>2403</v>
      </c>
      <c r="B2405" t="str">
        <f>VLOOKUP(A2405,Table1[[#This Row],[id]:[state]],6,0)</f>
        <v>failed</v>
      </c>
      <c r="C2405">
        <f>IF(B2405="successful",Data!L2405,0)</f>
        <v>0</v>
      </c>
      <c r="F2405" t="str">
        <f>VLOOKUP(A2405,Table1[[#This Row],[id]:[state]],6,0)</f>
        <v>failed</v>
      </c>
      <c r="G2405">
        <f>IF(F2405="failed",Data!L2405,0)</f>
        <v>12</v>
      </c>
    </row>
    <row r="2406" spans="1:7" x14ac:dyDescent="0.25">
      <c r="A2406">
        <v>2404</v>
      </c>
      <c r="B2406" t="str">
        <f>VLOOKUP(A2406,Table1[[#This Row],[id]:[state]],6,0)</f>
        <v>failed</v>
      </c>
      <c r="C2406">
        <f>IF(B2406="successful",Data!L2406,0)</f>
        <v>0</v>
      </c>
      <c r="F2406" t="str">
        <f>VLOOKUP(A2406,Table1[[#This Row],[id]:[state]],6,0)</f>
        <v>failed</v>
      </c>
      <c r="G2406">
        <f>IF(F2406="failed",Data!L2406,0)</f>
        <v>0</v>
      </c>
    </row>
    <row r="2407" spans="1:7" x14ac:dyDescent="0.25">
      <c r="A2407">
        <v>2405</v>
      </c>
      <c r="B2407" t="str">
        <f>VLOOKUP(A2407,Table1[[#This Row],[id]:[state]],6,0)</f>
        <v>failed</v>
      </c>
      <c r="C2407">
        <f>IF(B2407="successful",Data!L2407,0)</f>
        <v>0</v>
      </c>
      <c r="F2407" t="str">
        <f>VLOOKUP(A2407,Table1[[#This Row],[id]:[state]],6,0)</f>
        <v>failed</v>
      </c>
      <c r="G2407">
        <f>IF(F2407="failed",Data!L2407,0)</f>
        <v>20</v>
      </c>
    </row>
    <row r="2408" spans="1:7" x14ac:dyDescent="0.25">
      <c r="A2408">
        <v>2406</v>
      </c>
      <c r="B2408" t="str">
        <f>VLOOKUP(A2408,Table1[[#This Row],[id]:[state]],6,0)</f>
        <v>failed</v>
      </c>
      <c r="C2408">
        <f>IF(B2408="successful",Data!L2408,0)</f>
        <v>0</v>
      </c>
      <c r="F2408" t="str">
        <f>VLOOKUP(A2408,Table1[[#This Row],[id]:[state]],6,0)</f>
        <v>failed</v>
      </c>
      <c r="G2408">
        <f>IF(F2408="failed",Data!L2408,0)</f>
        <v>16</v>
      </c>
    </row>
    <row r="2409" spans="1:7" x14ac:dyDescent="0.25">
      <c r="A2409">
        <v>2407</v>
      </c>
      <c r="B2409" t="str">
        <f>VLOOKUP(A2409,Table1[[#This Row],[id]:[state]],6,0)</f>
        <v>failed</v>
      </c>
      <c r="C2409">
        <f>IF(B2409="successful",Data!L2409,0)</f>
        <v>0</v>
      </c>
      <c r="F2409" t="str">
        <f>VLOOKUP(A2409,Table1[[#This Row],[id]:[state]],6,0)</f>
        <v>failed</v>
      </c>
      <c r="G2409">
        <f>IF(F2409="failed",Data!L2409,0)</f>
        <v>33</v>
      </c>
    </row>
    <row r="2410" spans="1:7" x14ac:dyDescent="0.25">
      <c r="A2410">
        <v>2408</v>
      </c>
      <c r="B2410" t="str">
        <f>VLOOKUP(A2410,Table1[[#This Row],[id]:[state]],6,0)</f>
        <v>failed</v>
      </c>
      <c r="C2410">
        <f>IF(B2410="successful",Data!L2410,0)</f>
        <v>0</v>
      </c>
      <c r="F2410" t="str">
        <f>VLOOKUP(A2410,Table1[[#This Row],[id]:[state]],6,0)</f>
        <v>failed</v>
      </c>
      <c r="G2410">
        <f>IF(F2410="failed",Data!L2410,0)</f>
        <v>2</v>
      </c>
    </row>
    <row r="2411" spans="1:7" x14ac:dyDescent="0.25">
      <c r="A2411">
        <v>2409</v>
      </c>
      <c r="B2411" t="str">
        <f>VLOOKUP(A2411,Table1[[#This Row],[id]:[state]],6,0)</f>
        <v>failed</v>
      </c>
      <c r="C2411">
        <f>IF(B2411="successful",Data!L2411,0)</f>
        <v>0</v>
      </c>
      <c r="F2411" t="str">
        <f>VLOOKUP(A2411,Table1[[#This Row],[id]:[state]],6,0)</f>
        <v>failed</v>
      </c>
      <c r="G2411">
        <f>IF(F2411="failed",Data!L2411,0)</f>
        <v>6</v>
      </c>
    </row>
    <row r="2412" spans="1:7" x14ac:dyDescent="0.25">
      <c r="A2412">
        <v>2410</v>
      </c>
      <c r="B2412" t="str">
        <f>VLOOKUP(A2412,Table1[[#This Row],[id]:[state]],6,0)</f>
        <v>failed</v>
      </c>
      <c r="C2412">
        <f>IF(B2412="successful",Data!L2412,0)</f>
        <v>0</v>
      </c>
      <c r="F2412" t="str">
        <f>VLOOKUP(A2412,Table1[[#This Row],[id]:[state]],6,0)</f>
        <v>failed</v>
      </c>
      <c r="G2412">
        <f>IF(F2412="failed",Data!L2412,0)</f>
        <v>0</v>
      </c>
    </row>
    <row r="2413" spans="1:7" x14ac:dyDescent="0.25">
      <c r="A2413">
        <v>2411</v>
      </c>
      <c r="B2413" t="str">
        <f>VLOOKUP(A2413,Table1[[#This Row],[id]:[state]],6,0)</f>
        <v>failed</v>
      </c>
      <c r="C2413">
        <f>IF(B2413="successful",Data!L2413,0)</f>
        <v>0</v>
      </c>
      <c r="F2413" t="str">
        <f>VLOOKUP(A2413,Table1[[#This Row],[id]:[state]],6,0)</f>
        <v>failed</v>
      </c>
      <c r="G2413">
        <f>IF(F2413="failed",Data!L2413,0)</f>
        <v>3</v>
      </c>
    </row>
    <row r="2414" spans="1:7" x14ac:dyDescent="0.25">
      <c r="A2414">
        <v>2412</v>
      </c>
      <c r="B2414" t="str">
        <f>VLOOKUP(A2414,Table1[[#This Row],[id]:[state]],6,0)</f>
        <v>failed</v>
      </c>
      <c r="C2414">
        <f>IF(B2414="successful",Data!L2414,0)</f>
        <v>0</v>
      </c>
      <c r="F2414" t="str">
        <f>VLOOKUP(A2414,Table1[[#This Row],[id]:[state]],6,0)</f>
        <v>failed</v>
      </c>
      <c r="G2414">
        <f>IF(F2414="failed",Data!L2414,0)</f>
        <v>0</v>
      </c>
    </row>
    <row r="2415" spans="1:7" x14ac:dyDescent="0.25">
      <c r="A2415">
        <v>2413</v>
      </c>
      <c r="B2415" t="str">
        <f>VLOOKUP(A2415,Table1[[#This Row],[id]:[state]],6,0)</f>
        <v>failed</v>
      </c>
      <c r="C2415">
        <f>IF(B2415="successful",Data!L2415,0)</f>
        <v>0</v>
      </c>
      <c r="F2415" t="str">
        <f>VLOOKUP(A2415,Table1[[#This Row],[id]:[state]],6,0)</f>
        <v>failed</v>
      </c>
      <c r="G2415">
        <f>IF(F2415="failed",Data!L2415,0)</f>
        <v>3</v>
      </c>
    </row>
    <row r="2416" spans="1:7" x14ac:dyDescent="0.25">
      <c r="A2416">
        <v>2414</v>
      </c>
      <c r="B2416" t="str">
        <f>VLOOKUP(A2416,Table1[[#This Row],[id]:[state]],6,0)</f>
        <v>failed</v>
      </c>
      <c r="C2416">
        <f>IF(B2416="successful",Data!L2416,0)</f>
        <v>0</v>
      </c>
      <c r="F2416" t="str">
        <f>VLOOKUP(A2416,Table1[[#This Row],[id]:[state]],6,0)</f>
        <v>failed</v>
      </c>
      <c r="G2416">
        <f>IF(F2416="failed",Data!L2416,0)</f>
        <v>13</v>
      </c>
    </row>
    <row r="2417" spans="1:7" x14ac:dyDescent="0.25">
      <c r="A2417">
        <v>2415</v>
      </c>
      <c r="B2417" t="str">
        <f>VLOOKUP(A2417,Table1[[#This Row],[id]:[state]],6,0)</f>
        <v>failed</v>
      </c>
      <c r="C2417">
        <f>IF(B2417="successful",Data!L2417,0)</f>
        <v>0</v>
      </c>
      <c r="F2417" t="str">
        <f>VLOOKUP(A2417,Table1[[#This Row],[id]:[state]],6,0)</f>
        <v>failed</v>
      </c>
      <c r="G2417">
        <f>IF(F2417="failed",Data!L2417,0)</f>
        <v>6</v>
      </c>
    </row>
    <row r="2418" spans="1:7" x14ac:dyDescent="0.25">
      <c r="A2418">
        <v>2416</v>
      </c>
      <c r="B2418" t="str">
        <f>VLOOKUP(A2418,Table1[[#This Row],[id]:[state]],6,0)</f>
        <v>failed</v>
      </c>
      <c r="C2418">
        <f>IF(B2418="successful",Data!L2418,0)</f>
        <v>0</v>
      </c>
      <c r="F2418" t="str">
        <f>VLOOKUP(A2418,Table1[[#This Row],[id]:[state]],6,0)</f>
        <v>failed</v>
      </c>
      <c r="G2418">
        <f>IF(F2418="failed",Data!L2418,0)</f>
        <v>1</v>
      </c>
    </row>
    <row r="2419" spans="1:7" x14ac:dyDescent="0.25">
      <c r="A2419">
        <v>2417</v>
      </c>
      <c r="B2419" t="str">
        <f>VLOOKUP(A2419,Table1[[#This Row],[id]:[state]],6,0)</f>
        <v>failed</v>
      </c>
      <c r="C2419">
        <f>IF(B2419="successful",Data!L2419,0)</f>
        <v>0</v>
      </c>
      <c r="F2419" t="str">
        <f>VLOOKUP(A2419,Table1[[#This Row],[id]:[state]],6,0)</f>
        <v>failed</v>
      </c>
      <c r="G2419">
        <f>IF(F2419="failed",Data!L2419,0)</f>
        <v>0</v>
      </c>
    </row>
    <row r="2420" spans="1:7" x14ac:dyDescent="0.25">
      <c r="A2420">
        <v>2418</v>
      </c>
      <c r="B2420" t="str">
        <f>VLOOKUP(A2420,Table1[[#This Row],[id]:[state]],6,0)</f>
        <v>failed</v>
      </c>
      <c r="C2420">
        <f>IF(B2420="successful",Data!L2420,0)</f>
        <v>0</v>
      </c>
      <c r="F2420" t="str">
        <f>VLOOKUP(A2420,Table1[[#This Row],[id]:[state]],6,0)</f>
        <v>failed</v>
      </c>
      <c r="G2420">
        <f>IF(F2420="failed",Data!L2420,0)</f>
        <v>5</v>
      </c>
    </row>
    <row r="2421" spans="1:7" x14ac:dyDescent="0.25">
      <c r="A2421">
        <v>2419</v>
      </c>
      <c r="B2421" t="str">
        <f>VLOOKUP(A2421,Table1[[#This Row],[id]:[state]],6,0)</f>
        <v>failed</v>
      </c>
      <c r="C2421">
        <f>IF(B2421="successful",Data!L2421,0)</f>
        <v>0</v>
      </c>
      <c r="F2421" t="str">
        <f>VLOOKUP(A2421,Table1[[#This Row],[id]:[state]],6,0)</f>
        <v>failed</v>
      </c>
      <c r="G2421">
        <f>IF(F2421="failed",Data!L2421,0)</f>
        <v>0</v>
      </c>
    </row>
    <row r="2422" spans="1:7" x14ac:dyDescent="0.25">
      <c r="A2422">
        <v>2420</v>
      </c>
      <c r="B2422" t="str">
        <f>VLOOKUP(A2422,Table1[[#This Row],[id]:[state]],6,0)</f>
        <v>failed</v>
      </c>
      <c r="C2422">
        <f>IF(B2422="successful",Data!L2422,0)</f>
        <v>0</v>
      </c>
      <c r="F2422" t="str">
        <f>VLOOKUP(A2422,Table1[[#This Row],[id]:[state]],6,0)</f>
        <v>failed</v>
      </c>
      <c r="G2422">
        <f>IF(F2422="failed",Data!L2422,0)</f>
        <v>36</v>
      </c>
    </row>
    <row r="2423" spans="1:7" x14ac:dyDescent="0.25">
      <c r="A2423">
        <v>2421</v>
      </c>
      <c r="B2423" t="str">
        <f>VLOOKUP(A2423,Table1[[#This Row],[id]:[state]],6,0)</f>
        <v>failed</v>
      </c>
      <c r="C2423">
        <f>IF(B2423="successful",Data!L2423,0)</f>
        <v>0</v>
      </c>
      <c r="F2423" t="str">
        <f>VLOOKUP(A2423,Table1[[#This Row],[id]:[state]],6,0)</f>
        <v>failed</v>
      </c>
      <c r="G2423">
        <f>IF(F2423="failed",Data!L2423,0)</f>
        <v>1</v>
      </c>
    </row>
    <row r="2424" spans="1:7" x14ac:dyDescent="0.25">
      <c r="A2424">
        <v>2422</v>
      </c>
      <c r="B2424" t="str">
        <f>VLOOKUP(A2424,Table1[[#This Row],[id]:[state]],6,0)</f>
        <v>failed</v>
      </c>
      <c r="C2424">
        <f>IF(B2424="successful",Data!L2424,0)</f>
        <v>0</v>
      </c>
      <c r="F2424" t="str">
        <f>VLOOKUP(A2424,Table1[[#This Row],[id]:[state]],6,0)</f>
        <v>failed</v>
      </c>
      <c r="G2424">
        <f>IF(F2424="failed",Data!L2424,0)</f>
        <v>1</v>
      </c>
    </row>
    <row r="2425" spans="1:7" x14ac:dyDescent="0.25">
      <c r="A2425">
        <v>2423</v>
      </c>
      <c r="B2425" t="str">
        <f>VLOOKUP(A2425,Table1[[#This Row],[id]:[state]],6,0)</f>
        <v>failed</v>
      </c>
      <c r="C2425">
        <f>IF(B2425="successful",Data!L2425,0)</f>
        <v>0</v>
      </c>
      <c r="F2425" t="str">
        <f>VLOOKUP(A2425,Table1[[#This Row],[id]:[state]],6,0)</f>
        <v>failed</v>
      </c>
      <c r="G2425">
        <f>IF(F2425="failed",Data!L2425,0)</f>
        <v>1</v>
      </c>
    </row>
    <row r="2426" spans="1:7" x14ac:dyDescent="0.25">
      <c r="A2426">
        <v>2424</v>
      </c>
      <c r="B2426" t="str">
        <f>VLOOKUP(A2426,Table1[[#This Row],[id]:[state]],6,0)</f>
        <v>failed</v>
      </c>
      <c r="C2426">
        <f>IF(B2426="successful",Data!L2426,0)</f>
        <v>0</v>
      </c>
      <c r="F2426" t="str">
        <f>VLOOKUP(A2426,Table1[[#This Row],[id]:[state]],6,0)</f>
        <v>failed</v>
      </c>
      <c r="G2426">
        <f>IF(F2426="failed",Data!L2426,0)</f>
        <v>9</v>
      </c>
    </row>
    <row r="2427" spans="1:7" x14ac:dyDescent="0.25">
      <c r="A2427">
        <v>2425</v>
      </c>
      <c r="B2427" t="str">
        <f>VLOOKUP(A2427,Table1[[#This Row],[id]:[state]],6,0)</f>
        <v>failed</v>
      </c>
      <c r="C2427">
        <f>IF(B2427="successful",Data!L2427,0)</f>
        <v>0</v>
      </c>
      <c r="F2427" t="str">
        <f>VLOOKUP(A2427,Table1[[#This Row],[id]:[state]],6,0)</f>
        <v>failed</v>
      </c>
      <c r="G2427">
        <f>IF(F2427="failed",Data!L2427,0)</f>
        <v>1</v>
      </c>
    </row>
    <row r="2428" spans="1:7" x14ac:dyDescent="0.25">
      <c r="A2428">
        <v>2426</v>
      </c>
      <c r="B2428" t="str">
        <f>VLOOKUP(A2428,Table1[[#This Row],[id]:[state]],6,0)</f>
        <v>failed</v>
      </c>
      <c r="C2428">
        <f>IF(B2428="successful",Data!L2428,0)</f>
        <v>0</v>
      </c>
      <c r="F2428" t="str">
        <f>VLOOKUP(A2428,Table1[[#This Row],[id]:[state]],6,0)</f>
        <v>failed</v>
      </c>
      <c r="G2428">
        <f>IF(F2428="failed",Data!L2428,0)</f>
        <v>0</v>
      </c>
    </row>
    <row r="2429" spans="1:7" x14ac:dyDescent="0.25">
      <c r="A2429">
        <v>2427</v>
      </c>
      <c r="B2429" t="str">
        <f>VLOOKUP(A2429,Table1[[#This Row],[id]:[state]],6,0)</f>
        <v>failed</v>
      </c>
      <c r="C2429">
        <f>IF(B2429="successful",Data!L2429,0)</f>
        <v>0</v>
      </c>
      <c r="F2429" t="str">
        <f>VLOOKUP(A2429,Table1[[#This Row],[id]:[state]],6,0)</f>
        <v>failed</v>
      </c>
      <c r="G2429">
        <f>IF(F2429="failed",Data!L2429,0)</f>
        <v>1</v>
      </c>
    </row>
    <row r="2430" spans="1:7" x14ac:dyDescent="0.25">
      <c r="A2430">
        <v>2428</v>
      </c>
      <c r="B2430" t="str">
        <f>VLOOKUP(A2430,Table1[[#This Row],[id]:[state]],6,0)</f>
        <v>failed</v>
      </c>
      <c r="C2430">
        <f>IF(B2430="successful",Data!L2430,0)</f>
        <v>0</v>
      </c>
      <c r="F2430" t="str">
        <f>VLOOKUP(A2430,Table1[[#This Row],[id]:[state]],6,0)</f>
        <v>failed</v>
      </c>
      <c r="G2430">
        <f>IF(F2430="failed",Data!L2430,0)</f>
        <v>1</v>
      </c>
    </row>
    <row r="2431" spans="1:7" x14ac:dyDescent="0.25">
      <c r="A2431">
        <v>2429</v>
      </c>
      <c r="B2431" t="str">
        <f>VLOOKUP(A2431,Table1[[#This Row],[id]:[state]],6,0)</f>
        <v>failed</v>
      </c>
      <c r="C2431">
        <f>IF(B2431="successful",Data!L2431,0)</f>
        <v>0</v>
      </c>
      <c r="F2431" t="str">
        <f>VLOOKUP(A2431,Table1[[#This Row],[id]:[state]],6,0)</f>
        <v>failed</v>
      </c>
      <c r="G2431">
        <f>IF(F2431="failed",Data!L2431,0)</f>
        <v>4</v>
      </c>
    </row>
    <row r="2432" spans="1:7" x14ac:dyDescent="0.25">
      <c r="A2432">
        <v>2430</v>
      </c>
      <c r="B2432" t="str">
        <f>VLOOKUP(A2432,Table1[[#This Row],[id]:[state]],6,0)</f>
        <v>failed</v>
      </c>
      <c r="C2432">
        <f>IF(B2432="successful",Data!L2432,0)</f>
        <v>0</v>
      </c>
      <c r="F2432" t="str">
        <f>VLOOKUP(A2432,Table1[[#This Row],[id]:[state]],6,0)</f>
        <v>failed</v>
      </c>
      <c r="G2432">
        <f>IF(F2432="failed",Data!L2432,0)</f>
        <v>2</v>
      </c>
    </row>
    <row r="2433" spans="1:7" x14ac:dyDescent="0.25">
      <c r="A2433">
        <v>2431</v>
      </c>
      <c r="B2433" t="str">
        <f>VLOOKUP(A2433,Table1[[#This Row],[id]:[state]],6,0)</f>
        <v>failed</v>
      </c>
      <c r="C2433">
        <f>IF(B2433="successful",Data!L2433,0)</f>
        <v>0</v>
      </c>
      <c r="F2433" t="str">
        <f>VLOOKUP(A2433,Table1[[#This Row],[id]:[state]],6,0)</f>
        <v>failed</v>
      </c>
      <c r="G2433">
        <f>IF(F2433="failed",Data!L2433,0)</f>
        <v>2</v>
      </c>
    </row>
    <row r="2434" spans="1:7" x14ac:dyDescent="0.25">
      <c r="A2434">
        <v>2432</v>
      </c>
      <c r="B2434" t="str">
        <f>VLOOKUP(A2434,Table1[[#This Row],[id]:[state]],6,0)</f>
        <v>failed</v>
      </c>
      <c r="C2434">
        <f>IF(B2434="successful",Data!L2434,0)</f>
        <v>0</v>
      </c>
      <c r="F2434" t="str">
        <f>VLOOKUP(A2434,Table1[[#This Row],[id]:[state]],6,0)</f>
        <v>failed</v>
      </c>
      <c r="G2434">
        <f>IF(F2434="failed",Data!L2434,0)</f>
        <v>2</v>
      </c>
    </row>
    <row r="2435" spans="1:7" x14ac:dyDescent="0.25">
      <c r="A2435">
        <v>2433</v>
      </c>
      <c r="B2435" t="str">
        <f>VLOOKUP(A2435,Table1[[#This Row],[id]:[state]],6,0)</f>
        <v>failed</v>
      </c>
      <c r="C2435">
        <f>IF(B2435="successful",Data!L2435,0)</f>
        <v>0</v>
      </c>
      <c r="F2435" t="str">
        <f>VLOOKUP(A2435,Table1[[#This Row],[id]:[state]],6,0)</f>
        <v>failed</v>
      </c>
      <c r="G2435">
        <f>IF(F2435="failed",Data!L2435,0)</f>
        <v>0</v>
      </c>
    </row>
    <row r="2436" spans="1:7" x14ac:dyDescent="0.25">
      <c r="A2436">
        <v>2434</v>
      </c>
      <c r="B2436" t="str">
        <f>VLOOKUP(A2436,Table1[[#This Row],[id]:[state]],6,0)</f>
        <v>failed</v>
      </c>
      <c r="C2436">
        <f>IF(B2436="successful",Data!L2436,0)</f>
        <v>0</v>
      </c>
      <c r="F2436" t="str">
        <f>VLOOKUP(A2436,Table1[[#This Row],[id]:[state]],6,0)</f>
        <v>failed</v>
      </c>
      <c r="G2436">
        <f>IF(F2436="failed",Data!L2436,0)</f>
        <v>2</v>
      </c>
    </row>
    <row r="2437" spans="1:7" x14ac:dyDescent="0.25">
      <c r="A2437">
        <v>2435</v>
      </c>
      <c r="B2437" t="str">
        <f>VLOOKUP(A2437,Table1[[#This Row],[id]:[state]],6,0)</f>
        <v>failed</v>
      </c>
      <c r="C2437">
        <f>IF(B2437="successful",Data!L2437,0)</f>
        <v>0</v>
      </c>
      <c r="F2437" t="str">
        <f>VLOOKUP(A2437,Table1[[#This Row],[id]:[state]],6,0)</f>
        <v>failed</v>
      </c>
      <c r="G2437">
        <f>IF(F2437="failed",Data!L2437,0)</f>
        <v>4</v>
      </c>
    </row>
    <row r="2438" spans="1:7" x14ac:dyDescent="0.25">
      <c r="A2438">
        <v>2436</v>
      </c>
      <c r="B2438" t="str">
        <f>VLOOKUP(A2438,Table1[[#This Row],[id]:[state]],6,0)</f>
        <v>failed</v>
      </c>
      <c r="C2438">
        <f>IF(B2438="successful",Data!L2438,0)</f>
        <v>0</v>
      </c>
      <c r="F2438" t="str">
        <f>VLOOKUP(A2438,Table1[[#This Row],[id]:[state]],6,0)</f>
        <v>failed</v>
      </c>
      <c r="G2438">
        <f>IF(F2438="failed",Data!L2438,0)</f>
        <v>2</v>
      </c>
    </row>
    <row r="2439" spans="1:7" x14ac:dyDescent="0.25">
      <c r="A2439">
        <v>2437</v>
      </c>
      <c r="B2439" t="str">
        <f>VLOOKUP(A2439,Table1[[#This Row],[id]:[state]],6,0)</f>
        <v>failed</v>
      </c>
      <c r="C2439">
        <f>IF(B2439="successful",Data!L2439,0)</f>
        <v>0</v>
      </c>
      <c r="F2439" t="str">
        <f>VLOOKUP(A2439,Table1[[#This Row],[id]:[state]],6,0)</f>
        <v>failed</v>
      </c>
      <c r="G2439">
        <f>IF(F2439="failed",Data!L2439,0)</f>
        <v>0</v>
      </c>
    </row>
    <row r="2440" spans="1:7" x14ac:dyDescent="0.25">
      <c r="A2440">
        <v>2438</v>
      </c>
      <c r="B2440" t="str">
        <f>VLOOKUP(A2440,Table1[[#This Row],[id]:[state]],6,0)</f>
        <v>failed</v>
      </c>
      <c r="C2440">
        <f>IF(B2440="successful",Data!L2440,0)</f>
        <v>0</v>
      </c>
      <c r="F2440" t="str">
        <f>VLOOKUP(A2440,Table1[[#This Row],[id]:[state]],6,0)</f>
        <v>failed</v>
      </c>
      <c r="G2440">
        <f>IF(F2440="failed",Data!L2440,0)</f>
        <v>1</v>
      </c>
    </row>
    <row r="2441" spans="1:7" x14ac:dyDescent="0.25">
      <c r="A2441">
        <v>2439</v>
      </c>
      <c r="B2441" t="str">
        <f>VLOOKUP(A2441,Table1[[#This Row],[id]:[state]],6,0)</f>
        <v>failed</v>
      </c>
      <c r="C2441">
        <f>IF(B2441="successful",Data!L2441,0)</f>
        <v>0</v>
      </c>
      <c r="F2441" t="str">
        <f>VLOOKUP(A2441,Table1[[#This Row],[id]:[state]],6,0)</f>
        <v>failed</v>
      </c>
      <c r="G2441">
        <f>IF(F2441="failed",Data!L2441,0)</f>
        <v>0</v>
      </c>
    </row>
    <row r="2442" spans="1:7" x14ac:dyDescent="0.25">
      <c r="A2442">
        <v>2440</v>
      </c>
      <c r="B2442" t="str">
        <f>VLOOKUP(A2442,Table1[[#This Row],[id]:[state]],6,0)</f>
        <v>failed</v>
      </c>
      <c r="C2442">
        <f>IF(B2442="successful",Data!L2442,0)</f>
        <v>0</v>
      </c>
      <c r="F2442" t="str">
        <f>VLOOKUP(A2442,Table1[[#This Row],[id]:[state]],6,0)</f>
        <v>failed</v>
      </c>
      <c r="G2442">
        <f>IF(F2442="failed",Data!L2442,0)</f>
        <v>2</v>
      </c>
    </row>
    <row r="2443" spans="1:7" hidden="1" x14ac:dyDescent="0.25">
      <c r="A2443">
        <v>2441</v>
      </c>
      <c r="B2443" t="str">
        <f>VLOOKUP(A2443,Table1[[#This Row],[id]:[state]],6,0)</f>
        <v>successful</v>
      </c>
      <c r="C2443">
        <f>IF(B2443="successful",Data!L2443,0)</f>
        <v>109</v>
      </c>
      <c r="F2443" t="str">
        <f>VLOOKUP(A2443,Table1[[#This Row],[id]:[state]],6,0)</f>
        <v>successful</v>
      </c>
      <c r="G2443">
        <f>IF(F2443="failed",Data!L2443,0)</f>
        <v>0</v>
      </c>
    </row>
    <row r="2444" spans="1:7" hidden="1" x14ac:dyDescent="0.25">
      <c r="A2444">
        <v>2442</v>
      </c>
      <c r="B2444" t="str">
        <f>VLOOKUP(A2444,Table1[[#This Row],[id]:[state]],6,0)</f>
        <v>successful</v>
      </c>
      <c r="C2444">
        <f>IF(B2444="successful",Data!L2444,0)</f>
        <v>372</v>
      </c>
      <c r="F2444" t="str">
        <f>VLOOKUP(A2444,Table1[[#This Row],[id]:[state]],6,0)</f>
        <v>successful</v>
      </c>
      <c r="G2444">
        <f>IF(F2444="failed",Data!L2444,0)</f>
        <v>0</v>
      </c>
    </row>
    <row r="2445" spans="1:7" hidden="1" x14ac:dyDescent="0.25">
      <c r="A2445">
        <v>2443</v>
      </c>
      <c r="B2445" t="str">
        <f>VLOOKUP(A2445,Table1[[#This Row],[id]:[state]],6,0)</f>
        <v>successful</v>
      </c>
      <c r="C2445">
        <f>IF(B2445="successful",Data!L2445,0)</f>
        <v>311</v>
      </c>
      <c r="F2445" t="str">
        <f>VLOOKUP(A2445,Table1[[#This Row],[id]:[state]],6,0)</f>
        <v>successful</v>
      </c>
      <c r="G2445">
        <f>IF(F2445="failed",Data!L2445,0)</f>
        <v>0</v>
      </c>
    </row>
    <row r="2446" spans="1:7" hidden="1" x14ac:dyDescent="0.25">
      <c r="A2446">
        <v>2444</v>
      </c>
      <c r="B2446" t="str">
        <f>VLOOKUP(A2446,Table1[[#This Row],[id]:[state]],6,0)</f>
        <v>successful</v>
      </c>
      <c r="C2446">
        <f>IF(B2446="successful",Data!L2446,0)</f>
        <v>61</v>
      </c>
      <c r="F2446" t="str">
        <f>VLOOKUP(A2446,Table1[[#This Row],[id]:[state]],6,0)</f>
        <v>successful</v>
      </c>
      <c r="G2446">
        <f>IF(F2446="failed",Data!L2446,0)</f>
        <v>0</v>
      </c>
    </row>
    <row r="2447" spans="1:7" hidden="1" x14ac:dyDescent="0.25">
      <c r="A2447">
        <v>2445</v>
      </c>
      <c r="B2447" t="str">
        <f>VLOOKUP(A2447,Table1[[#This Row],[id]:[state]],6,0)</f>
        <v>successful</v>
      </c>
      <c r="C2447">
        <f>IF(B2447="successful",Data!L2447,0)</f>
        <v>115</v>
      </c>
      <c r="F2447" t="str">
        <f>VLOOKUP(A2447,Table1[[#This Row],[id]:[state]],6,0)</f>
        <v>successful</v>
      </c>
      <c r="G2447">
        <f>IF(F2447="failed",Data!L2447,0)</f>
        <v>0</v>
      </c>
    </row>
    <row r="2448" spans="1:7" hidden="1" x14ac:dyDescent="0.25">
      <c r="A2448">
        <v>2446</v>
      </c>
      <c r="B2448" t="str">
        <f>VLOOKUP(A2448,Table1[[#This Row],[id]:[state]],6,0)</f>
        <v>successful</v>
      </c>
      <c r="C2448">
        <f>IF(B2448="successful",Data!L2448,0)</f>
        <v>111</v>
      </c>
      <c r="F2448" t="str">
        <f>VLOOKUP(A2448,Table1[[#This Row],[id]:[state]],6,0)</f>
        <v>successful</v>
      </c>
      <c r="G2448">
        <f>IF(F2448="failed",Data!L2448,0)</f>
        <v>0</v>
      </c>
    </row>
    <row r="2449" spans="1:7" hidden="1" x14ac:dyDescent="0.25">
      <c r="A2449">
        <v>2447</v>
      </c>
      <c r="B2449" t="str">
        <f>VLOOKUP(A2449,Table1[[#This Row],[id]:[state]],6,0)</f>
        <v>successful</v>
      </c>
      <c r="C2449">
        <f>IF(B2449="successful",Data!L2449,0)</f>
        <v>337</v>
      </c>
      <c r="F2449" t="str">
        <f>VLOOKUP(A2449,Table1[[#This Row],[id]:[state]],6,0)</f>
        <v>successful</v>
      </c>
      <c r="G2449">
        <f>IF(F2449="failed",Data!L2449,0)</f>
        <v>0</v>
      </c>
    </row>
    <row r="2450" spans="1:7" hidden="1" x14ac:dyDescent="0.25">
      <c r="A2450">
        <v>2448</v>
      </c>
      <c r="B2450" t="str">
        <f>VLOOKUP(A2450,Table1[[#This Row],[id]:[state]],6,0)</f>
        <v>successful</v>
      </c>
      <c r="C2450">
        <f>IF(B2450="successful",Data!L2450,0)</f>
        <v>9</v>
      </c>
      <c r="F2450" t="str">
        <f>VLOOKUP(A2450,Table1[[#This Row],[id]:[state]],6,0)</f>
        <v>successful</v>
      </c>
      <c r="G2450">
        <f>IF(F2450="failed",Data!L2450,0)</f>
        <v>0</v>
      </c>
    </row>
    <row r="2451" spans="1:7" hidden="1" x14ac:dyDescent="0.25">
      <c r="A2451">
        <v>2449</v>
      </c>
      <c r="B2451" t="str">
        <f>VLOOKUP(A2451,Table1[[#This Row],[id]:[state]],6,0)</f>
        <v>successful</v>
      </c>
      <c r="C2451">
        <f>IF(B2451="successful",Data!L2451,0)</f>
        <v>120</v>
      </c>
      <c r="F2451" t="str">
        <f>VLOOKUP(A2451,Table1[[#This Row],[id]:[state]],6,0)</f>
        <v>successful</v>
      </c>
      <c r="G2451">
        <f>IF(F2451="failed",Data!L2451,0)</f>
        <v>0</v>
      </c>
    </row>
    <row r="2452" spans="1:7" hidden="1" x14ac:dyDescent="0.25">
      <c r="A2452">
        <v>2450</v>
      </c>
      <c r="B2452" t="str">
        <f>VLOOKUP(A2452,Table1[[#This Row],[id]:[state]],6,0)</f>
        <v>successful</v>
      </c>
      <c r="C2452">
        <f>IF(B2452="successful",Data!L2452,0)</f>
        <v>102</v>
      </c>
      <c r="F2452" t="str">
        <f>VLOOKUP(A2452,Table1[[#This Row],[id]:[state]],6,0)</f>
        <v>successful</v>
      </c>
      <c r="G2452">
        <f>IF(F2452="failed",Data!L2452,0)</f>
        <v>0</v>
      </c>
    </row>
    <row r="2453" spans="1:7" hidden="1" x14ac:dyDescent="0.25">
      <c r="A2453">
        <v>2451</v>
      </c>
      <c r="B2453" t="str">
        <f>VLOOKUP(A2453,Table1[[#This Row],[id]:[state]],6,0)</f>
        <v>successful</v>
      </c>
      <c r="C2453">
        <f>IF(B2453="successful",Data!L2453,0)</f>
        <v>186</v>
      </c>
      <c r="F2453" t="str">
        <f>VLOOKUP(A2453,Table1[[#This Row],[id]:[state]],6,0)</f>
        <v>successful</v>
      </c>
      <c r="G2453">
        <f>IF(F2453="failed",Data!L2453,0)</f>
        <v>0</v>
      </c>
    </row>
    <row r="2454" spans="1:7" hidden="1" x14ac:dyDescent="0.25">
      <c r="A2454">
        <v>2452</v>
      </c>
      <c r="B2454" t="str">
        <f>VLOOKUP(A2454,Table1[[#This Row],[id]:[state]],6,0)</f>
        <v>successful</v>
      </c>
      <c r="C2454">
        <f>IF(B2454="successful",Data!L2454,0)</f>
        <v>15</v>
      </c>
      <c r="F2454" t="str">
        <f>VLOOKUP(A2454,Table1[[#This Row],[id]:[state]],6,0)</f>
        <v>successful</v>
      </c>
      <c r="G2454">
        <f>IF(F2454="failed",Data!L2454,0)</f>
        <v>0</v>
      </c>
    </row>
    <row r="2455" spans="1:7" hidden="1" x14ac:dyDescent="0.25">
      <c r="A2455">
        <v>2453</v>
      </c>
      <c r="B2455" t="str">
        <f>VLOOKUP(A2455,Table1[[#This Row],[id]:[state]],6,0)</f>
        <v>successful</v>
      </c>
      <c r="C2455">
        <f>IF(B2455="successful",Data!L2455,0)</f>
        <v>67</v>
      </c>
      <c r="F2455" t="str">
        <f>VLOOKUP(A2455,Table1[[#This Row],[id]:[state]],6,0)</f>
        <v>successful</v>
      </c>
      <c r="G2455">
        <f>IF(F2455="failed",Data!L2455,0)</f>
        <v>0</v>
      </c>
    </row>
    <row r="2456" spans="1:7" hidden="1" x14ac:dyDescent="0.25">
      <c r="A2456">
        <v>2454</v>
      </c>
      <c r="B2456" t="str">
        <f>VLOOKUP(A2456,Table1[[#This Row],[id]:[state]],6,0)</f>
        <v>successful</v>
      </c>
      <c r="C2456">
        <f>IF(B2456="successful",Data!L2456,0)</f>
        <v>130</v>
      </c>
      <c r="F2456" t="str">
        <f>VLOOKUP(A2456,Table1[[#This Row],[id]:[state]],6,0)</f>
        <v>successful</v>
      </c>
      <c r="G2456">
        <f>IF(F2456="failed",Data!L2456,0)</f>
        <v>0</v>
      </c>
    </row>
    <row r="2457" spans="1:7" hidden="1" x14ac:dyDescent="0.25">
      <c r="A2457">
        <v>2455</v>
      </c>
      <c r="B2457" t="str">
        <f>VLOOKUP(A2457,Table1[[#This Row],[id]:[state]],6,0)</f>
        <v>successful</v>
      </c>
      <c r="C2457">
        <f>IF(B2457="successful",Data!L2457,0)</f>
        <v>16</v>
      </c>
      <c r="F2457" t="str">
        <f>VLOOKUP(A2457,Table1[[#This Row],[id]:[state]],6,0)</f>
        <v>successful</v>
      </c>
      <c r="G2457">
        <f>IF(F2457="failed",Data!L2457,0)</f>
        <v>0</v>
      </c>
    </row>
    <row r="2458" spans="1:7" hidden="1" x14ac:dyDescent="0.25">
      <c r="A2458">
        <v>2456</v>
      </c>
      <c r="B2458" t="str">
        <f>VLOOKUP(A2458,Table1[[#This Row],[id]:[state]],6,0)</f>
        <v>successful</v>
      </c>
      <c r="C2458">
        <f>IF(B2458="successful",Data!L2458,0)</f>
        <v>67</v>
      </c>
      <c r="F2458" t="str">
        <f>VLOOKUP(A2458,Table1[[#This Row],[id]:[state]],6,0)</f>
        <v>successful</v>
      </c>
      <c r="G2458">
        <f>IF(F2458="failed",Data!L2458,0)</f>
        <v>0</v>
      </c>
    </row>
    <row r="2459" spans="1:7" hidden="1" x14ac:dyDescent="0.25">
      <c r="A2459">
        <v>2457</v>
      </c>
      <c r="B2459" t="str">
        <f>VLOOKUP(A2459,Table1[[#This Row],[id]:[state]],6,0)</f>
        <v>successful</v>
      </c>
      <c r="C2459">
        <f>IF(B2459="successful",Data!L2459,0)</f>
        <v>124</v>
      </c>
      <c r="F2459" t="str">
        <f>VLOOKUP(A2459,Table1[[#This Row],[id]:[state]],6,0)</f>
        <v>successful</v>
      </c>
      <c r="G2459">
        <f>IF(F2459="failed",Data!L2459,0)</f>
        <v>0</v>
      </c>
    </row>
    <row r="2460" spans="1:7" hidden="1" x14ac:dyDescent="0.25">
      <c r="A2460">
        <v>2458</v>
      </c>
      <c r="B2460" t="str">
        <f>VLOOKUP(A2460,Table1[[#This Row],[id]:[state]],6,0)</f>
        <v>successful</v>
      </c>
      <c r="C2460">
        <f>IF(B2460="successful",Data!L2460,0)</f>
        <v>80</v>
      </c>
      <c r="F2460" t="str">
        <f>VLOOKUP(A2460,Table1[[#This Row],[id]:[state]],6,0)</f>
        <v>successful</v>
      </c>
      <c r="G2460">
        <f>IF(F2460="failed",Data!L2460,0)</f>
        <v>0</v>
      </c>
    </row>
    <row r="2461" spans="1:7" hidden="1" x14ac:dyDescent="0.25">
      <c r="A2461">
        <v>2459</v>
      </c>
      <c r="B2461" t="str">
        <f>VLOOKUP(A2461,Table1[[#This Row],[id]:[state]],6,0)</f>
        <v>successful</v>
      </c>
      <c r="C2461">
        <f>IF(B2461="successful",Data!L2461,0)</f>
        <v>282</v>
      </c>
      <c r="F2461" t="str">
        <f>VLOOKUP(A2461,Table1[[#This Row],[id]:[state]],6,0)</f>
        <v>successful</v>
      </c>
      <c r="G2461">
        <f>IF(F2461="failed",Data!L2461,0)</f>
        <v>0</v>
      </c>
    </row>
    <row r="2462" spans="1:7" hidden="1" x14ac:dyDescent="0.25">
      <c r="A2462">
        <v>2460</v>
      </c>
      <c r="B2462" t="str">
        <f>VLOOKUP(A2462,Table1[[#This Row],[id]:[state]],6,0)</f>
        <v>successful</v>
      </c>
      <c r="C2462">
        <f>IF(B2462="successful",Data!L2462,0)</f>
        <v>68</v>
      </c>
      <c r="F2462" t="str">
        <f>VLOOKUP(A2462,Table1[[#This Row],[id]:[state]],6,0)</f>
        <v>successful</v>
      </c>
      <c r="G2462">
        <f>IF(F2462="failed",Data!L2462,0)</f>
        <v>0</v>
      </c>
    </row>
    <row r="2463" spans="1:7" hidden="1" x14ac:dyDescent="0.25">
      <c r="A2463">
        <v>2461</v>
      </c>
      <c r="B2463" t="str">
        <f>VLOOKUP(A2463,Table1[[#This Row],[id]:[state]],6,0)</f>
        <v>successful</v>
      </c>
      <c r="C2463">
        <f>IF(B2463="successful",Data!L2463,0)</f>
        <v>86</v>
      </c>
      <c r="F2463" t="str">
        <f>VLOOKUP(A2463,Table1[[#This Row],[id]:[state]],6,0)</f>
        <v>successful</v>
      </c>
      <c r="G2463">
        <f>IF(F2463="failed",Data!L2463,0)</f>
        <v>0</v>
      </c>
    </row>
    <row r="2464" spans="1:7" hidden="1" x14ac:dyDescent="0.25">
      <c r="A2464">
        <v>2462</v>
      </c>
      <c r="B2464" t="str">
        <f>VLOOKUP(A2464,Table1[[#This Row],[id]:[state]],6,0)</f>
        <v>successful</v>
      </c>
      <c r="C2464">
        <f>IF(B2464="successful",Data!L2464,0)</f>
        <v>115</v>
      </c>
      <c r="F2464" t="str">
        <f>VLOOKUP(A2464,Table1[[#This Row],[id]:[state]],6,0)</f>
        <v>successful</v>
      </c>
      <c r="G2464">
        <f>IF(F2464="failed",Data!L2464,0)</f>
        <v>0</v>
      </c>
    </row>
    <row r="2465" spans="1:7" hidden="1" x14ac:dyDescent="0.25">
      <c r="A2465">
        <v>2463</v>
      </c>
      <c r="B2465" t="str">
        <f>VLOOKUP(A2465,Table1[[#This Row],[id]:[state]],6,0)</f>
        <v>successful</v>
      </c>
      <c r="C2465">
        <f>IF(B2465="successful",Data!L2465,0)</f>
        <v>75</v>
      </c>
      <c r="F2465" t="str">
        <f>VLOOKUP(A2465,Table1[[#This Row],[id]:[state]],6,0)</f>
        <v>successful</v>
      </c>
      <c r="G2465">
        <f>IF(F2465="failed",Data!L2465,0)</f>
        <v>0</v>
      </c>
    </row>
    <row r="2466" spans="1:7" hidden="1" x14ac:dyDescent="0.25">
      <c r="A2466">
        <v>2464</v>
      </c>
      <c r="B2466" t="str">
        <f>VLOOKUP(A2466,Table1[[#This Row],[id]:[state]],6,0)</f>
        <v>successful</v>
      </c>
      <c r="C2466">
        <f>IF(B2466="successful",Data!L2466,0)</f>
        <v>43</v>
      </c>
      <c r="F2466" t="str">
        <f>VLOOKUP(A2466,Table1[[#This Row],[id]:[state]],6,0)</f>
        <v>successful</v>
      </c>
      <c r="G2466">
        <f>IF(F2466="failed",Data!L2466,0)</f>
        <v>0</v>
      </c>
    </row>
    <row r="2467" spans="1:7" hidden="1" x14ac:dyDescent="0.25">
      <c r="A2467">
        <v>2465</v>
      </c>
      <c r="B2467" t="str">
        <f>VLOOKUP(A2467,Table1[[#This Row],[id]:[state]],6,0)</f>
        <v>successful</v>
      </c>
      <c r="C2467">
        <f>IF(B2467="successful",Data!L2467,0)</f>
        <v>48</v>
      </c>
      <c r="F2467" t="str">
        <f>VLOOKUP(A2467,Table1[[#This Row],[id]:[state]],6,0)</f>
        <v>successful</v>
      </c>
      <c r="G2467">
        <f>IF(F2467="failed",Data!L2467,0)</f>
        <v>0</v>
      </c>
    </row>
    <row r="2468" spans="1:7" hidden="1" x14ac:dyDescent="0.25">
      <c r="A2468">
        <v>2466</v>
      </c>
      <c r="B2468" t="str">
        <f>VLOOKUP(A2468,Table1[[#This Row],[id]:[state]],6,0)</f>
        <v>successful</v>
      </c>
      <c r="C2468">
        <f>IF(B2468="successful",Data!L2468,0)</f>
        <v>52</v>
      </c>
      <c r="F2468" t="str">
        <f>VLOOKUP(A2468,Table1[[#This Row],[id]:[state]],6,0)</f>
        <v>successful</v>
      </c>
      <c r="G2468">
        <f>IF(F2468="failed",Data!L2468,0)</f>
        <v>0</v>
      </c>
    </row>
    <row r="2469" spans="1:7" hidden="1" x14ac:dyDescent="0.25">
      <c r="A2469">
        <v>2467</v>
      </c>
      <c r="B2469" t="str">
        <f>VLOOKUP(A2469,Table1[[#This Row],[id]:[state]],6,0)</f>
        <v>successful</v>
      </c>
      <c r="C2469">
        <f>IF(B2469="successful",Data!L2469,0)</f>
        <v>43</v>
      </c>
      <c r="F2469" t="str">
        <f>VLOOKUP(A2469,Table1[[#This Row],[id]:[state]],6,0)</f>
        <v>successful</v>
      </c>
      <c r="G2469">
        <f>IF(F2469="failed",Data!L2469,0)</f>
        <v>0</v>
      </c>
    </row>
    <row r="2470" spans="1:7" hidden="1" x14ac:dyDescent="0.25">
      <c r="A2470">
        <v>2468</v>
      </c>
      <c r="B2470" t="str">
        <f>VLOOKUP(A2470,Table1[[#This Row],[id]:[state]],6,0)</f>
        <v>successful</v>
      </c>
      <c r="C2470">
        <f>IF(B2470="successful",Data!L2470,0)</f>
        <v>58</v>
      </c>
      <c r="F2470" t="str">
        <f>VLOOKUP(A2470,Table1[[#This Row],[id]:[state]],6,0)</f>
        <v>successful</v>
      </c>
      <c r="G2470">
        <f>IF(F2470="failed",Data!L2470,0)</f>
        <v>0</v>
      </c>
    </row>
    <row r="2471" spans="1:7" hidden="1" x14ac:dyDescent="0.25">
      <c r="A2471">
        <v>2469</v>
      </c>
      <c r="B2471" t="str">
        <f>VLOOKUP(A2471,Table1[[#This Row],[id]:[state]],6,0)</f>
        <v>successful</v>
      </c>
      <c r="C2471">
        <f>IF(B2471="successful",Data!L2471,0)</f>
        <v>47</v>
      </c>
      <c r="F2471" t="str">
        <f>VLOOKUP(A2471,Table1[[#This Row],[id]:[state]],6,0)</f>
        <v>successful</v>
      </c>
      <c r="G2471">
        <f>IF(F2471="failed",Data!L2471,0)</f>
        <v>0</v>
      </c>
    </row>
    <row r="2472" spans="1:7" hidden="1" x14ac:dyDescent="0.25">
      <c r="A2472">
        <v>2470</v>
      </c>
      <c r="B2472" t="str">
        <f>VLOOKUP(A2472,Table1[[#This Row],[id]:[state]],6,0)</f>
        <v>successful</v>
      </c>
      <c r="C2472">
        <f>IF(B2472="successful",Data!L2472,0)</f>
        <v>36</v>
      </c>
      <c r="F2472" t="str">
        <f>VLOOKUP(A2472,Table1[[#This Row],[id]:[state]],6,0)</f>
        <v>successful</v>
      </c>
      <c r="G2472">
        <f>IF(F2472="failed",Data!L2472,0)</f>
        <v>0</v>
      </c>
    </row>
    <row r="2473" spans="1:7" hidden="1" x14ac:dyDescent="0.25">
      <c r="A2473">
        <v>2471</v>
      </c>
      <c r="B2473" t="str">
        <f>VLOOKUP(A2473,Table1[[#This Row],[id]:[state]],6,0)</f>
        <v>successful</v>
      </c>
      <c r="C2473">
        <f>IF(B2473="successful",Data!L2473,0)</f>
        <v>17</v>
      </c>
      <c r="F2473" t="str">
        <f>VLOOKUP(A2473,Table1[[#This Row],[id]:[state]],6,0)</f>
        <v>successful</v>
      </c>
      <c r="G2473">
        <f>IF(F2473="failed",Data!L2473,0)</f>
        <v>0</v>
      </c>
    </row>
    <row r="2474" spans="1:7" hidden="1" x14ac:dyDescent="0.25">
      <c r="A2474">
        <v>2472</v>
      </c>
      <c r="B2474" t="str">
        <f>VLOOKUP(A2474,Table1[[#This Row],[id]:[state]],6,0)</f>
        <v>successful</v>
      </c>
      <c r="C2474">
        <f>IF(B2474="successful",Data!L2474,0)</f>
        <v>104</v>
      </c>
      <c r="F2474" t="str">
        <f>VLOOKUP(A2474,Table1[[#This Row],[id]:[state]],6,0)</f>
        <v>successful</v>
      </c>
      <c r="G2474">
        <f>IF(F2474="failed",Data!L2474,0)</f>
        <v>0</v>
      </c>
    </row>
    <row r="2475" spans="1:7" hidden="1" x14ac:dyDescent="0.25">
      <c r="A2475">
        <v>2473</v>
      </c>
      <c r="B2475" t="str">
        <f>VLOOKUP(A2475,Table1[[#This Row],[id]:[state]],6,0)</f>
        <v>successful</v>
      </c>
      <c r="C2475">
        <f>IF(B2475="successful",Data!L2475,0)</f>
        <v>47</v>
      </c>
      <c r="F2475" t="str">
        <f>VLOOKUP(A2475,Table1[[#This Row],[id]:[state]],6,0)</f>
        <v>successful</v>
      </c>
      <c r="G2475">
        <f>IF(F2475="failed",Data!L2475,0)</f>
        <v>0</v>
      </c>
    </row>
    <row r="2476" spans="1:7" hidden="1" x14ac:dyDescent="0.25">
      <c r="A2476">
        <v>2474</v>
      </c>
      <c r="B2476" t="str">
        <f>VLOOKUP(A2476,Table1[[#This Row],[id]:[state]],6,0)</f>
        <v>successful</v>
      </c>
      <c r="C2476">
        <f>IF(B2476="successful",Data!L2476,0)</f>
        <v>38</v>
      </c>
      <c r="F2476" t="str">
        <f>VLOOKUP(A2476,Table1[[#This Row],[id]:[state]],6,0)</f>
        <v>successful</v>
      </c>
      <c r="G2476">
        <f>IF(F2476="failed",Data!L2476,0)</f>
        <v>0</v>
      </c>
    </row>
    <row r="2477" spans="1:7" hidden="1" x14ac:dyDescent="0.25">
      <c r="A2477">
        <v>2475</v>
      </c>
      <c r="B2477" t="str">
        <f>VLOOKUP(A2477,Table1[[#This Row],[id]:[state]],6,0)</f>
        <v>successful</v>
      </c>
      <c r="C2477">
        <f>IF(B2477="successful",Data!L2477,0)</f>
        <v>81</v>
      </c>
      <c r="F2477" t="str">
        <f>VLOOKUP(A2477,Table1[[#This Row],[id]:[state]],6,0)</f>
        <v>successful</v>
      </c>
      <c r="G2477">
        <f>IF(F2477="failed",Data!L2477,0)</f>
        <v>0</v>
      </c>
    </row>
    <row r="2478" spans="1:7" hidden="1" x14ac:dyDescent="0.25">
      <c r="A2478">
        <v>2476</v>
      </c>
      <c r="B2478" t="str">
        <f>VLOOKUP(A2478,Table1[[#This Row],[id]:[state]],6,0)</f>
        <v>successful</v>
      </c>
      <c r="C2478">
        <f>IF(B2478="successful",Data!L2478,0)</f>
        <v>55</v>
      </c>
      <c r="F2478" t="str">
        <f>VLOOKUP(A2478,Table1[[#This Row],[id]:[state]],6,0)</f>
        <v>successful</v>
      </c>
      <c r="G2478">
        <f>IF(F2478="failed",Data!L2478,0)</f>
        <v>0</v>
      </c>
    </row>
    <row r="2479" spans="1:7" hidden="1" x14ac:dyDescent="0.25">
      <c r="A2479">
        <v>2477</v>
      </c>
      <c r="B2479" t="str">
        <f>VLOOKUP(A2479,Table1[[#This Row],[id]:[state]],6,0)</f>
        <v>successful</v>
      </c>
      <c r="C2479">
        <f>IF(B2479="successful",Data!L2479,0)</f>
        <v>41</v>
      </c>
      <c r="F2479" t="str">
        <f>VLOOKUP(A2479,Table1[[#This Row],[id]:[state]],6,0)</f>
        <v>successful</v>
      </c>
      <c r="G2479">
        <f>IF(F2479="failed",Data!L2479,0)</f>
        <v>0</v>
      </c>
    </row>
    <row r="2480" spans="1:7" hidden="1" x14ac:dyDescent="0.25">
      <c r="A2480">
        <v>2478</v>
      </c>
      <c r="B2480" t="str">
        <f>VLOOKUP(A2480,Table1[[#This Row],[id]:[state]],6,0)</f>
        <v>successful</v>
      </c>
      <c r="C2480">
        <f>IF(B2480="successful",Data!L2480,0)</f>
        <v>79</v>
      </c>
      <c r="F2480" t="str">
        <f>VLOOKUP(A2480,Table1[[#This Row],[id]:[state]],6,0)</f>
        <v>successful</v>
      </c>
      <c r="G2480">
        <f>IF(F2480="failed",Data!L2480,0)</f>
        <v>0</v>
      </c>
    </row>
    <row r="2481" spans="1:7" hidden="1" x14ac:dyDescent="0.25">
      <c r="A2481">
        <v>2479</v>
      </c>
      <c r="B2481" t="str">
        <f>VLOOKUP(A2481,Table1[[#This Row],[id]:[state]],6,0)</f>
        <v>successful</v>
      </c>
      <c r="C2481">
        <f>IF(B2481="successful",Data!L2481,0)</f>
        <v>16</v>
      </c>
      <c r="F2481" t="str">
        <f>VLOOKUP(A2481,Table1[[#This Row],[id]:[state]],6,0)</f>
        <v>successful</v>
      </c>
      <c r="G2481">
        <f>IF(F2481="failed",Data!L2481,0)</f>
        <v>0</v>
      </c>
    </row>
    <row r="2482" spans="1:7" hidden="1" x14ac:dyDescent="0.25">
      <c r="A2482">
        <v>2480</v>
      </c>
      <c r="B2482" t="str">
        <f>VLOOKUP(A2482,Table1[[#This Row],[id]:[state]],6,0)</f>
        <v>successful</v>
      </c>
      <c r="C2482">
        <f>IF(B2482="successful",Data!L2482,0)</f>
        <v>8</v>
      </c>
      <c r="F2482" t="str">
        <f>VLOOKUP(A2482,Table1[[#This Row],[id]:[state]],6,0)</f>
        <v>successful</v>
      </c>
      <c r="G2482">
        <f>IF(F2482="failed",Data!L2482,0)</f>
        <v>0</v>
      </c>
    </row>
    <row r="2483" spans="1:7" hidden="1" x14ac:dyDescent="0.25">
      <c r="A2483">
        <v>2481</v>
      </c>
      <c r="B2483" t="str">
        <f>VLOOKUP(A2483,Table1[[#This Row],[id]:[state]],6,0)</f>
        <v>successful</v>
      </c>
      <c r="C2483">
        <f>IF(B2483="successful",Data!L2483,0)</f>
        <v>95</v>
      </c>
      <c r="F2483" t="str">
        <f>VLOOKUP(A2483,Table1[[#This Row],[id]:[state]],6,0)</f>
        <v>successful</v>
      </c>
      <c r="G2483">
        <f>IF(F2483="failed",Data!L2483,0)</f>
        <v>0</v>
      </c>
    </row>
    <row r="2484" spans="1:7" hidden="1" x14ac:dyDescent="0.25">
      <c r="A2484">
        <v>2482</v>
      </c>
      <c r="B2484" t="str">
        <f>VLOOKUP(A2484,Table1[[#This Row],[id]:[state]],6,0)</f>
        <v>successful</v>
      </c>
      <c r="C2484">
        <f>IF(B2484="successful",Data!L2484,0)</f>
        <v>25</v>
      </c>
      <c r="F2484" t="str">
        <f>VLOOKUP(A2484,Table1[[#This Row],[id]:[state]],6,0)</f>
        <v>successful</v>
      </c>
      <c r="G2484">
        <f>IF(F2484="failed",Data!L2484,0)</f>
        <v>0</v>
      </c>
    </row>
    <row r="2485" spans="1:7" hidden="1" x14ac:dyDescent="0.25">
      <c r="A2485">
        <v>2483</v>
      </c>
      <c r="B2485" t="str">
        <f>VLOOKUP(A2485,Table1[[#This Row],[id]:[state]],6,0)</f>
        <v>successful</v>
      </c>
      <c r="C2485">
        <f>IF(B2485="successful",Data!L2485,0)</f>
        <v>19</v>
      </c>
      <c r="F2485" t="str">
        <f>VLOOKUP(A2485,Table1[[#This Row],[id]:[state]],6,0)</f>
        <v>successful</v>
      </c>
      <c r="G2485">
        <f>IF(F2485="failed",Data!L2485,0)</f>
        <v>0</v>
      </c>
    </row>
    <row r="2486" spans="1:7" hidden="1" x14ac:dyDescent="0.25">
      <c r="A2486">
        <v>2484</v>
      </c>
      <c r="B2486" t="str">
        <f>VLOOKUP(A2486,Table1[[#This Row],[id]:[state]],6,0)</f>
        <v>successful</v>
      </c>
      <c r="C2486">
        <f>IF(B2486="successful",Data!L2486,0)</f>
        <v>90</v>
      </c>
      <c r="F2486" t="str">
        <f>VLOOKUP(A2486,Table1[[#This Row],[id]:[state]],6,0)</f>
        <v>successful</v>
      </c>
      <c r="G2486">
        <f>IF(F2486="failed",Data!L2486,0)</f>
        <v>0</v>
      </c>
    </row>
    <row r="2487" spans="1:7" hidden="1" x14ac:dyDescent="0.25">
      <c r="A2487">
        <v>2485</v>
      </c>
      <c r="B2487" t="str">
        <f>VLOOKUP(A2487,Table1[[#This Row],[id]:[state]],6,0)</f>
        <v>successful</v>
      </c>
      <c r="C2487">
        <f>IF(B2487="successful",Data!L2487,0)</f>
        <v>41</v>
      </c>
      <c r="F2487" t="str">
        <f>VLOOKUP(A2487,Table1[[#This Row],[id]:[state]],6,0)</f>
        <v>successful</v>
      </c>
      <c r="G2487">
        <f>IF(F2487="failed",Data!L2487,0)</f>
        <v>0</v>
      </c>
    </row>
    <row r="2488" spans="1:7" hidden="1" x14ac:dyDescent="0.25">
      <c r="A2488">
        <v>2486</v>
      </c>
      <c r="B2488" t="str">
        <f>VLOOKUP(A2488,Table1[[#This Row],[id]:[state]],6,0)</f>
        <v>successful</v>
      </c>
      <c r="C2488">
        <f>IF(B2488="successful",Data!L2488,0)</f>
        <v>30</v>
      </c>
      <c r="F2488" t="str">
        <f>VLOOKUP(A2488,Table1[[#This Row],[id]:[state]],6,0)</f>
        <v>successful</v>
      </c>
      <c r="G2488">
        <f>IF(F2488="failed",Data!L2488,0)</f>
        <v>0</v>
      </c>
    </row>
    <row r="2489" spans="1:7" hidden="1" x14ac:dyDescent="0.25">
      <c r="A2489">
        <v>2487</v>
      </c>
      <c r="B2489" t="str">
        <f>VLOOKUP(A2489,Table1[[#This Row],[id]:[state]],6,0)</f>
        <v>successful</v>
      </c>
      <c r="C2489">
        <f>IF(B2489="successful",Data!L2489,0)</f>
        <v>38</v>
      </c>
      <c r="F2489" t="str">
        <f>VLOOKUP(A2489,Table1[[#This Row],[id]:[state]],6,0)</f>
        <v>successful</v>
      </c>
      <c r="G2489">
        <f>IF(F2489="failed",Data!L2489,0)</f>
        <v>0</v>
      </c>
    </row>
    <row r="2490" spans="1:7" hidden="1" x14ac:dyDescent="0.25">
      <c r="A2490">
        <v>2488</v>
      </c>
      <c r="B2490" t="str">
        <f>VLOOKUP(A2490,Table1[[#This Row],[id]:[state]],6,0)</f>
        <v>successful</v>
      </c>
      <c r="C2490">
        <f>IF(B2490="successful",Data!L2490,0)</f>
        <v>65</v>
      </c>
      <c r="F2490" t="str">
        <f>VLOOKUP(A2490,Table1[[#This Row],[id]:[state]],6,0)</f>
        <v>successful</v>
      </c>
      <c r="G2490">
        <f>IF(F2490="failed",Data!L2490,0)</f>
        <v>0</v>
      </c>
    </row>
    <row r="2491" spans="1:7" hidden="1" x14ac:dyDescent="0.25">
      <c r="A2491">
        <v>2489</v>
      </c>
      <c r="B2491" t="str">
        <f>VLOOKUP(A2491,Table1[[#This Row],[id]:[state]],6,0)</f>
        <v>successful</v>
      </c>
      <c r="C2491">
        <f>IF(B2491="successful",Data!L2491,0)</f>
        <v>75</v>
      </c>
      <c r="F2491" t="str">
        <f>VLOOKUP(A2491,Table1[[#This Row],[id]:[state]],6,0)</f>
        <v>successful</v>
      </c>
      <c r="G2491">
        <f>IF(F2491="failed",Data!L2491,0)</f>
        <v>0</v>
      </c>
    </row>
    <row r="2492" spans="1:7" hidden="1" x14ac:dyDescent="0.25">
      <c r="A2492">
        <v>2490</v>
      </c>
      <c r="B2492" t="str">
        <f>VLOOKUP(A2492,Table1[[#This Row],[id]:[state]],6,0)</f>
        <v>successful</v>
      </c>
      <c r="C2492">
        <f>IF(B2492="successful",Data!L2492,0)</f>
        <v>16</v>
      </c>
      <c r="F2492" t="str">
        <f>VLOOKUP(A2492,Table1[[#This Row],[id]:[state]],6,0)</f>
        <v>successful</v>
      </c>
      <c r="G2492">
        <f>IF(F2492="failed",Data!L2492,0)</f>
        <v>0</v>
      </c>
    </row>
    <row r="2493" spans="1:7" hidden="1" x14ac:dyDescent="0.25">
      <c r="A2493">
        <v>2491</v>
      </c>
      <c r="B2493" t="str">
        <f>VLOOKUP(A2493,Table1[[#This Row],[id]:[state]],6,0)</f>
        <v>successful</v>
      </c>
      <c r="C2493">
        <f>IF(B2493="successful",Data!L2493,0)</f>
        <v>10</v>
      </c>
      <c r="F2493" t="str">
        <f>VLOOKUP(A2493,Table1[[#This Row],[id]:[state]],6,0)</f>
        <v>successful</v>
      </c>
      <c r="G2493">
        <f>IF(F2493="failed",Data!L2493,0)</f>
        <v>0</v>
      </c>
    </row>
    <row r="2494" spans="1:7" hidden="1" x14ac:dyDescent="0.25">
      <c r="A2494">
        <v>2492</v>
      </c>
      <c r="B2494" t="str">
        <f>VLOOKUP(A2494,Table1[[#This Row],[id]:[state]],6,0)</f>
        <v>successful</v>
      </c>
      <c r="C2494">
        <f>IF(B2494="successful",Data!L2494,0)</f>
        <v>27</v>
      </c>
      <c r="F2494" t="str">
        <f>VLOOKUP(A2494,Table1[[#This Row],[id]:[state]],6,0)</f>
        <v>successful</v>
      </c>
      <c r="G2494">
        <f>IF(F2494="failed",Data!L2494,0)</f>
        <v>0</v>
      </c>
    </row>
    <row r="2495" spans="1:7" hidden="1" x14ac:dyDescent="0.25">
      <c r="A2495">
        <v>2493</v>
      </c>
      <c r="B2495" t="str">
        <f>VLOOKUP(A2495,Table1[[#This Row],[id]:[state]],6,0)</f>
        <v>successful</v>
      </c>
      <c r="C2495">
        <f>IF(B2495="successful",Data!L2495,0)</f>
        <v>259</v>
      </c>
      <c r="F2495" t="str">
        <f>VLOOKUP(A2495,Table1[[#This Row],[id]:[state]],6,0)</f>
        <v>successful</v>
      </c>
      <c r="G2495">
        <f>IF(F2495="failed",Data!L2495,0)</f>
        <v>0</v>
      </c>
    </row>
    <row r="2496" spans="1:7" hidden="1" x14ac:dyDescent="0.25">
      <c r="A2496">
        <v>2494</v>
      </c>
      <c r="B2496" t="str">
        <f>VLOOKUP(A2496,Table1[[#This Row],[id]:[state]],6,0)</f>
        <v>successful</v>
      </c>
      <c r="C2496">
        <f>IF(B2496="successful",Data!L2496,0)</f>
        <v>39</v>
      </c>
      <c r="F2496" t="str">
        <f>VLOOKUP(A2496,Table1[[#This Row],[id]:[state]],6,0)</f>
        <v>successful</v>
      </c>
      <c r="G2496">
        <f>IF(F2496="failed",Data!L2496,0)</f>
        <v>0</v>
      </c>
    </row>
    <row r="2497" spans="1:7" hidden="1" x14ac:dyDescent="0.25">
      <c r="A2497">
        <v>2495</v>
      </c>
      <c r="B2497" t="str">
        <f>VLOOKUP(A2497,Table1[[#This Row],[id]:[state]],6,0)</f>
        <v>successful</v>
      </c>
      <c r="C2497">
        <f>IF(B2497="successful",Data!L2497,0)</f>
        <v>42</v>
      </c>
      <c r="F2497" t="str">
        <f>VLOOKUP(A2497,Table1[[#This Row],[id]:[state]],6,0)</f>
        <v>successful</v>
      </c>
      <c r="G2497">
        <f>IF(F2497="failed",Data!L2497,0)</f>
        <v>0</v>
      </c>
    </row>
    <row r="2498" spans="1:7" hidden="1" x14ac:dyDescent="0.25">
      <c r="A2498">
        <v>2496</v>
      </c>
      <c r="B2498" t="str">
        <f>VLOOKUP(A2498,Table1[[#This Row],[id]:[state]],6,0)</f>
        <v>successful</v>
      </c>
      <c r="C2498">
        <f>IF(B2498="successful",Data!L2498,0)</f>
        <v>10</v>
      </c>
      <c r="F2498" t="str">
        <f>VLOOKUP(A2498,Table1[[#This Row],[id]:[state]],6,0)</f>
        <v>successful</v>
      </c>
      <c r="G2498">
        <f>IF(F2498="failed",Data!L2498,0)</f>
        <v>0</v>
      </c>
    </row>
    <row r="2499" spans="1:7" hidden="1" x14ac:dyDescent="0.25">
      <c r="A2499">
        <v>2497</v>
      </c>
      <c r="B2499" t="str">
        <f>VLOOKUP(A2499,Table1[[#This Row],[id]:[state]],6,0)</f>
        <v>successful</v>
      </c>
      <c r="C2499">
        <f>IF(B2499="successful",Data!L2499,0)</f>
        <v>56</v>
      </c>
      <c r="F2499" t="str">
        <f>VLOOKUP(A2499,Table1[[#This Row],[id]:[state]],6,0)</f>
        <v>successful</v>
      </c>
      <c r="G2499">
        <f>IF(F2499="failed",Data!L2499,0)</f>
        <v>0</v>
      </c>
    </row>
    <row r="2500" spans="1:7" hidden="1" x14ac:dyDescent="0.25">
      <c r="A2500">
        <v>2498</v>
      </c>
      <c r="B2500" t="str">
        <f>VLOOKUP(A2500,Table1[[#This Row],[id]:[state]],6,0)</f>
        <v>successful</v>
      </c>
      <c r="C2500">
        <f>IF(B2500="successful",Data!L2500,0)</f>
        <v>20</v>
      </c>
      <c r="F2500" t="str">
        <f>VLOOKUP(A2500,Table1[[#This Row],[id]:[state]],6,0)</f>
        <v>successful</v>
      </c>
      <c r="G2500">
        <f>IF(F2500="failed",Data!L2500,0)</f>
        <v>0</v>
      </c>
    </row>
    <row r="2501" spans="1:7" hidden="1" x14ac:dyDescent="0.25">
      <c r="A2501">
        <v>2499</v>
      </c>
      <c r="B2501" t="str">
        <f>VLOOKUP(A2501,Table1[[#This Row],[id]:[state]],6,0)</f>
        <v>successful</v>
      </c>
      <c r="C2501">
        <f>IF(B2501="successful",Data!L2501,0)</f>
        <v>170</v>
      </c>
      <c r="F2501" t="str">
        <f>VLOOKUP(A2501,Table1[[#This Row],[id]:[state]],6,0)</f>
        <v>successful</v>
      </c>
      <c r="G2501">
        <f>IF(F2501="failed",Data!L2501,0)</f>
        <v>0</v>
      </c>
    </row>
    <row r="2502" spans="1:7" hidden="1" x14ac:dyDescent="0.25">
      <c r="A2502">
        <v>2500</v>
      </c>
      <c r="B2502" t="str">
        <f>VLOOKUP(A2502,Table1[[#This Row],[id]:[state]],6,0)</f>
        <v>successful</v>
      </c>
      <c r="C2502">
        <f>IF(B2502="successful",Data!L2502,0)</f>
        <v>29</v>
      </c>
      <c r="F2502" t="str">
        <f>VLOOKUP(A2502,Table1[[#This Row],[id]:[state]],6,0)</f>
        <v>successful</v>
      </c>
      <c r="G2502">
        <f>IF(F2502="failed",Data!L2502,0)</f>
        <v>0</v>
      </c>
    </row>
    <row r="2503" spans="1:7" x14ac:dyDescent="0.25">
      <c r="A2503">
        <v>2501</v>
      </c>
      <c r="B2503" t="str">
        <f>VLOOKUP(A2503,Table1[[#This Row],[id]:[state]],6,0)</f>
        <v>failed</v>
      </c>
      <c r="C2503">
        <f>IF(B2503="successful",Data!L2503,0)</f>
        <v>0</v>
      </c>
      <c r="F2503" t="str">
        <f>VLOOKUP(A2503,Table1[[#This Row],[id]:[state]],6,0)</f>
        <v>failed</v>
      </c>
      <c r="G2503">
        <f>IF(F2503="failed",Data!L2503,0)</f>
        <v>7</v>
      </c>
    </row>
    <row r="2504" spans="1:7" x14ac:dyDescent="0.25">
      <c r="A2504">
        <v>2502</v>
      </c>
      <c r="B2504" t="str">
        <f>VLOOKUP(A2504,Table1[[#This Row],[id]:[state]],6,0)</f>
        <v>failed</v>
      </c>
      <c r="C2504">
        <f>IF(B2504="successful",Data!L2504,0)</f>
        <v>0</v>
      </c>
      <c r="F2504" t="str">
        <f>VLOOKUP(A2504,Table1[[#This Row],[id]:[state]],6,0)</f>
        <v>failed</v>
      </c>
      <c r="G2504">
        <f>IF(F2504="failed",Data!L2504,0)</f>
        <v>5</v>
      </c>
    </row>
    <row r="2505" spans="1:7" x14ac:dyDescent="0.25">
      <c r="A2505">
        <v>2503</v>
      </c>
      <c r="B2505" t="str">
        <f>VLOOKUP(A2505,Table1[[#This Row],[id]:[state]],6,0)</f>
        <v>failed</v>
      </c>
      <c r="C2505">
        <f>IF(B2505="successful",Data!L2505,0)</f>
        <v>0</v>
      </c>
      <c r="F2505" t="str">
        <f>VLOOKUP(A2505,Table1[[#This Row],[id]:[state]],6,0)</f>
        <v>failed</v>
      </c>
      <c r="G2505">
        <f>IF(F2505="failed",Data!L2505,0)</f>
        <v>0</v>
      </c>
    </row>
    <row r="2506" spans="1:7" x14ac:dyDescent="0.25">
      <c r="A2506">
        <v>2504</v>
      </c>
      <c r="B2506" t="str">
        <f>VLOOKUP(A2506,Table1[[#This Row],[id]:[state]],6,0)</f>
        <v>failed</v>
      </c>
      <c r="C2506">
        <f>IF(B2506="successful",Data!L2506,0)</f>
        <v>0</v>
      </c>
      <c r="F2506" t="str">
        <f>VLOOKUP(A2506,Table1[[#This Row],[id]:[state]],6,0)</f>
        <v>failed</v>
      </c>
      <c r="G2506">
        <f>IF(F2506="failed",Data!L2506,0)</f>
        <v>0</v>
      </c>
    </row>
    <row r="2507" spans="1:7" x14ac:dyDescent="0.25">
      <c r="A2507">
        <v>2505</v>
      </c>
      <c r="B2507" t="str">
        <f>VLOOKUP(A2507,Table1[[#This Row],[id]:[state]],6,0)</f>
        <v>failed</v>
      </c>
      <c r="C2507">
        <f>IF(B2507="successful",Data!L2507,0)</f>
        <v>0</v>
      </c>
      <c r="F2507" t="str">
        <f>VLOOKUP(A2507,Table1[[#This Row],[id]:[state]],6,0)</f>
        <v>failed</v>
      </c>
      <c r="G2507">
        <f>IF(F2507="failed",Data!L2507,0)</f>
        <v>0</v>
      </c>
    </row>
    <row r="2508" spans="1:7" x14ac:dyDescent="0.25">
      <c r="A2508">
        <v>2506</v>
      </c>
      <c r="B2508" t="str">
        <f>VLOOKUP(A2508,Table1[[#This Row],[id]:[state]],6,0)</f>
        <v>failed</v>
      </c>
      <c r="C2508">
        <f>IF(B2508="successful",Data!L2508,0)</f>
        <v>0</v>
      </c>
      <c r="F2508" t="str">
        <f>VLOOKUP(A2508,Table1[[#This Row],[id]:[state]],6,0)</f>
        <v>failed</v>
      </c>
      <c r="G2508">
        <f>IF(F2508="failed",Data!L2508,0)</f>
        <v>2</v>
      </c>
    </row>
    <row r="2509" spans="1:7" x14ac:dyDescent="0.25">
      <c r="A2509">
        <v>2507</v>
      </c>
      <c r="B2509" t="str">
        <f>VLOOKUP(A2509,Table1[[#This Row],[id]:[state]],6,0)</f>
        <v>failed</v>
      </c>
      <c r="C2509">
        <f>IF(B2509="successful",Data!L2509,0)</f>
        <v>0</v>
      </c>
      <c r="F2509" t="str">
        <f>VLOOKUP(A2509,Table1[[#This Row],[id]:[state]],6,0)</f>
        <v>failed</v>
      </c>
      <c r="G2509">
        <f>IF(F2509="failed",Data!L2509,0)</f>
        <v>0</v>
      </c>
    </row>
    <row r="2510" spans="1:7" x14ac:dyDescent="0.25">
      <c r="A2510">
        <v>2508</v>
      </c>
      <c r="B2510" t="str">
        <f>VLOOKUP(A2510,Table1[[#This Row],[id]:[state]],6,0)</f>
        <v>failed</v>
      </c>
      <c r="C2510">
        <f>IF(B2510="successful",Data!L2510,0)</f>
        <v>0</v>
      </c>
      <c r="F2510" t="str">
        <f>VLOOKUP(A2510,Table1[[#This Row],[id]:[state]],6,0)</f>
        <v>failed</v>
      </c>
      <c r="G2510">
        <f>IF(F2510="failed",Data!L2510,0)</f>
        <v>0</v>
      </c>
    </row>
    <row r="2511" spans="1:7" x14ac:dyDescent="0.25">
      <c r="A2511">
        <v>2509</v>
      </c>
      <c r="B2511" t="str">
        <f>VLOOKUP(A2511,Table1[[#This Row],[id]:[state]],6,0)</f>
        <v>failed</v>
      </c>
      <c r="C2511">
        <f>IF(B2511="successful",Data!L2511,0)</f>
        <v>0</v>
      </c>
      <c r="F2511" t="str">
        <f>VLOOKUP(A2511,Table1[[#This Row],[id]:[state]],6,0)</f>
        <v>failed</v>
      </c>
      <c r="G2511">
        <f>IF(F2511="failed",Data!L2511,0)</f>
        <v>28</v>
      </c>
    </row>
    <row r="2512" spans="1:7" x14ac:dyDescent="0.25">
      <c r="A2512">
        <v>2510</v>
      </c>
      <c r="B2512" t="str">
        <f>VLOOKUP(A2512,Table1[[#This Row],[id]:[state]],6,0)</f>
        <v>failed</v>
      </c>
      <c r="C2512">
        <f>IF(B2512="successful",Data!L2512,0)</f>
        <v>0</v>
      </c>
      <c r="F2512" t="str">
        <f>VLOOKUP(A2512,Table1[[#This Row],[id]:[state]],6,0)</f>
        <v>failed</v>
      </c>
      <c r="G2512">
        <f>IF(F2512="failed",Data!L2512,0)</f>
        <v>2</v>
      </c>
    </row>
    <row r="2513" spans="1:7" x14ac:dyDescent="0.25">
      <c r="A2513">
        <v>2511</v>
      </c>
      <c r="B2513" t="str">
        <f>VLOOKUP(A2513,Table1[[#This Row],[id]:[state]],6,0)</f>
        <v>failed</v>
      </c>
      <c r="C2513">
        <f>IF(B2513="successful",Data!L2513,0)</f>
        <v>0</v>
      </c>
      <c r="F2513" t="str">
        <f>VLOOKUP(A2513,Table1[[#This Row],[id]:[state]],6,0)</f>
        <v>failed</v>
      </c>
      <c r="G2513">
        <f>IF(F2513="failed",Data!L2513,0)</f>
        <v>0</v>
      </c>
    </row>
    <row r="2514" spans="1:7" x14ac:dyDescent="0.25">
      <c r="A2514">
        <v>2512</v>
      </c>
      <c r="B2514" t="str">
        <f>VLOOKUP(A2514,Table1[[#This Row],[id]:[state]],6,0)</f>
        <v>failed</v>
      </c>
      <c r="C2514">
        <f>IF(B2514="successful",Data!L2514,0)</f>
        <v>0</v>
      </c>
      <c r="F2514" t="str">
        <f>VLOOKUP(A2514,Table1[[#This Row],[id]:[state]],6,0)</f>
        <v>failed</v>
      </c>
      <c r="G2514">
        <f>IF(F2514="failed",Data!L2514,0)</f>
        <v>0</v>
      </c>
    </row>
    <row r="2515" spans="1:7" x14ac:dyDescent="0.25">
      <c r="A2515">
        <v>2513</v>
      </c>
      <c r="B2515" t="str">
        <f>VLOOKUP(A2515,Table1[[#This Row],[id]:[state]],6,0)</f>
        <v>failed</v>
      </c>
      <c r="C2515">
        <f>IF(B2515="successful",Data!L2515,0)</f>
        <v>0</v>
      </c>
      <c r="F2515" t="str">
        <f>VLOOKUP(A2515,Table1[[#This Row],[id]:[state]],6,0)</f>
        <v>failed</v>
      </c>
      <c r="G2515">
        <f>IF(F2515="failed",Data!L2515,0)</f>
        <v>0</v>
      </c>
    </row>
    <row r="2516" spans="1:7" x14ac:dyDescent="0.25">
      <c r="A2516">
        <v>2514</v>
      </c>
      <c r="B2516" t="str">
        <f>VLOOKUP(A2516,Table1[[#This Row],[id]:[state]],6,0)</f>
        <v>failed</v>
      </c>
      <c r="C2516">
        <f>IF(B2516="successful",Data!L2516,0)</f>
        <v>0</v>
      </c>
      <c r="F2516" t="str">
        <f>VLOOKUP(A2516,Table1[[#This Row],[id]:[state]],6,0)</f>
        <v>failed</v>
      </c>
      <c r="G2516">
        <f>IF(F2516="failed",Data!L2516,0)</f>
        <v>4</v>
      </c>
    </row>
    <row r="2517" spans="1:7" x14ac:dyDescent="0.25">
      <c r="A2517">
        <v>2515</v>
      </c>
      <c r="B2517" t="str">
        <f>VLOOKUP(A2517,Table1[[#This Row],[id]:[state]],6,0)</f>
        <v>failed</v>
      </c>
      <c r="C2517">
        <f>IF(B2517="successful",Data!L2517,0)</f>
        <v>0</v>
      </c>
      <c r="F2517" t="str">
        <f>VLOOKUP(A2517,Table1[[#This Row],[id]:[state]],6,0)</f>
        <v>failed</v>
      </c>
      <c r="G2517">
        <f>IF(F2517="failed",Data!L2517,0)</f>
        <v>12</v>
      </c>
    </row>
    <row r="2518" spans="1:7" x14ac:dyDescent="0.25">
      <c r="A2518">
        <v>2516</v>
      </c>
      <c r="B2518" t="str">
        <f>VLOOKUP(A2518,Table1[[#This Row],[id]:[state]],6,0)</f>
        <v>failed</v>
      </c>
      <c r="C2518">
        <f>IF(B2518="successful",Data!L2518,0)</f>
        <v>0</v>
      </c>
      <c r="F2518" t="str">
        <f>VLOOKUP(A2518,Table1[[#This Row],[id]:[state]],6,0)</f>
        <v>failed</v>
      </c>
      <c r="G2518">
        <f>IF(F2518="failed",Data!L2518,0)</f>
        <v>0</v>
      </c>
    </row>
    <row r="2519" spans="1:7" x14ac:dyDescent="0.25">
      <c r="A2519">
        <v>2517</v>
      </c>
      <c r="B2519" t="str">
        <f>VLOOKUP(A2519,Table1[[#This Row],[id]:[state]],6,0)</f>
        <v>failed</v>
      </c>
      <c r="C2519">
        <f>IF(B2519="successful",Data!L2519,0)</f>
        <v>0</v>
      </c>
      <c r="F2519" t="str">
        <f>VLOOKUP(A2519,Table1[[#This Row],[id]:[state]],6,0)</f>
        <v>failed</v>
      </c>
      <c r="G2519">
        <f>IF(F2519="failed",Data!L2519,0)</f>
        <v>33</v>
      </c>
    </row>
    <row r="2520" spans="1:7" x14ac:dyDescent="0.25">
      <c r="A2520">
        <v>2518</v>
      </c>
      <c r="B2520" t="str">
        <f>VLOOKUP(A2520,Table1[[#This Row],[id]:[state]],6,0)</f>
        <v>failed</v>
      </c>
      <c r="C2520">
        <f>IF(B2520="successful",Data!L2520,0)</f>
        <v>0</v>
      </c>
      <c r="F2520" t="str">
        <f>VLOOKUP(A2520,Table1[[#This Row],[id]:[state]],6,0)</f>
        <v>failed</v>
      </c>
      <c r="G2520">
        <f>IF(F2520="failed",Data!L2520,0)</f>
        <v>0</v>
      </c>
    </row>
    <row r="2521" spans="1:7" x14ac:dyDescent="0.25">
      <c r="A2521">
        <v>2519</v>
      </c>
      <c r="B2521" t="str">
        <f>VLOOKUP(A2521,Table1[[#This Row],[id]:[state]],6,0)</f>
        <v>failed</v>
      </c>
      <c r="C2521">
        <f>IF(B2521="successful",Data!L2521,0)</f>
        <v>0</v>
      </c>
      <c r="F2521" t="str">
        <f>VLOOKUP(A2521,Table1[[#This Row],[id]:[state]],6,0)</f>
        <v>failed</v>
      </c>
      <c r="G2521">
        <f>IF(F2521="failed",Data!L2521,0)</f>
        <v>4</v>
      </c>
    </row>
    <row r="2522" spans="1:7" x14ac:dyDescent="0.25">
      <c r="A2522">
        <v>2520</v>
      </c>
      <c r="B2522" t="str">
        <f>VLOOKUP(A2522,Table1[[#This Row],[id]:[state]],6,0)</f>
        <v>failed</v>
      </c>
      <c r="C2522">
        <f>IF(B2522="successful",Data!L2522,0)</f>
        <v>0</v>
      </c>
      <c r="F2522" t="str">
        <f>VLOOKUP(A2522,Table1[[#This Row],[id]:[state]],6,0)</f>
        <v>failed</v>
      </c>
      <c r="G2522">
        <f>IF(F2522="failed",Data!L2522,0)</f>
        <v>0</v>
      </c>
    </row>
    <row r="2523" spans="1:7" hidden="1" x14ac:dyDescent="0.25">
      <c r="A2523">
        <v>2521</v>
      </c>
      <c r="B2523" t="str">
        <f>VLOOKUP(A2523,Table1[[#This Row],[id]:[state]],6,0)</f>
        <v>successful</v>
      </c>
      <c r="C2523">
        <f>IF(B2523="successful",Data!L2523,0)</f>
        <v>132</v>
      </c>
      <c r="F2523" t="str">
        <f>VLOOKUP(A2523,Table1[[#This Row],[id]:[state]],6,0)</f>
        <v>successful</v>
      </c>
      <c r="G2523">
        <f>IF(F2523="failed",Data!L2523,0)</f>
        <v>0</v>
      </c>
    </row>
    <row r="2524" spans="1:7" hidden="1" x14ac:dyDescent="0.25">
      <c r="A2524">
        <v>2522</v>
      </c>
      <c r="B2524" t="str">
        <f>VLOOKUP(A2524,Table1[[#This Row],[id]:[state]],6,0)</f>
        <v>successful</v>
      </c>
      <c r="C2524">
        <f>IF(B2524="successful",Data!L2524,0)</f>
        <v>27</v>
      </c>
      <c r="F2524" t="str">
        <f>VLOOKUP(A2524,Table1[[#This Row],[id]:[state]],6,0)</f>
        <v>successful</v>
      </c>
      <c r="G2524">
        <f>IF(F2524="failed",Data!L2524,0)</f>
        <v>0</v>
      </c>
    </row>
    <row r="2525" spans="1:7" hidden="1" x14ac:dyDescent="0.25">
      <c r="A2525">
        <v>2523</v>
      </c>
      <c r="B2525" t="str">
        <f>VLOOKUP(A2525,Table1[[#This Row],[id]:[state]],6,0)</f>
        <v>successful</v>
      </c>
      <c r="C2525">
        <f>IF(B2525="successful",Data!L2525,0)</f>
        <v>26</v>
      </c>
      <c r="F2525" t="str">
        <f>VLOOKUP(A2525,Table1[[#This Row],[id]:[state]],6,0)</f>
        <v>successful</v>
      </c>
      <c r="G2525">
        <f>IF(F2525="failed",Data!L2525,0)</f>
        <v>0</v>
      </c>
    </row>
    <row r="2526" spans="1:7" hidden="1" x14ac:dyDescent="0.25">
      <c r="A2526">
        <v>2524</v>
      </c>
      <c r="B2526" t="str">
        <f>VLOOKUP(A2526,Table1[[#This Row],[id]:[state]],6,0)</f>
        <v>successful</v>
      </c>
      <c r="C2526">
        <f>IF(B2526="successful",Data!L2526,0)</f>
        <v>43</v>
      </c>
      <c r="F2526" t="str">
        <f>VLOOKUP(A2526,Table1[[#This Row],[id]:[state]],6,0)</f>
        <v>successful</v>
      </c>
      <c r="G2526">
        <f>IF(F2526="failed",Data!L2526,0)</f>
        <v>0</v>
      </c>
    </row>
    <row r="2527" spans="1:7" hidden="1" x14ac:dyDescent="0.25">
      <c r="A2527">
        <v>2525</v>
      </c>
      <c r="B2527" t="str">
        <f>VLOOKUP(A2527,Table1[[#This Row],[id]:[state]],6,0)</f>
        <v>successful</v>
      </c>
      <c r="C2527">
        <f>IF(B2527="successful",Data!L2527,0)</f>
        <v>80</v>
      </c>
      <c r="F2527" t="str">
        <f>VLOOKUP(A2527,Table1[[#This Row],[id]:[state]],6,0)</f>
        <v>successful</v>
      </c>
      <c r="G2527">
        <f>IF(F2527="failed",Data!L2527,0)</f>
        <v>0</v>
      </c>
    </row>
    <row r="2528" spans="1:7" hidden="1" x14ac:dyDescent="0.25">
      <c r="A2528">
        <v>2526</v>
      </c>
      <c r="B2528" t="str">
        <f>VLOOKUP(A2528,Table1[[#This Row],[id]:[state]],6,0)</f>
        <v>successful</v>
      </c>
      <c r="C2528">
        <f>IF(B2528="successful",Data!L2528,0)</f>
        <v>33</v>
      </c>
      <c r="F2528" t="str">
        <f>VLOOKUP(A2528,Table1[[#This Row],[id]:[state]],6,0)</f>
        <v>successful</v>
      </c>
      <c r="G2528">
        <f>IF(F2528="failed",Data!L2528,0)</f>
        <v>0</v>
      </c>
    </row>
    <row r="2529" spans="1:7" hidden="1" x14ac:dyDescent="0.25">
      <c r="A2529">
        <v>2527</v>
      </c>
      <c r="B2529" t="str">
        <f>VLOOKUP(A2529,Table1[[#This Row],[id]:[state]],6,0)</f>
        <v>successful</v>
      </c>
      <c r="C2529">
        <f>IF(B2529="successful",Data!L2529,0)</f>
        <v>71</v>
      </c>
      <c r="F2529" t="str">
        <f>VLOOKUP(A2529,Table1[[#This Row],[id]:[state]],6,0)</f>
        <v>successful</v>
      </c>
      <c r="G2529">
        <f>IF(F2529="failed",Data!L2529,0)</f>
        <v>0</v>
      </c>
    </row>
    <row r="2530" spans="1:7" hidden="1" x14ac:dyDescent="0.25">
      <c r="A2530">
        <v>2528</v>
      </c>
      <c r="B2530" t="str">
        <f>VLOOKUP(A2530,Table1[[#This Row],[id]:[state]],6,0)</f>
        <v>successful</v>
      </c>
      <c r="C2530">
        <f>IF(B2530="successful",Data!L2530,0)</f>
        <v>81</v>
      </c>
      <c r="F2530" t="str">
        <f>VLOOKUP(A2530,Table1[[#This Row],[id]:[state]],6,0)</f>
        <v>successful</v>
      </c>
      <c r="G2530">
        <f>IF(F2530="failed",Data!L2530,0)</f>
        <v>0</v>
      </c>
    </row>
    <row r="2531" spans="1:7" hidden="1" x14ac:dyDescent="0.25">
      <c r="A2531">
        <v>2529</v>
      </c>
      <c r="B2531" t="str">
        <f>VLOOKUP(A2531,Table1[[#This Row],[id]:[state]],6,0)</f>
        <v>successful</v>
      </c>
      <c r="C2531">
        <f>IF(B2531="successful",Data!L2531,0)</f>
        <v>76</v>
      </c>
      <c r="F2531" t="str">
        <f>VLOOKUP(A2531,Table1[[#This Row],[id]:[state]],6,0)</f>
        <v>successful</v>
      </c>
      <c r="G2531">
        <f>IF(F2531="failed",Data!L2531,0)</f>
        <v>0</v>
      </c>
    </row>
    <row r="2532" spans="1:7" hidden="1" x14ac:dyDescent="0.25">
      <c r="A2532">
        <v>2530</v>
      </c>
      <c r="B2532" t="str">
        <f>VLOOKUP(A2532,Table1[[#This Row],[id]:[state]],6,0)</f>
        <v>successful</v>
      </c>
      <c r="C2532">
        <f>IF(B2532="successful",Data!L2532,0)</f>
        <v>48</v>
      </c>
      <c r="F2532" t="str">
        <f>VLOOKUP(A2532,Table1[[#This Row],[id]:[state]],6,0)</f>
        <v>successful</v>
      </c>
      <c r="G2532">
        <f>IF(F2532="failed",Data!L2532,0)</f>
        <v>0</v>
      </c>
    </row>
    <row r="2533" spans="1:7" hidden="1" x14ac:dyDescent="0.25">
      <c r="A2533">
        <v>2531</v>
      </c>
      <c r="B2533" t="str">
        <f>VLOOKUP(A2533,Table1[[#This Row],[id]:[state]],6,0)</f>
        <v>successful</v>
      </c>
      <c r="C2533">
        <f>IF(B2533="successful",Data!L2533,0)</f>
        <v>61</v>
      </c>
      <c r="F2533" t="str">
        <f>VLOOKUP(A2533,Table1[[#This Row],[id]:[state]],6,0)</f>
        <v>successful</v>
      </c>
      <c r="G2533">
        <f>IF(F2533="failed",Data!L2533,0)</f>
        <v>0</v>
      </c>
    </row>
    <row r="2534" spans="1:7" hidden="1" x14ac:dyDescent="0.25">
      <c r="A2534">
        <v>2532</v>
      </c>
      <c r="B2534" t="str">
        <f>VLOOKUP(A2534,Table1[[#This Row],[id]:[state]],6,0)</f>
        <v>successful</v>
      </c>
      <c r="C2534">
        <f>IF(B2534="successful",Data!L2534,0)</f>
        <v>60</v>
      </c>
      <c r="F2534" t="str">
        <f>VLOOKUP(A2534,Table1[[#This Row],[id]:[state]],6,0)</f>
        <v>successful</v>
      </c>
      <c r="G2534">
        <f>IF(F2534="failed",Data!L2534,0)</f>
        <v>0</v>
      </c>
    </row>
    <row r="2535" spans="1:7" hidden="1" x14ac:dyDescent="0.25">
      <c r="A2535">
        <v>2533</v>
      </c>
      <c r="B2535" t="str">
        <f>VLOOKUP(A2535,Table1[[#This Row],[id]:[state]],6,0)</f>
        <v>successful</v>
      </c>
      <c r="C2535">
        <f>IF(B2535="successful",Data!L2535,0)</f>
        <v>136</v>
      </c>
      <c r="F2535" t="str">
        <f>VLOOKUP(A2535,Table1[[#This Row],[id]:[state]],6,0)</f>
        <v>successful</v>
      </c>
      <c r="G2535">
        <f>IF(F2535="failed",Data!L2535,0)</f>
        <v>0</v>
      </c>
    </row>
    <row r="2536" spans="1:7" hidden="1" x14ac:dyDescent="0.25">
      <c r="A2536">
        <v>2534</v>
      </c>
      <c r="B2536" t="str">
        <f>VLOOKUP(A2536,Table1[[#This Row],[id]:[state]],6,0)</f>
        <v>successful</v>
      </c>
      <c r="C2536">
        <f>IF(B2536="successful",Data!L2536,0)</f>
        <v>14</v>
      </c>
      <c r="F2536" t="str">
        <f>VLOOKUP(A2536,Table1[[#This Row],[id]:[state]],6,0)</f>
        <v>successful</v>
      </c>
      <c r="G2536">
        <f>IF(F2536="failed",Data!L2536,0)</f>
        <v>0</v>
      </c>
    </row>
    <row r="2537" spans="1:7" hidden="1" x14ac:dyDescent="0.25">
      <c r="A2537">
        <v>2535</v>
      </c>
      <c r="B2537" t="str">
        <f>VLOOKUP(A2537,Table1[[#This Row],[id]:[state]],6,0)</f>
        <v>successful</v>
      </c>
      <c r="C2537">
        <f>IF(B2537="successful",Data!L2537,0)</f>
        <v>78</v>
      </c>
      <c r="F2537" t="str">
        <f>VLOOKUP(A2537,Table1[[#This Row],[id]:[state]],6,0)</f>
        <v>successful</v>
      </c>
      <c r="G2537">
        <f>IF(F2537="failed",Data!L2537,0)</f>
        <v>0</v>
      </c>
    </row>
    <row r="2538" spans="1:7" hidden="1" x14ac:dyDescent="0.25">
      <c r="A2538">
        <v>2536</v>
      </c>
      <c r="B2538" t="str">
        <f>VLOOKUP(A2538,Table1[[#This Row],[id]:[state]],6,0)</f>
        <v>successful</v>
      </c>
      <c r="C2538">
        <f>IF(B2538="successful",Data!L2538,0)</f>
        <v>4</v>
      </c>
      <c r="F2538" t="str">
        <f>VLOOKUP(A2538,Table1[[#This Row],[id]:[state]],6,0)</f>
        <v>successful</v>
      </c>
      <c r="G2538">
        <f>IF(F2538="failed",Data!L2538,0)</f>
        <v>0</v>
      </c>
    </row>
    <row r="2539" spans="1:7" hidden="1" x14ac:dyDescent="0.25">
      <c r="A2539">
        <v>2537</v>
      </c>
      <c r="B2539" t="str">
        <f>VLOOKUP(A2539,Table1[[#This Row],[id]:[state]],6,0)</f>
        <v>successful</v>
      </c>
      <c r="C2539">
        <f>IF(B2539="successful",Data!L2539,0)</f>
        <v>11</v>
      </c>
      <c r="F2539" t="str">
        <f>VLOOKUP(A2539,Table1[[#This Row],[id]:[state]],6,0)</f>
        <v>successful</v>
      </c>
      <c r="G2539">
        <f>IF(F2539="failed",Data!L2539,0)</f>
        <v>0</v>
      </c>
    </row>
    <row r="2540" spans="1:7" hidden="1" x14ac:dyDescent="0.25">
      <c r="A2540">
        <v>2538</v>
      </c>
      <c r="B2540" t="str">
        <f>VLOOKUP(A2540,Table1[[#This Row],[id]:[state]],6,0)</f>
        <v>successful</v>
      </c>
      <c r="C2540">
        <f>IF(B2540="successful",Data!L2540,0)</f>
        <v>185</v>
      </c>
      <c r="F2540" t="str">
        <f>VLOOKUP(A2540,Table1[[#This Row],[id]:[state]],6,0)</f>
        <v>successful</v>
      </c>
      <c r="G2540">
        <f>IF(F2540="failed",Data!L2540,0)</f>
        <v>0</v>
      </c>
    </row>
    <row r="2541" spans="1:7" hidden="1" x14ac:dyDescent="0.25">
      <c r="A2541">
        <v>2539</v>
      </c>
      <c r="B2541" t="str">
        <f>VLOOKUP(A2541,Table1[[#This Row],[id]:[state]],6,0)</f>
        <v>successful</v>
      </c>
      <c r="C2541">
        <f>IF(B2541="successful",Data!L2541,0)</f>
        <v>59</v>
      </c>
      <c r="F2541" t="str">
        <f>VLOOKUP(A2541,Table1[[#This Row],[id]:[state]],6,0)</f>
        <v>successful</v>
      </c>
      <c r="G2541">
        <f>IF(F2541="failed",Data!L2541,0)</f>
        <v>0</v>
      </c>
    </row>
    <row r="2542" spans="1:7" hidden="1" x14ac:dyDescent="0.25">
      <c r="A2542">
        <v>2540</v>
      </c>
      <c r="B2542" t="str">
        <f>VLOOKUP(A2542,Table1[[#This Row],[id]:[state]],6,0)</f>
        <v>successful</v>
      </c>
      <c r="C2542">
        <f>IF(B2542="successful",Data!L2542,0)</f>
        <v>27</v>
      </c>
      <c r="F2542" t="str">
        <f>VLOOKUP(A2542,Table1[[#This Row],[id]:[state]],6,0)</f>
        <v>successful</v>
      </c>
      <c r="G2542">
        <f>IF(F2542="failed",Data!L2542,0)</f>
        <v>0</v>
      </c>
    </row>
    <row r="2543" spans="1:7" hidden="1" x14ac:dyDescent="0.25">
      <c r="A2543">
        <v>2541</v>
      </c>
      <c r="B2543" t="str">
        <f>VLOOKUP(A2543,Table1[[#This Row],[id]:[state]],6,0)</f>
        <v>successful</v>
      </c>
      <c r="C2543">
        <f>IF(B2543="successful",Data!L2543,0)</f>
        <v>63</v>
      </c>
      <c r="F2543" t="str">
        <f>VLOOKUP(A2543,Table1[[#This Row],[id]:[state]],6,0)</f>
        <v>successful</v>
      </c>
      <c r="G2543">
        <f>IF(F2543="failed",Data!L2543,0)</f>
        <v>0</v>
      </c>
    </row>
    <row r="2544" spans="1:7" hidden="1" x14ac:dyDescent="0.25">
      <c r="A2544">
        <v>2542</v>
      </c>
      <c r="B2544" t="str">
        <f>VLOOKUP(A2544,Table1[[#This Row],[id]:[state]],6,0)</f>
        <v>successful</v>
      </c>
      <c r="C2544">
        <f>IF(B2544="successful",Data!L2544,0)</f>
        <v>13</v>
      </c>
      <c r="F2544" t="str">
        <f>VLOOKUP(A2544,Table1[[#This Row],[id]:[state]],6,0)</f>
        <v>successful</v>
      </c>
      <c r="G2544">
        <f>IF(F2544="failed",Data!L2544,0)</f>
        <v>0</v>
      </c>
    </row>
    <row r="2545" spans="1:7" hidden="1" x14ac:dyDescent="0.25">
      <c r="A2545">
        <v>2543</v>
      </c>
      <c r="B2545" t="str">
        <f>VLOOKUP(A2545,Table1[[#This Row],[id]:[state]],6,0)</f>
        <v>successful</v>
      </c>
      <c r="C2545">
        <f>IF(B2545="successful",Data!L2545,0)</f>
        <v>13</v>
      </c>
      <c r="F2545" t="str">
        <f>VLOOKUP(A2545,Table1[[#This Row],[id]:[state]],6,0)</f>
        <v>successful</v>
      </c>
      <c r="G2545">
        <f>IF(F2545="failed",Data!L2545,0)</f>
        <v>0</v>
      </c>
    </row>
    <row r="2546" spans="1:7" hidden="1" x14ac:dyDescent="0.25">
      <c r="A2546">
        <v>2544</v>
      </c>
      <c r="B2546" t="str">
        <f>VLOOKUP(A2546,Table1[[#This Row],[id]:[state]],6,0)</f>
        <v>successful</v>
      </c>
      <c r="C2546">
        <f>IF(B2546="successful",Data!L2546,0)</f>
        <v>57</v>
      </c>
      <c r="F2546" t="str">
        <f>VLOOKUP(A2546,Table1[[#This Row],[id]:[state]],6,0)</f>
        <v>successful</v>
      </c>
      <c r="G2546">
        <f>IF(F2546="failed",Data!L2546,0)</f>
        <v>0</v>
      </c>
    </row>
    <row r="2547" spans="1:7" hidden="1" x14ac:dyDescent="0.25">
      <c r="A2547">
        <v>2545</v>
      </c>
      <c r="B2547" t="str">
        <f>VLOOKUP(A2547,Table1[[#This Row],[id]:[state]],6,0)</f>
        <v>successful</v>
      </c>
      <c r="C2547">
        <f>IF(B2547="successful",Data!L2547,0)</f>
        <v>61</v>
      </c>
      <c r="F2547" t="str">
        <f>VLOOKUP(A2547,Table1[[#This Row],[id]:[state]],6,0)</f>
        <v>successful</v>
      </c>
      <c r="G2547">
        <f>IF(F2547="failed",Data!L2547,0)</f>
        <v>0</v>
      </c>
    </row>
    <row r="2548" spans="1:7" hidden="1" x14ac:dyDescent="0.25">
      <c r="A2548">
        <v>2546</v>
      </c>
      <c r="B2548" t="str">
        <f>VLOOKUP(A2548,Table1[[#This Row],[id]:[state]],6,0)</f>
        <v>successful</v>
      </c>
      <c r="C2548">
        <f>IF(B2548="successful",Data!L2548,0)</f>
        <v>65</v>
      </c>
      <c r="F2548" t="str">
        <f>VLOOKUP(A2548,Table1[[#This Row],[id]:[state]],6,0)</f>
        <v>successful</v>
      </c>
      <c r="G2548">
        <f>IF(F2548="failed",Data!L2548,0)</f>
        <v>0</v>
      </c>
    </row>
    <row r="2549" spans="1:7" hidden="1" x14ac:dyDescent="0.25">
      <c r="A2549">
        <v>2547</v>
      </c>
      <c r="B2549" t="str">
        <f>VLOOKUP(A2549,Table1[[#This Row],[id]:[state]],6,0)</f>
        <v>successful</v>
      </c>
      <c r="C2549">
        <f>IF(B2549="successful",Data!L2549,0)</f>
        <v>134</v>
      </c>
      <c r="F2549" t="str">
        <f>VLOOKUP(A2549,Table1[[#This Row],[id]:[state]],6,0)</f>
        <v>successful</v>
      </c>
      <c r="G2549">
        <f>IF(F2549="failed",Data!L2549,0)</f>
        <v>0</v>
      </c>
    </row>
    <row r="2550" spans="1:7" hidden="1" x14ac:dyDescent="0.25">
      <c r="A2550">
        <v>2548</v>
      </c>
      <c r="B2550" t="str">
        <f>VLOOKUP(A2550,Table1[[#This Row],[id]:[state]],6,0)</f>
        <v>successful</v>
      </c>
      <c r="C2550">
        <f>IF(B2550="successful",Data!L2550,0)</f>
        <v>37</v>
      </c>
      <c r="F2550" t="str">
        <f>VLOOKUP(A2550,Table1[[#This Row],[id]:[state]],6,0)</f>
        <v>successful</v>
      </c>
      <c r="G2550">
        <f>IF(F2550="failed",Data!L2550,0)</f>
        <v>0</v>
      </c>
    </row>
    <row r="2551" spans="1:7" hidden="1" x14ac:dyDescent="0.25">
      <c r="A2551">
        <v>2549</v>
      </c>
      <c r="B2551" t="str">
        <f>VLOOKUP(A2551,Table1[[#This Row],[id]:[state]],6,0)</f>
        <v>successful</v>
      </c>
      <c r="C2551">
        <f>IF(B2551="successful",Data!L2551,0)</f>
        <v>37</v>
      </c>
      <c r="F2551" t="str">
        <f>VLOOKUP(A2551,Table1[[#This Row],[id]:[state]],6,0)</f>
        <v>successful</v>
      </c>
      <c r="G2551">
        <f>IF(F2551="failed",Data!L2551,0)</f>
        <v>0</v>
      </c>
    </row>
    <row r="2552" spans="1:7" hidden="1" x14ac:dyDescent="0.25">
      <c r="A2552">
        <v>2550</v>
      </c>
      <c r="B2552" t="str">
        <f>VLOOKUP(A2552,Table1[[#This Row],[id]:[state]],6,0)</f>
        <v>successful</v>
      </c>
      <c r="C2552">
        <f>IF(B2552="successful",Data!L2552,0)</f>
        <v>150</v>
      </c>
      <c r="F2552" t="str">
        <f>VLOOKUP(A2552,Table1[[#This Row],[id]:[state]],6,0)</f>
        <v>successful</v>
      </c>
      <c r="G2552">
        <f>IF(F2552="failed",Data!L2552,0)</f>
        <v>0</v>
      </c>
    </row>
    <row r="2553" spans="1:7" hidden="1" x14ac:dyDescent="0.25">
      <c r="A2553">
        <v>2551</v>
      </c>
      <c r="B2553" t="str">
        <f>VLOOKUP(A2553,Table1[[#This Row],[id]:[state]],6,0)</f>
        <v>successful</v>
      </c>
      <c r="C2553">
        <f>IF(B2553="successful",Data!L2553,0)</f>
        <v>56</v>
      </c>
      <c r="F2553" t="str">
        <f>VLOOKUP(A2553,Table1[[#This Row],[id]:[state]],6,0)</f>
        <v>successful</v>
      </c>
      <c r="G2553">
        <f>IF(F2553="failed",Data!L2553,0)</f>
        <v>0</v>
      </c>
    </row>
    <row r="2554" spans="1:7" hidden="1" x14ac:dyDescent="0.25">
      <c r="A2554">
        <v>2552</v>
      </c>
      <c r="B2554" t="str">
        <f>VLOOKUP(A2554,Table1[[#This Row],[id]:[state]],6,0)</f>
        <v>successful</v>
      </c>
      <c r="C2554">
        <f>IF(B2554="successful",Data!L2554,0)</f>
        <v>18</v>
      </c>
      <c r="F2554" t="str">
        <f>VLOOKUP(A2554,Table1[[#This Row],[id]:[state]],6,0)</f>
        <v>successful</v>
      </c>
      <c r="G2554">
        <f>IF(F2554="failed",Data!L2554,0)</f>
        <v>0</v>
      </c>
    </row>
    <row r="2555" spans="1:7" hidden="1" x14ac:dyDescent="0.25">
      <c r="A2555">
        <v>2553</v>
      </c>
      <c r="B2555" t="str">
        <f>VLOOKUP(A2555,Table1[[#This Row],[id]:[state]],6,0)</f>
        <v>successful</v>
      </c>
      <c r="C2555">
        <f>IF(B2555="successful",Data!L2555,0)</f>
        <v>60</v>
      </c>
      <c r="F2555" t="str">
        <f>VLOOKUP(A2555,Table1[[#This Row],[id]:[state]],6,0)</f>
        <v>successful</v>
      </c>
      <c r="G2555">
        <f>IF(F2555="failed",Data!L2555,0)</f>
        <v>0</v>
      </c>
    </row>
    <row r="2556" spans="1:7" hidden="1" x14ac:dyDescent="0.25">
      <c r="A2556">
        <v>2554</v>
      </c>
      <c r="B2556" t="str">
        <f>VLOOKUP(A2556,Table1[[#This Row],[id]:[state]],6,0)</f>
        <v>successful</v>
      </c>
      <c r="C2556">
        <f>IF(B2556="successful",Data!L2556,0)</f>
        <v>67</v>
      </c>
      <c r="F2556" t="str">
        <f>VLOOKUP(A2556,Table1[[#This Row],[id]:[state]],6,0)</f>
        <v>successful</v>
      </c>
      <c r="G2556">
        <f>IF(F2556="failed",Data!L2556,0)</f>
        <v>0</v>
      </c>
    </row>
    <row r="2557" spans="1:7" hidden="1" x14ac:dyDescent="0.25">
      <c r="A2557">
        <v>2555</v>
      </c>
      <c r="B2557" t="str">
        <f>VLOOKUP(A2557,Table1[[#This Row],[id]:[state]],6,0)</f>
        <v>successful</v>
      </c>
      <c r="C2557">
        <f>IF(B2557="successful",Data!L2557,0)</f>
        <v>35</v>
      </c>
      <c r="F2557" t="str">
        <f>VLOOKUP(A2557,Table1[[#This Row],[id]:[state]],6,0)</f>
        <v>successful</v>
      </c>
      <c r="G2557">
        <f>IF(F2557="failed",Data!L2557,0)</f>
        <v>0</v>
      </c>
    </row>
    <row r="2558" spans="1:7" hidden="1" x14ac:dyDescent="0.25">
      <c r="A2558">
        <v>2556</v>
      </c>
      <c r="B2558" t="str">
        <f>VLOOKUP(A2558,Table1[[#This Row],[id]:[state]],6,0)</f>
        <v>successful</v>
      </c>
      <c r="C2558">
        <f>IF(B2558="successful",Data!L2558,0)</f>
        <v>34</v>
      </c>
      <c r="F2558" t="str">
        <f>VLOOKUP(A2558,Table1[[#This Row],[id]:[state]],6,0)</f>
        <v>successful</v>
      </c>
      <c r="G2558">
        <f>IF(F2558="failed",Data!L2558,0)</f>
        <v>0</v>
      </c>
    </row>
    <row r="2559" spans="1:7" hidden="1" x14ac:dyDescent="0.25">
      <c r="A2559">
        <v>2557</v>
      </c>
      <c r="B2559" t="str">
        <f>VLOOKUP(A2559,Table1[[#This Row],[id]:[state]],6,0)</f>
        <v>successful</v>
      </c>
      <c r="C2559">
        <f>IF(B2559="successful",Data!L2559,0)</f>
        <v>36</v>
      </c>
      <c r="F2559" t="str">
        <f>VLOOKUP(A2559,Table1[[#This Row],[id]:[state]],6,0)</f>
        <v>successful</v>
      </c>
      <c r="G2559">
        <f>IF(F2559="failed",Data!L2559,0)</f>
        <v>0</v>
      </c>
    </row>
    <row r="2560" spans="1:7" hidden="1" x14ac:dyDescent="0.25">
      <c r="A2560">
        <v>2558</v>
      </c>
      <c r="B2560" t="str">
        <f>VLOOKUP(A2560,Table1[[#This Row],[id]:[state]],6,0)</f>
        <v>successful</v>
      </c>
      <c r="C2560">
        <f>IF(B2560="successful",Data!L2560,0)</f>
        <v>18</v>
      </c>
      <c r="F2560" t="str">
        <f>VLOOKUP(A2560,Table1[[#This Row],[id]:[state]],6,0)</f>
        <v>successful</v>
      </c>
      <c r="G2560">
        <f>IF(F2560="failed",Data!L2560,0)</f>
        <v>0</v>
      </c>
    </row>
    <row r="2561" spans="1:7" hidden="1" x14ac:dyDescent="0.25">
      <c r="A2561">
        <v>2559</v>
      </c>
      <c r="B2561" t="str">
        <f>VLOOKUP(A2561,Table1[[#This Row],[id]:[state]],6,0)</f>
        <v>successful</v>
      </c>
      <c r="C2561">
        <f>IF(B2561="successful",Data!L2561,0)</f>
        <v>25</v>
      </c>
      <c r="F2561" t="str">
        <f>VLOOKUP(A2561,Table1[[#This Row],[id]:[state]],6,0)</f>
        <v>successful</v>
      </c>
      <c r="G2561">
        <f>IF(F2561="failed",Data!L2561,0)</f>
        <v>0</v>
      </c>
    </row>
    <row r="2562" spans="1:7" hidden="1" x14ac:dyDescent="0.25">
      <c r="A2562">
        <v>2560</v>
      </c>
      <c r="B2562" t="str">
        <f>VLOOKUP(A2562,Table1[[#This Row],[id]:[state]],6,0)</f>
        <v>successful</v>
      </c>
      <c r="C2562">
        <f>IF(B2562="successful",Data!L2562,0)</f>
        <v>21</v>
      </c>
      <c r="F2562" t="str">
        <f>VLOOKUP(A2562,Table1[[#This Row],[id]:[state]],6,0)</f>
        <v>successful</v>
      </c>
      <c r="G2562">
        <f>IF(F2562="failed",Data!L2562,0)</f>
        <v>0</v>
      </c>
    </row>
    <row r="2563" spans="1:7" hidden="1" x14ac:dyDescent="0.25">
      <c r="A2563">
        <v>2561</v>
      </c>
      <c r="B2563" t="str">
        <f>VLOOKUP(A2563,Table1[[#This Row],[id]:[state]],6,0)</f>
        <v>canceled</v>
      </c>
      <c r="C2563">
        <f>IF(B2563="successful",Data!L2563,0)</f>
        <v>0</v>
      </c>
      <c r="F2563" t="str">
        <f>VLOOKUP(A2563,Table1[[#This Row],[id]:[state]],6,0)</f>
        <v>canceled</v>
      </c>
      <c r="G2563">
        <f>IF(F2563="failed",Data!L2563,0)</f>
        <v>0</v>
      </c>
    </row>
    <row r="2564" spans="1:7" hidden="1" x14ac:dyDescent="0.25">
      <c r="A2564">
        <v>2562</v>
      </c>
      <c r="B2564" t="str">
        <f>VLOOKUP(A2564,Table1[[#This Row],[id]:[state]],6,0)</f>
        <v>canceled</v>
      </c>
      <c r="C2564">
        <f>IF(B2564="successful",Data!L2564,0)</f>
        <v>0</v>
      </c>
      <c r="F2564" t="str">
        <f>VLOOKUP(A2564,Table1[[#This Row],[id]:[state]],6,0)</f>
        <v>canceled</v>
      </c>
      <c r="G2564">
        <f>IF(F2564="failed",Data!L2564,0)</f>
        <v>0</v>
      </c>
    </row>
    <row r="2565" spans="1:7" hidden="1" x14ac:dyDescent="0.25">
      <c r="A2565">
        <v>2563</v>
      </c>
      <c r="B2565" t="str">
        <f>VLOOKUP(A2565,Table1[[#This Row],[id]:[state]],6,0)</f>
        <v>canceled</v>
      </c>
      <c r="C2565">
        <f>IF(B2565="successful",Data!L2565,0)</f>
        <v>0</v>
      </c>
      <c r="F2565" t="str">
        <f>VLOOKUP(A2565,Table1[[#This Row],[id]:[state]],6,0)</f>
        <v>canceled</v>
      </c>
      <c r="G2565">
        <f>IF(F2565="failed",Data!L2565,0)</f>
        <v>0</v>
      </c>
    </row>
    <row r="2566" spans="1:7" hidden="1" x14ac:dyDescent="0.25">
      <c r="A2566">
        <v>2564</v>
      </c>
      <c r="B2566" t="str">
        <f>VLOOKUP(A2566,Table1[[#This Row],[id]:[state]],6,0)</f>
        <v>canceled</v>
      </c>
      <c r="C2566">
        <f>IF(B2566="successful",Data!L2566,0)</f>
        <v>0</v>
      </c>
      <c r="F2566" t="str">
        <f>VLOOKUP(A2566,Table1[[#This Row],[id]:[state]],6,0)</f>
        <v>canceled</v>
      </c>
      <c r="G2566">
        <f>IF(F2566="failed",Data!L2566,0)</f>
        <v>0</v>
      </c>
    </row>
    <row r="2567" spans="1:7" hidden="1" x14ac:dyDescent="0.25">
      <c r="A2567">
        <v>2565</v>
      </c>
      <c r="B2567" t="str">
        <f>VLOOKUP(A2567,Table1[[#This Row],[id]:[state]],6,0)</f>
        <v>canceled</v>
      </c>
      <c r="C2567">
        <f>IF(B2567="successful",Data!L2567,0)</f>
        <v>0</v>
      </c>
      <c r="F2567" t="str">
        <f>VLOOKUP(A2567,Table1[[#This Row],[id]:[state]],6,0)</f>
        <v>canceled</v>
      </c>
      <c r="G2567">
        <f>IF(F2567="failed",Data!L2567,0)</f>
        <v>0</v>
      </c>
    </row>
    <row r="2568" spans="1:7" hidden="1" x14ac:dyDescent="0.25">
      <c r="A2568">
        <v>2566</v>
      </c>
      <c r="B2568" t="str">
        <f>VLOOKUP(A2568,Table1[[#This Row],[id]:[state]],6,0)</f>
        <v>canceled</v>
      </c>
      <c r="C2568">
        <f>IF(B2568="successful",Data!L2568,0)</f>
        <v>0</v>
      </c>
      <c r="F2568" t="str">
        <f>VLOOKUP(A2568,Table1[[#This Row],[id]:[state]],6,0)</f>
        <v>canceled</v>
      </c>
      <c r="G2568">
        <f>IF(F2568="failed",Data!L2568,0)</f>
        <v>0</v>
      </c>
    </row>
    <row r="2569" spans="1:7" hidden="1" x14ac:dyDescent="0.25">
      <c r="A2569">
        <v>2567</v>
      </c>
      <c r="B2569" t="str">
        <f>VLOOKUP(A2569,Table1[[#This Row],[id]:[state]],6,0)</f>
        <v>canceled</v>
      </c>
      <c r="C2569">
        <f>IF(B2569="successful",Data!L2569,0)</f>
        <v>0</v>
      </c>
      <c r="F2569" t="str">
        <f>VLOOKUP(A2569,Table1[[#This Row],[id]:[state]],6,0)</f>
        <v>canceled</v>
      </c>
      <c r="G2569">
        <f>IF(F2569="failed",Data!L2569,0)</f>
        <v>0</v>
      </c>
    </row>
    <row r="2570" spans="1:7" hidden="1" x14ac:dyDescent="0.25">
      <c r="A2570">
        <v>2568</v>
      </c>
      <c r="B2570" t="str">
        <f>VLOOKUP(A2570,Table1[[#This Row],[id]:[state]],6,0)</f>
        <v>canceled</v>
      </c>
      <c r="C2570">
        <f>IF(B2570="successful",Data!L2570,0)</f>
        <v>0</v>
      </c>
      <c r="F2570" t="str">
        <f>VLOOKUP(A2570,Table1[[#This Row],[id]:[state]],6,0)</f>
        <v>canceled</v>
      </c>
      <c r="G2570">
        <f>IF(F2570="failed",Data!L2570,0)</f>
        <v>0</v>
      </c>
    </row>
    <row r="2571" spans="1:7" hidden="1" x14ac:dyDescent="0.25">
      <c r="A2571">
        <v>2569</v>
      </c>
      <c r="B2571" t="str">
        <f>VLOOKUP(A2571,Table1[[#This Row],[id]:[state]],6,0)</f>
        <v>canceled</v>
      </c>
      <c r="C2571">
        <f>IF(B2571="successful",Data!L2571,0)</f>
        <v>0</v>
      </c>
      <c r="F2571" t="str">
        <f>VLOOKUP(A2571,Table1[[#This Row],[id]:[state]],6,0)</f>
        <v>canceled</v>
      </c>
      <c r="G2571">
        <f>IF(F2571="failed",Data!L2571,0)</f>
        <v>0</v>
      </c>
    </row>
    <row r="2572" spans="1:7" hidden="1" x14ac:dyDescent="0.25">
      <c r="A2572">
        <v>2570</v>
      </c>
      <c r="B2572" t="str">
        <f>VLOOKUP(A2572,Table1[[#This Row],[id]:[state]],6,0)</f>
        <v>canceled</v>
      </c>
      <c r="C2572">
        <f>IF(B2572="successful",Data!L2572,0)</f>
        <v>0</v>
      </c>
      <c r="F2572" t="str">
        <f>VLOOKUP(A2572,Table1[[#This Row],[id]:[state]],6,0)</f>
        <v>canceled</v>
      </c>
      <c r="G2572">
        <f>IF(F2572="failed",Data!L2572,0)</f>
        <v>0</v>
      </c>
    </row>
    <row r="2573" spans="1:7" hidden="1" x14ac:dyDescent="0.25">
      <c r="A2573">
        <v>2571</v>
      </c>
      <c r="B2573" t="str">
        <f>VLOOKUP(A2573,Table1[[#This Row],[id]:[state]],6,0)</f>
        <v>canceled</v>
      </c>
      <c r="C2573">
        <f>IF(B2573="successful",Data!L2573,0)</f>
        <v>0</v>
      </c>
      <c r="F2573" t="str">
        <f>VLOOKUP(A2573,Table1[[#This Row],[id]:[state]],6,0)</f>
        <v>canceled</v>
      </c>
      <c r="G2573">
        <f>IF(F2573="failed",Data!L2573,0)</f>
        <v>0</v>
      </c>
    </row>
    <row r="2574" spans="1:7" hidden="1" x14ac:dyDescent="0.25">
      <c r="A2574">
        <v>2572</v>
      </c>
      <c r="B2574" t="str">
        <f>VLOOKUP(A2574,Table1[[#This Row],[id]:[state]],6,0)</f>
        <v>canceled</v>
      </c>
      <c r="C2574">
        <f>IF(B2574="successful",Data!L2574,0)</f>
        <v>0</v>
      </c>
      <c r="F2574" t="str">
        <f>VLOOKUP(A2574,Table1[[#This Row],[id]:[state]],6,0)</f>
        <v>canceled</v>
      </c>
      <c r="G2574">
        <f>IF(F2574="failed",Data!L2574,0)</f>
        <v>0</v>
      </c>
    </row>
    <row r="2575" spans="1:7" hidden="1" x14ac:dyDescent="0.25">
      <c r="A2575">
        <v>2573</v>
      </c>
      <c r="B2575" t="str">
        <f>VLOOKUP(A2575,Table1[[#This Row],[id]:[state]],6,0)</f>
        <v>canceled</v>
      </c>
      <c r="C2575">
        <f>IF(B2575="successful",Data!L2575,0)</f>
        <v>0</v>
      </c>
      <c r="F2575" t="str">
        <f>VLOOKUP(A2575,Table1[[#This Row],[id]:[state]],6,0)</f>
        <v>canceled</v>
      </c>
      <c r="G2575">
        <f>IF(F2575="failed",Data!L2575,0)</f>
        <v>0</v>
      </c>
    </row>
    <row r="2576" spans="1:7" hidden="1" x14ac:dyDescent="0.25">
      <c r="A2576">
        <v>2574</v>
      </c>
      <c r="B2576" t="str">
        <f>VLOOKUP(A2576,Table1[[#This Row],[id]:[state]],6,0)</f>
        <v>canceled</v>
      </c>
      <c r="C2576">
        <f>IF(B2576="successful",Data!L2576,0)</f>
        <v>0</v>
      </c>
      <c r="F2576" t="str">
        <f>VLOOKUP(A2576,Table1[[#This Row],[id]:[state]],6,0)</f>
        <v>canceled</v>
      </c>
      <c r="G2576">
        <f>IF(F2576="failed",Data!L2576,0)</f>
        <v>0</v>
      </c>
    </row>
    <row r="2577" spans="1:7" hidden="1" x14ac:dyDescent="0.25">
      <c r="A2577">
        <v>2575</v>
      </c>
      <c r="B2577" t="str">
        <f>VLOOKUP(A2577,Table1[[#This Row],[id]:[state]],6,0)</f>
        <v>canceled</v>
      </c>
      <c r="C2577">
        <f>IF(B2577="successful",Data!L2577,0)</f>
        <v>0</v>
      </c>
      <c r="F2577" t="str">
        <f>VLOOKUP(A2577,Table1[[#This Row],[id]:[state]],6,0)</f>
        <v>canceled</v>
      </c>
      <c r="G2577">
        <f>IF(F2577="failed",Data!L2577,0)</f>
        <v>0</v>
      </c>
    </row>
    <row r="2578" spans="1:7" hidden="1" x14ac:dyDescent="0.25">
      <c r="A2578">
        <v>2576</v>
      </c>
      <c r="B2578" t="str">
        <f>VLOOKUP(A2578,Table1[[#This Row],[id]:[state]],6,0)</f>
        <v>canceled</v>
      </c>
      <c r="C2578">
        <f>IF(B2578="successful",Data!L2578,0)</f>
        <v>0</v>
      </c>
      <c r="F2578" t="str">
        <f>VLOOKUP(A2578,Table1[[#This Row],[id]:[state]],6,0)</f>
        <v>canceled</v>
      </c>
      <c r="G2578">
        <f>IF(F2578="failed",Data!L2578,0)</f>
        <v>0</v>
      </c>
    </row>
    <row r="2579" spans="1:7" hidden="1" x14ac:dyDescent="0.25">
      <c r="A2579">
        <v>2577</v>
      </c>
      <c r="B2579" t="str">
        <f>VLOOKUP(A2579,Table1[[#This Row],[id]:[state]],6,0)</f>
        <v>canceled</v>
      </c>
      <c r="C2579">
        <f>IF(B2579="successful",Data!L2579,0)</f>
        <v>0</v>
      </c>
      <c r="F2579" t="str">
        <f>VLOOKUP(A2579,Table1[[#This Row],[id]:[state]],6,0)</f>
        <v>canceled</v>
      </c>
      <c r="G2579">
        <f>IF(F2579="failed",Data!L2579,0)</f>
        <v>0</v>
      </c>
    </row>
    <row r="2580" spans="1:7" hidden="1" x14ac:dyDescent="0.25">
      <c r="A2580">
        <v>2578</v>
      </c>
      <c r="B2580" t="str">
        <f>VLOOKUP(A2580,Table1[[#This Row],[id]:[state]],6,0)</f>
        <v>canceled</v>
      </c>
      <c r="C2580">
        <f>IF(B2580="successful",Data!L2580,0)</f>
        <v>0</v>
      </c>
      <c r="F2580" t="str">
        <f>VLOOKUP(A2580,Table1[[#This Row],[id]:[state]],6,0)</f>
        <v>canceled</v>
      </c>
      <c r="G2580">
        <f>IF(F2580="failed",Data!L2580,0)</f>
        <v>0</v>
      </c>
    </row>
    <row r="2581" spans="1:7" hidden="1" x14ac:dyDescent="0.25">
      <c r="A2581">
        <v>2579</v>
      </c>
      <c r="B2581" t="str">
        <f>VLOOKUP(A2581,Table1[[#This Row],[id]:[state]],6,0)</f>
        <v>canceled</v>
      </c>
      <c r="C2581">
        <f>IF(B2581="successful",Data!L2581,0)</f>
        <v>0</v>
      </c>
      <c r="F2581" t="str">
        <f>VLOOKUP(A2581,Table1[[#This Row],[id]:[state]],6,0)</f>
        <v>canceled</v>
      </c>
      <c r="G2581">
        <f>IF(F2581="failed",Data!L2581,0)</f>
        <v>0</v>
      </c>
    </row>
    <row r="2582" spans="1:7" hidden="1" x14ac:dyDescent="0.25">
      <c r="A2582">
        <v>2580</v>
      </c>
      <c r="B2582" t="str">
        <f>VLOOKUP(A2582,Table1[[#This Row],[id]:[state]],6,0)</f>
        <v>canceled</v>
      </c>
      <c r="C2582">
        <f>IF(B2582="successful",Data!L2582,0)</f>
        <v>0</v>
      </c>
      <c r="F2582" t="str">
        <f>VLOOKUP(A2582,Table1[[#This Row],[id]:[state]],6,0)</f>
        <v>canceled</v>
      </c>
      <c r="G2582">
        <f>IF(F2582="failed",Data!L2582,0)</f>
        <v>0</v>
      </c>
    </row>
    <row r="2583" spans="1:7" x14ac:dyDescent="0.25">
      <c r="A2583">
        <v>2581</v>
      </c>
      <c r="B2583" t="str">
        <f>VLOOKUP(A2583,Table1[[#This Row],[id]:[state]],6,0)</f>
        <v>failed</v>
      </c>
      <c r="C2583">
        <f>IF(B2583="successful",Data!L2583,0)</f>
        <v>0</v>
      </c>
      <c r="F2583" t="str">
        <f>VLOOKUP(A2583,Table1[[#This Row],[id]:[state]],6,0)</f>
        <v>failed</v>
      </c>
      <c r="G2583">
        <f>IF(F2583="failed",Data!L2583,0)</f>
        <v>11</v>
      </c>
    </row>
    <row r="2584" spans="1:7" x14ac:dyDescent="0.25">
      <c r="A2584">
        <v>2582</v>
      </c>
      <c r="B2584" t="str">
        <f>VLOOKUP(A2584,Table1[[#This Row],[id]:[state]],6,0)</f>
        <v>failed</v>
      </c>
      <c r="C2584">
        <f>IF(B2584="successful",Data!L2584,0)</f>
        <v>0</v>
      </c>
      <c r="F2584" t="str">
        <f>VLOOKUP(A2584,Table1[[#This Row],[id]:[state]],6,0)</f>
        <v>failed</v>
      </c>
      <c r="G2584">
        <f>IF(F2584="failed",Data!L2584,0)</f>
        <v>1</v>
      </c>
    </row>
    <row r="2585" spans="1:7" x14ac:dyDescent="0.25">
      <c r="A2585">
        <v>2583</v>
      </c>
      <c r="B2585" t="str">
        <f>VLOOKUP(A2585,Table1[[#This Row],[id]:[state]],6,0)</f>
        <v>failed</v>
      </c>
      <c r="C2585">
        <f>IF(B2585="successful",Data!L2585,0)</f>
        <v>0</v>
      </c>
      <c r="F2585" t="str">
        <f>VLOOKUP(A2585,Table1[[#This Row],[id]:[state]],6,0)</f>
        <v>failed</v>
      </c>
      <c r="G2585">
        <f>IF(F2585="failed",Data!L2585,0)</f>
        <v>5</v>
      </c>
    </row>
    <row r="2586" spans="1:7" x14ac:dyDescent="0.25">
      <c r="A2586">
        <v>2584</v>
      </c>
      <c r="B2586" t="str">
        <f>VLOOKUP(A2586,Table1[[#This Row],[id]:[state]],6,0)</f>
        <v>failed</v>
      </c>
      <c r="C2586">
        <f>IF(B2586="successful",Data!L2586,0)</f>
        <v>0</v>
      </c>
      <c r="F2586" t="str">
        <f>VLOOKUP(A2586,Table1[[#This Row],[id]:[state]],6,0)</f>
        <v>failed</v>
      </c>
      <c r="G2586">
        <f>IF(F2586="failed",Data!L2586,0)</f>
        <v>0</v>
      </c>
    </row>
    <row r="2587" spans="1:7" x14ac:dyDescent="0.25">
      <c r="A2587">
        <v>2585</v>
      </c>
      <c r="B2587" t="str">
        <f>VLOOKUP(A2587,Table1[[#This Row],[id]:[state]],6,0)</f>
        <v>failed</v>
      </c>
      <c r="C2587">
        <f>IF(B2587="successful",Data!L2587,0)</f>
        <v>0</v>
      </c>
      <c r="F2587" t="str">
        <f>VLOOKUP(A2587,Table1[[#This Row],[id]:[state]],6,0)</f>
        <v>failed</v>
      </c>
      <c r="G2587">
        <f>IF(F2587="failed",Data!L2587,0)</f>
        <v>1</v>
      </c>
    </row>
    <row r="2588" spans="1:7" x14ac:dyDescent="0.25">
      <c r="A2588">
        <v>2586</v>
      </c>
      <c r="B2588" t="str">
        <f>VLOOKUP(A2588,Table1[[#This Row],[id]:[state]],6,0)</f>
        <v>failed</v>
      </c>
      <c r="C2588">
        <f>IF(B2588="successful",Data!L2588,0)</f>
        <v>0</v>
      </c>
      <c r="F2588" t="str">
        <f>VLOOKUP(A2588,Table1[[#This Row],[id]:[state]],6,0)</f>
        <v>failed</v>
      </c>
      <c r="G2588">
        <f>IF(F2588="failed",Data!L2588,0)</f>
        <v>1</v>
      </c>
    </row>
    <row r="2589" spans="1:7" x14ac:dyDescent="0.25">
      <c r="A2589">
        <v>2587</v>
      </c>
      <c r="B2589" t="str">
        <f>VLOOKUP(A2589,Table1[[#This Row],[id]:[state]],6,0)</f>
        <v>failed</v>
      </c>
      <c r="C2589">
        <f>IF(B2589="successful",Data!L2589,0)</f>
        <v>0</v>
      </c>
      <c r="F2589" t="str">
        <f>VLOOKUP(A2589,Table1[[#This Row],[id]:[state]],6,0)</f>
        <v>failed</v>
      </c>
      <c r="G2589">
        <f>IF(F2589="failed",Data!L2589,0)</f>
        <v>6</v>
      </c>
    </row>
    <row r="2590" spans="1:7" x14ac:dyDescent="0.25">
      <c r="A2590">
        <v>2588</v>
      </c>
      <c r="B2590" t="str">
        <f>VLOOKUP(A2590,Table1[[#This Row],[id]:[state]],6,0)</f>
        <v>failed</v>
      </c>
      <c r="C2590">
        <f>IF(B2590="successful",Data!L2590,0)</f>
        <v>0</v>
      </c>
      <c r="F2590" t="str">
        <f>VLOOKUP(A2590,Table1[[#This Row],[id]:[state]],6,0)</f>
        <v>failed</v>
      </c>
      <c r="G2590">
        <f>IF(F2590="failed",Data!L2590,0)</f>
        <v>8</v>
      </c>
    </row>
    <row r="2591" spans="1:7" x14ac:dyDescent="0.25">
      <c r="A2591">
        <v>2589</v>
      </c>
      <c r="B2591" t="str">
        <f>VLOOKUP(A2591,Table1[[#This Row],[id]:[state]],6,0)</f>
        <v>failed</v>
      </c>
      <c r="C2591">
        <f>IF(B2591="successful",Data!L2591,0)</f>
        <v>0</v>
      </c>
      <c r="F2591" t="str">
        <f>VLOOKUP(A2591,Table1[[#This Row],[id]:[state]],6,0)</f>
        <v>failed</v>
      </c>
      <c r="G2591">
        <f>IF(F2591="failed",Data!L2591,0)</f>
        <v>1</v>
      </c>
    </row>
    <row r="2592" spans="1:7" x14ac:dyDescent="0.25">
      <c r="A2592">
        <v>2590</v>
      </c>
      <c r="B2592" t="str">
        <f>VLOOKUP(A2592,Table1[[#This Row],[id]:[state]],6,0)</f>
        <v>failed</v>
      </c>
      <c r="C2592">
        <f>IF(B2592="successful",Data!L2592,0)</f>
        <v>0</v>
      </c>
      <c r="F2592" t="str">
        <f>VLOOKUP(A2592,Table1[[#This Row],[id]:[state]],6,0)</f>
        <v>failed</v>
      </c>
      <c r="G2592">
        <f>IF(F2592="failed",Data!L2592,0)</f>
        <v>0</v>
      </c>
    </row>
    <row r="2593" spans="1:7" x14ac:dyDescent="0.25">
      <c r="A2593">
        <v>2591</v>
      </c>
      <c r="B2593" t="str">
        <f>VLOOKUP(A2593,Table1[[#This Row],[id]:[state]],6,0)</f>
        <v>failed</v>
      </c>
      <c r="C2593">
        <f>IF(B2593="successful",Data!L2593,0)</f>
        <v>0</v>
      </c>
      <c r="F2593" t="str">
        <f>VLOOKUP(A2593,Table1[[#This Row],[id]:[state]],6,0)</f>
        <v>failed</v>
      </c>
      <c r="G2593">
        <f>IF(F2593="failed",Data!L2593,0)</f>
        <v>2</v>
      </c>
    </row>
    <row r="2594" spans="1:7" x14ac:dyDescent="0.25">
      <c r="A2594">
        <v>2592</v>
      </c>
      <c r="B2594" t="str">
        <f>VLOOKUP(A2594,Table1[[#This Row],[id]:[state]],6,0)</f>
        <v>failed</v>
      </c>
      <c r="C2594">
        <f>IF(B2594="successful",Data!L2594,0)</f>
        <v>0</v>
      </c>
      <c r="F2594" t="str">
        <f>VLOOKUP(A2594,Table1[[#This Row],[id]:[state]],6,0)</f>
        <v>failed</v>
      </c>
      <c r="G2594">
        <f>IF(F2594="failed",Data!L2594,0)</f>
        <v>1</v>
      </c>
    </row>
    <row r="2595" spans="1:7" x14ac:dyDescent="0.25">
      <c r="A2595">
        <v>2593</v>
      </c>
      <c r="B2595" t="str">
        <f>VLOOKUP(A2595,Table1[[#This Row],[id]:[state]],6,0)</f>
        <v>failed</v>
      </c>
      <c r="C2595">
        <f>IF(B2595="successful",Data!L2595,0)</f>
        <v>0</v>
      </c>
      <c r="F2595" t="str">
        <f>VLOOKUP(A2595,Table1[[#This Row],[id]:[state]],6,0)</f>
        <v>failed</v>
      </c>
      <c r="G2595">
        <f>IF(F2595="failed",Data!L2595,0)</f>
        <v>0</v>
      </c>
    </row>
    <row r="2596" spans="1:7" x14ac:dyDescent="0.25">
      <c r="A2596">
        <v>2594</v>
      </c>
      <c r="B2596" t="str">
        <f>VLOOKUP(A2596,Table1[[#This Row],[id]:[state]],6,0)</f>
        <v>failed</v>
      </c>
      <c r="C2596">
        <f>IF(B2596="successful",Data!L2596,0)</f>
        <v>0</v>
      </c>
      <c r="F2596" t="str">
        <f>VLOOKUP(A2596,Table1[[#This Row],[id]:[state]],6,0)</f>
        <v>failed</v>
      </c>
      <c r="G2596">
        <f>IF(F2596="failed",Data!L2596,0)</f>
        <v>1</v>
      </c>
    </row>
    <row r="2597" spans="1:7" x14ac:dyDescent="0.25">
      <c r="A2597">
        <v>2595</v>
      </c>
      <c r="B2597" t="str">
        <f>VLOOKUP(A2597,Table1[[#This Row],[id]:[state]],6,0)</f>
        <v>failed</v>
      </c>
      <c r="C2597">
        <f>IF(B2597="successful",Data!L2597,0)</f>
        <v>0</v>
      </c>
      <c r="F2597" t="str">
        <f>VLOOKUP(A2597,Table1[[#This Row],[id]:[state]],6,0)</f>
        <v>failed</v>
      </c>
      <c r="G2597">
        <f>IF(F2597="failed",Data!L2597,0)</f>
        <v>19</v>
      </c>
    </row>
    <row r="2598" spans="1:7" x14ac:dyDescent="0.25">
      <c r="A2598">
        <v>2596</v>
      </c>
      <c r="B2598" t="str">
        <f>VLOOKUP(A2598,Table1[[#This Row],[id]:[state]],6,0)</f>
        <v>failed</v>
      </c>
      <c r="C2598">
        <f>IF(B2598="successful",Data!L2598,0)</f>
        <v>0</v>
      </c>
      <c r="F2598" t="str">
        <f>VLOOKUP(A2598,Table1[[#This Row],[id]:[state]],6,0)</f>
        <v>failed</v>
      </c>
      <c r="G2598">
        <f>IF(F2598="failed",Data!L2598,0)</f>
        <v>27</v>
      </c>
    </row>
    <row r="2599" spans="1:7" x14ac:dyDescent="0.25">
      <c r="A2599">
        <v>2597</v>
      </c>
      <c r="B2599" t="str">
        <f>VLOOKUP(A2599,Table1[[#This Row],[id]:[state]],6,0)</f>
        <v>failed</v>
      </c>
      <c r="C2599">
        <f>IF(B2599="successful",Data!L2599,0)</f>
        <v>0</v>
      </c>
      <c r="F2599" t="str">
        <f>VLOOKUP(A2599,Table1[[#This Row],[id]:[state]],6,0)</f>
        <v>failed</v>
      </c>
      <c r="G2599">
        <f>IF(F2599="failed",Data!L2599,0)</f>
        <v>7</v>
      </c>
    </row>
    <row r="2600" spans="1:7" x14ac:dyDescent="0.25">
      <c r="A2600">
        <v>2598</v>
      </c>
      <c r="B2600" t="str">
        <f>VLOOKUP(A2600,Table1[[#This Row],[id]:[state]],6,0)</f>
        <v>failed</v>
      </c>
      <c r="C2600">
        <f>IF(B2600="successful",Data!L2600,0)</f>
        <v>0</v>
      </c>
      <c r="F2600" t="str">
        <f>VLOOKUP(A2600,Table1[[#This Row],[id]:[state]],6,0)</f>
        <v>failed</v>
      </c>
      <c r="G2600">
        <f>IF(F2600="failed",Data!L2600,0)</f>
        <v>14</v>
      </c>
    </row>
    <row r="2601" spans="1:7" x14ac:dyDescent="0.25">
      <c r="A2601">
        <v>2599</v>
      </c>
      <c r="B2601" t="str">
        <f>VLOOKUP(A2601,Table1[[#This Row],[id]:[state]],6,0)</f>
        <v>failed</v>
      </c>
      <c r="C2601">
        <f>IF(B2601="successful",Data!L2601,0)</f>
        <v>0</v>
      </c>
      <c r="F2601" t="str">
        <f>VLOOKUP(A2601,Table1[[#This Row],[id]:[state]],6,0)</f>
        <v>failed</v>
      </c>
      <c r="G2601">
        <f>IF(F2601="failed",Data!L2601,0)</f>
        <v>5</v>
      </c>
    </row>
    <row r="2602" spans="1:7" x14ac:dyDescent="0.25">
      <c r="A2602">
        <v>2600</v>
      </c>
      <c r="B2602" t="str">
        <f>VLOOKUP(A2602,Table1[[#This Row],[id]:[state]],6,0)</f>
        <v>failed</v>
      </c>
      <c r="C2602">
        <f>IF(B2602="successful",Data!L2602,0)</f>
        <v>0</v>
      </c>
      <c r="F2602" t="str">
        <f>VLOOKUP(A2602,Table1[[#This Row],[id]:[state]],6,0)</f>
        <v>failed</v>
      </c>
      <c r="G2602">
        <f>IF(F2602="failed",Data!L2602,0)</f>
        <v>30</v>
      </c>
    </row>
    <row r="2603" spans="1:7" hidden="1" x14ac:dyDescent="0.25">
      <c r="A2603">
        <v>2601</v>
      </c>
      <c r="B2603" t="str">
        <f>VLOOKUP(A2603,Table1[[#This Row],[id]:[state]],6,0)</f>
        <v>successful</v>
      </c>
      <c r="C2603">
        <f>IF(B2603="successful",Data!L2603,0)</f>
        <v>151</v>
      </c>
      <c r="F2603" t="str">
        <f>VLOOKUP(A2603,Table1[[#This Row],[id]:[state]],6,0)</f>
        <v>successful</v>
      </c>
      <c r="G2603">
        <f>IF(F2603="failed",Data!L2603,0)</f>
        <v>0</v>
      </c>
    </row>
    <row r="2604" spans="1:7" hidden="1" x14ac:dyDescent="0.25">
      <c r="A2604">
        <v>2602</v>
      </c>
      <c r="B2604" t="str">
        <f>VLOOKUP(A2604,Table1[[#This Row],[id]:[state]],6,0)</f>
        <v>successful</v>
      </c>
      <c r="C2604">
        <f>IF(B2604="successful",Data!L2604,0)</f>
        <v>489</v>
      </c>
      <c r="F2604" t="str">
        <f>VLOOKUP(A2604,Table1[[#This Row],[id]:[state]],6,0)</f>
        <v>successful</v>
      </c>
      <c r="G2604">
        <f>IF(F2604="failed",Data!L2604,0)</f>
        <v>0</v>
      </c>
    </row>
    <row r="2605" spans="1:7" hidden="1" x14ac:dyDescent="0.25">
      <c r="A2605">
        <v>2603</v>
      </c>
      <c r="B2605" t="str">
        <f>VLOOKUP(A2605,Table1[[#This Row],[id]:[state]],6,0)</f>
        <v>successful</v>
      </c>
      <c r="C2605">
        <f>IF(B2605="successful",Data!L2605,0)</f>
        <v>50</v>
      </c>
      <c r="F2605" t="str">
        <f>VLOOKUP(A2605,Table1[[#This Row],[id]:[state]],6,0)</f>
        <v>successful</v>
      </c>
      <c r="G2605">
        <f>IF(F2605="failed",Data!L2605,0)</f>
        <v>0</v>
      </c>
    </row>
    <row r="2606" spans="1:7" hidden="1" x14ac:dyDescent="0.25">
      <c r="A2606">
        <v>2604</v>
      </c>
      <c r="B2606" t="str">
        <f>VLOOKUP(A2606,Table1[[#This Row],[id]:[state]],6,0)</f>
        <v>successful</v>
      </c>
      <c r="C2606">
        <f>IF(B2606="successful",Data!L2606,0)</f>
        <v>321</v>
      </c>
      <c r="F2606" t="str">
        <f>VLOOKUP(A2606,Table1[[#This Row],[id]:[state]],6,0)</f>
        <v>successful</v>
      </c>
      <c r="G2606">
        <f>IF(F2606="failed",Data!L2606,0)</f>
        <v>0</v>
      </c>
    </row>
    <row r="2607" spans="1:7" hidden="1" x14ac:dyDescent="0.25">
      <c r="A2607">
        <v>2605</v>
      </c>
      <c r="B2607" t="str">
        <f>VLOOKUP(A2607,Table1[[#This Row],[id]:[state]],6,0)</f>
        <v>successful</v>
      </c>
      <c r="C2607">
        <f>IF(B2607="successful",Data!L2607,0)</f>
        <v>1762</v>
      </c>
      <c r="F2607" t="str">
        <f>VLOOKUP(A2607,Table1[[#This Row],[id]:[state]],6,0)</f>
        <v>successful</v>
      </c>
      <c r="G2607">
        <f>IF(F2607="failed",Data!L2607,0)</f>
        <v>0</v>
      </c>
    </row>
    <row r="2608" spans="1:7" hidden="1" x14ac:dyDescent="0.25">
      <c r="A2608">
        <v>2606</v>
      </c>
      <c r="B2608" t="str">
        <f>VLOOKUP(A2608,Table1[[#This Row],[id]:[state]],6,0)</f>
        <v>successful</v>
      </c>
      <c r="C2608">
        <f>IF(B2608="successful",Data!L2608,0)</f>
        <v>385</v>
      </c>
      <c r="F2608" t="str">
        <f>VLOOKUP(A2608,Table1[[#This Row],[id]:[state]],6,0)</f>
        <v>successful</v>
      </c>
      <c r="G2608">
        <f>IF(F2608="failed",Data!L2608,0)</f>
        <v>0</v>
      </c>
    </row>
    <row r="2609" spans="1:7" hidden="1" x14ac:dyDescent="0.25">
      <c r="A2609">
        <v>2607</v>
      </c>
      <c r="B2609" t="str">
        <f>VLOOKUP(A2609,Table1[[#This Row],[id]:[state]],6,0)</f>
        <v>successful</v>
      </c>
      <c r="C2609">
        <f>IF(B2609="successful",Data!L2609,0)</f>
        <v>398</v>
      </c>
      <c r="F2609" t="str">
        <f>VLOOKUP(A2609,Table1[[#This Row],[id]:[state]],6,0)</f>
        <v>successful</v>
      </c>
      <c r="G2609">
        <f>IF(F2609="failed",Data!L2609,0)</f>
        <v>0</v>
      </c>
    </row>
    <row r="2610" spans="1:7" hidden="1" x14ac:dyDescent="0.25">
      <c r="A2610">
        <v>2608</v>
      </c>
      <c r="B2610" t="str">
        <f>VLOOKUP(A2610,Table1[[#This Row],[id]:[state]],6,0)</f>
        <v>successful</v>
      </c>
      <c r="C2610">
        <f>IF(B2610="successful",Data!L2610,0)</f>
        <v>304</v>
      </c>
      <c r="F2610" t="str">
        <f>VLOOKUP(A2610,Table1[[#This Row],[id]:[state]],6,0)</f>
        <v>successful</v>
      </c>
      <c r="G2610">
        <f>IF(F2610="failed",Data!L2610,0)</f>
        <v>0</v>
      </c>
    </row>
    <row r="2611" spans="1:7" hidden="1" x14ac:dyDescent="0.25">
      <c r="A2611">
        <v>2609</v>
      </c>
      <c r="B2611" t="str">
        <f>VLOOKUP(A2611,Table1[[#This Row],[id]:[state]],6,0)</f>
        <v>successful</v>
      </c>
      <c r="C2611">
        <f>IF(B2611="successful",Data!L2611,0)</f>
        <v>676</v>
      </c>
      <c r="F2611" t="str">
        <f>VLOOKUP(A2611,Table1[[#This Row],[id]:[state]],6,0)</f>
        <v>successful</v>
      </c>
      <c r="G2611">
        <f>IF(F2611="failed",Data!L2611,0)</f>
        <v>0</v>
      </c>
    </row>
    <row r="2612" spans="1:7" hidden="1" x14ac:dyDescent="0.25">
      <c r="A2612">
        <v>2610</v>
      </c>
      <c r="B2612" t="str">
        <f>VLOOKUP(A2612,Table1[[#This Row],[id]:[state]],6,0)</f>
        <v>successful</v>
      </c>
      <c r="C2612">
        <f>IF(B2612="successful",Data!L2612,0)</f>
        <v>577</v>
      </c>
      <c r="F2612" t="str">
        <f>VLOOKUP(A2612,Table1[[#This Row],[id]:[state]],6,0)</f>
        <v>successful</v>
      </c>
      <c r="G2612">
        <f>IF(F2612="failed",Data!L2612,0)</f>
        <v>0</v>
      </c>
    </row>
    <row r="2613" spans="1:7" hidden="1" x14ac:dyDescent="0.25">
      <c r="A2613">
        <v>2611</v>
      </c>
      <c r="B2613" t="str">
        <f>VLOOKUP(A2613,Table1[[#This Row],[id]:[state]],6,0)</f>
        <v>successful</v>
      </c>
      <c r="C2613">
        <f>IF(B2613="successful",Data!L2613,0)</f>
        <v>3663</v>
      </c>
      <c r="F2613" t="str">
        <f>VLOOKUP(A2613,Table1[[#This Row],[id]:[state]],6,0)</f>
        <v>successful</v>
      </c>
      <c r="G2613">
        <f>IF(F2613="failed",Data!L2613,0)</f>
        <v>0</v>
      </c>
    </row>
    <row r="2614" spans="1:7" hidden="1" x14ac:dyDescent="0.25">
      <c r="A2614">
        <v>2612</v>
      </c>
      <c r="B2614" t="str">
        <f>VLOOKUP(A2614,Table1[[#This Row],[id]:[state]],6,0)</f>
        <v>successful</v>
      </c>
      <c r="C2614">
        <f>IF(B2614="successful",Data!L2614,0)</f>
        <v>294</v>
      </c>
      <c r="F2614" t="str">
        <f>VLOOKUP(A2614,Table1[[#This Row],[id]:[state]],6,0)</f>
        <v>successful</v>
      </c>
      <c r="G2614">
        <f>IF(F2614="failed",Data!L2614,0)</f>
        <v>0</v>
      </c>
    </row>
    <row r="2615" spans="1:7" hidden="1" x14ac:dyDescent="0.25">
      <c r="A2615">
        <v>2613</v>
      </c>
      <c r="B2615" t="str">
        <f>VLOOKUP(A2615,Table1[[#This Row],[id]:[state]],6,0)</f>
        <v>successful</v>
      </c>
      <c r="C2615">
        <f>IF(B2615="successful",Data!L2615,0)</f>
        <v>28</v>
      </c>
      <c r="F2615" t="str">
        <f>VLOOKUP(A2615,Table1[[#This Row],[id]:[state]],6,0)</f>
        <v>successful</v>
      </c>
      <c r="G2615">
        <f>IF(F2615="failed",Data!L2615,0)</f>
        <v>0</v>
      </c>
    </row>
    <row r="2616" spans="1:7" hidden="1" x14ac:dyDescent="0.25">
      <c r="A2616">
        <v>2614</v>
      </c>
      <c r="B2616" t="str">
        <f>VLOOKUP(A2616,Table1[[#This Row],[id]:[state]],6,0)</f>
        <v>successful</v>
      </c>
      <c r="C2616">
        <f>IF(B2616="successful",Data!L2616,0)</f>
        <v>100</v>
      </c>
      <c r="F2616" t="str">
        <f>VLOOKUP(A2616,Table1[[#This Row],[id]:[state]],6,0)</f>
        <v>successful</v>
      </c>
      <c r="G2616">
        <f>IF(F2616="failed",Data!L2616,0)</f>
        <v>0</v>
      </c>
    </row>
    <row r="2617" spans="1:7" hidden="1" x14ac:dyDescent="0.25">
      <c r="A2617">
        <v>2615</v>
      </c>
      <c r="B2617" t="str">
        <f>VLOOKUP(A2617,Table1[[#This Row],[id]:[state]],6,0)</f>
        <v>successful</v>
      </c>
      <c r="C2617">
        <f>IF(B2617="successful",Data!L2617,0)</f>
        <v>72</v>
      </c>
      <c r="F2617" t="str">
        <f>VLOOKUP(A2617,Table1[[#This Row],[id]:[state]],6,0)</f>
        <v>successful</v>
      </c>
      <c r="G2617">
        <f>IF(F2617="failed",Data!L2617,0)</f>
        <v>0</v>
      </c>
    </row>
    <row r="2618" spans="1:7" hidden="1" x14ac:dyDescent="0.25">
      <c r="A2618">
        <v>2616</v>
      </c>
      <c r="B2618" t="str">
        <f>VLOOKUP(A2618,Table1[[#This Row],[id]:[state]],6,0)</f>
        <v>successful</v>
      </c>
      <c r="C2618">
        <f>IF(B2618="successful",Data!L2618,0)</f>
        <v>238</v>
      </c>
      <c r="F2618" t="str">
        <f>VLOOKUP(A2618,Table1[[#This Row],[id]:[state]],6,0)</f>
        <v>successful</v>
      </c>
      <c r="G2618">
        <f>IF(F2618="failed",Data!L2618,0)</f>
        <v>0</v>
      </c>
    </row>
    <row r="2619" spans="1:7" hidden="1" x14ac:dyDescent="0.25">
      <c r="A2619">
        <v>2617</v>
      </c>
      <c r="B2619" t="str">
        <f>VLOOKUP(A2619,Table1[[#This Row],[id]:[state]],6,0)</f>
        <v>successful</v>
      </c>
      <c r="C2619">
        <f>IF(B2619="successful",Data!L2619,0)</f>
        <v>159</v>
      </c>
      <c r="F2619" t="str">
        <f>VLOOKUP(A2619,Table1[[#This Row],[id]:[state]],6,0)</f>
        <v>successful</v>
      </c>
      <c r="G2619">
        <f>IF(F2619="failed",Data!L2619,0)</f>
        <v>0</v>
      </c>
    </row>
    <row r="2620" spans="1:7" hidden="1" x14ac:dyDescent="0.25">
      <c r="A2620">
        <v>2618</v>
      </c>
      <c r="B2620" t="str">
        <f>VLOOKUP(A2620,Table1[[#This Row],[id]:[state]],6,0)</f>
        <v>successful</v>
      </c>
      <c r="C2620">
        <f>IF(B2620="successful",Data!L2620,0)</f>
        <v>77</v>
      </c>
      <c r="F2620" t="str">
        <f>VLOOKUP(A2620,Table1[[#This Row],[id]:[state]],6,0)</f>
        <v>successful</v>
      </c>
      <c r="G2620">
        <f>IF(F2620="failed",Data!L2620,0)</f>
        <v>0</v>
      </c>
    </row>
    <row r="2621" spans="1:7" hidden="1" x14ac:dyDescent="0.25">
      <c r="A2621">
        <v>2619</v>
      </c>
      <c r="B2621" t="str">
        <f>VLOOKUP(A2621,Table1[[#This Row],[id]:[state]],6,0)</f>
        <v>successful</v>
      </c>
      <c r="C2621">
        <f>IF(B2621="successful",Data!L2621,0)</f>
        <v>53</v>
      </c>
      <c r="F2621" t="str">
        <f>VLOOKUP(A2621,Table1[[#This Row],[id]:[state]],6,0)</f>
        <v>successful</v>
      </c>
      <c r="G2621">
        <f>IF(F2621="failed",Data!L2621,0)</f>
        <v>0</v>
      </c>
    </row>
    <row r="2622" spans="1:7" hidden="1" x14ac:dyDescent="0.25">
      <c r="A2622">
        <v>2620</v>
      </c>
      <c r="B2622" t="str">
        <f>VLOOKUP(A2622,Table1[[#This Row],[id]:[state]],6,0)</f>
        <v>successful</v>
      </c>
      <c r="C2622">
        <f>IF(B2622="successful",Data!L2622,0)</f>
        <v>1251</v>
      </c>
      <c r="F2622" t="str">
        <f>VLOOKUP(A2622,Table1[[#This Row],[id]:[state]],6,0)</f>
        <v>successful</v>
      </c>
      <c r="G2622">
        <f>IF(F2622="failed",Data!L2622,0)</f>
        <v>0</v>
      </c>
    </row>
    <row r="2623" spans="1:7" hidden="1" x14ac:dyDescent="0.25">
      <c r="A2623">
        <v>2621</v>
      </c>
      <c r="B2623" t="str">
        <f>VLOOKUP(A2623,Table1[[#This Row],[id]:[state]],6,0)</f>
        <v>successful</v>
      </c>
      <c r="C2623">
        <f>IF(B2623="successful",Data!L2623,0)</f>
        <v>465</v>
      </c>
      <c r="F2623" t="str">
        <f>VLOOKUP(A2623,Table1[[#This Row],[id]:[state]],6,0)</f>
        <v>successful</v>
      </c>
      <c r="G2623">
        <f>IF(F2623="failed",Data!L2623,0)</f>
        <v>0</v>
      </c>
    </row>
    <row r="2624" spans="1:7" hidden="1" x14ac:dyDescent="0.25">
      <c r="A2624">
        <v>2622</v>
      </c>
      <c r="B2624" t="str">
        <f>VLOOKUP(A2624,Table1[[#This Row],[id]:[state]],6,0)</f>
        <v>successful</v>
      </c>
      <c r="C2624">
        <f>IF(B2624="successful",Data!L2624,0)</f>
        <v>74</v>
      </c>
      <c r="F2624" t="str">
        <f>VLOOKUP(A2624,Table1[[#This Row],[id]:[state]],6,0)</f>
        <v>successful</v>
      </c>
      <c r="G2624">
        <f>IF(F2624="failed",Data!L2624,0)</f>
        <v>0</v>
      </c>
    </row>
    <row r="2625" spans="1:7" hidden="1" x14ac:dyDescent="0.25">
      <c r="A2625">
        <v>2623</v>
      </c>
      <c r="B2625" t="str">
        <f>VLOOKUP(A2625,Table1[[#This Row],[id]:[state]],6,0)</f>
        <v>successful</v>
      </c>
      <c r="C2625">
        <f>IF(B2625="successful",Data!L2625,0)</f>
        <v>62</v>
      </c>
      <c r="F2625" t="str">
        <f>VLOOKUP(A2625,Table1[[#This Row],[id]:[state]],6,0)</f>
        <v>successful</v>
      </c>
      <c r="G2625">
        <f>IF(F2625="failed",Data!L2625,0)</f>
        <v>0</v>
      </c>
    </row>
    <row r="2626" spans="1:7" hidden="1" x14ac:dyDescent="0.25">
      <c r="A2626">
        <v>2624</v>
      </c>
      <c r="B2626" t="str">
        <f>VLOOKUP(A2626,Table1[[#This Row],[id]:[state]],6,0)</f>
        <v>successful</v>
      </c>
      <c r="C2626">
        <f>IF(B2626="successful",Data!L2626,0)</f>
        <v>3468</v>
      </c>
      <c r="F2626" t="str">
        <f>VLOOKUP(A2626,Table1[[#This Row],[id]:[state]],6,0)</f>
        <v>successful</v>
      </c>
      <c r="G2626">
        <f>IF(F2626="failed",Data!L2626,0)</f>
        <v>0</v>
      </c>
    </row>
    <row r="2627" spans="1:7" hidden="1" x14ac:dyDescent="0.25">
      <c r="A2627">
        <v>2625</v>
      </c>
      <c r="B2627" t="str">
        <f>VLOOKUP(A2627,Table1[[#This Row],[id]:[state]],6,0)</f>
        <v>successful</v>
      </c>
      <c r="C2627">
        <f>IF(B2627="successful",Data!L2627,0)</f>
        <v>52</v>
      </c>
      <c r="F2627" t="str">
        <f>VLOOKUP(A2627,Table1[[#This Row],[id]:[state]],6,0)</f>
        <v>successful</v>
      </c>
      <c r="G2627">
        <f>IF(F2627="failed",Data!L2627,0)</f>
        <v>0</v>
      </c>
    </row>
    <row r="2628" spans="1:7" hidden="1" x14ac:dyDescent="0.25">
      <c r="A2628">
        <v>2626</v>
      </c>
      <c r="B2628" t="str">
        <f>VLOOKUP(A2628,Table1[[#This Row],[id]:[state]],6,0)</f>
        <v>successful</v>
      </c>
      <c r="C2628">
        <f>IF(B2628="successful",Data!L2628,0)</f>
        <v>50</v>
      </c>
      <c r="F2628" t="str">
        <f>VLOOKUP(A2628,Table1[[#This Row],[id]:[state]],6,0)</f>
        <v>successful</v>
      </c>
      <c r="G2628">
        <f>IF(F2628="failed",Data!L2628,0)</f>
        <v>0</v>
      </c>
    </row>
    <row r="2629" spans="1:7" hidden="1" x14ac:dyDescent="0.25">
      <c r="A2629">
        <v>2627</v>
      </c>
      <c r="B2629" t="str">
        <f>VLOOKUP(A2629,Table1[[#This Row],[id]:[state]],6,0)</f>
        <v>successful</v>
      </c>
      <c r="C2629">
        <f>IF(B2629="successful",Data!L2629,0)</f>
        <v>45</v>
      </c>
      <c r="F2629" t="str">
        <f>VLOOKUP(A2629,Table1[[#This Row],[id]:[state]],6,0)</f>
        <v>successful</v>
      </c>
      <c r="G2629">
        <f>IF(F2629="failed",Data!L2629,0)</f>
        <v>0</v>
      </c>
    </row>
    <row r="2630" spans="1:7" hidden="1" x14ac:dyDescent="0.25">
      <c r="A2630">
        <v>2628</v>
      </c>
      <c r="B2630" t="str">
        <f>VLOOKUP(A2630,Table1[[#This Row],[id]:[state]],6,0)</f>
        <v>successful</v>
      </c>
      <c r="C2630">
        <f>IF(B2630="successful",Data!L2630,0)</f>
        <v>21</v>
      </c>
      <c r="F2630" t="str">
        <f>VLOOKUP(A2630,Table1[[#This Row],[id]:[state]],6,0)</f>
        <v>successful</v>
      </c>
      <c r="G2630">
        <f>IF(F2630="failed",Data!L2630,0)</f>
        <v>0</v>
      </c>
    </row>
    <row r="2631" spans="1:7" hidden="1" x14ac:dyDescent="0.25">
      <c r="A2631">
        <v>2629</v>
      </c>
      <c r="B2631" t="str">
        <f>VLOOKUP(A2631,Table1[[#This Row],[id]:[state]],6,0)</f>
        <v>successful</v>
      </c>
      <c r="C2631">
        <f>IF(B2631="successful",Data!L2631,0)</f>
        <v>100</v>
      </c>
      <c r="F2631" t="str">
        <f>VLOOKUP(A2631,Table1[[#This Row],[id]:[state]],6,0)</f>
        <v>successful</v>
      </c>
      <c r="G2631">
        <f>IF(F2631="failed",Data!L2631,0)</f>
        <v>0</v>
      </c>
    </row>
    <row r="2632" spans="1:7" hidden="1" x14ac:dyDescent="0.25">
      <c r="A2632">
        <v>2630</v>
      </c>
      <c r="B2632" t="str">
        <f>VLOOKUP(A2632,Table1[[#This Row],[id]:[state]],6,0)</f>
        <v>successful</v>
      </c>
      <c r="C2632">
        <f>IF(B2632="successful",Data!L2632,0)</f>
        <v>81</v>
      </c>
      <c r="F2632" t="str">
        <f>VLOOKUP(A2632,Table1[[#This Row],[id]:[state]],6,0)</f>
        <v>successful</v>
      </c>
      <c r="G2632">
        <f>IF(F2632="failed",Data!L2632,0)</f>
        <v>0</v>
      </c>
    </row>
    <row r="2633" spans="1:7" hidden="1" x14ac:dyDescent="0.25">
      <c r="A2633">
        <v>2631</v>
      </c>
      <c r="B2633" t="str">
        <f>VLOOKUP(A2633,Table1[[#This Row],[id]:[state]],6,0)</f>
        <v>successful</v>
      </c>
      <c r="C2633">
        <f>IF(B2633="successful",Data!L2633,0)</f>
        <v>286</v>
      </c>
      <c r="F2633" t="str">
        <f>VLOOKUP(A2633,Table1[[#This Row],[id]:[state]],6,0)</f>
        <v>successful</v>
      </c>
      <c r="G2633">
        <f>IF(F2633="failed",Data!L2633,0)</f>
        <v>0</v>
      </c>
    </row>
    <row r="2634" spans="1:7" hidden="1" x14ac:dyDescent="0.25">
      <c r="A2634">
        <v>2632</v>
      </c>
      <c r="B2634" t="str">
        <f>VLOOKUP(A2634,Table1[[#This Row],[id]:[state]],6,0)</f>
        <v>successful</v>
      </c>
      <c r="C2634">
        <f>IF(B2634="successful",Data!L2634,0)</f>
        <v>42</v>
      </c>
      <c r="F2634" t="str">
        <f>VLOOKUP(A2634,Table1[[#This Row],[id]:[state]],6,0)</f>
        <v>successful</v>
      </c>
      <c r="G2634">
        <f>IF(F2634="failed",Data!L2634,0)</f>
        <v>0</v>
      </c>
    </row>
    <row r="2635" spans="1:7" hidden="1" x14ac:dyDescent="0.25">
      <c r="A2635">
        <v>2633</v>
      </c>
      <c r="B2635" t="str">
        <f>VLOOKUP(A2635,Table1[[#This Row],[id]:[state]],6,0)</f>
        <v>successful</v>
      </c>
      <c r="C2635">
        <f>IF(B2635="successful",Data!L2635,0)</f>
        <v>199</v>
      </c>
      <c r="F2635" t="str">
        <f>VLOOKUP(A2635,Table1[[#This Row],[id]:[state]],6,0)</f>
        <v>successful</v>
      </c>
      <c r="G2635">
        <f>IF(F2635="failed",Data!L2635,0)</f>
        <v>0</v>
      </c>
    </row>
    <row r="2636" spans="1:7" hidden="1" x14ac:dyDescent="0.25">
      <c r="A2636">
        <v>2634</v>
      </c>
      <c r="B2636" t="str">
        <f>VLOOKUP(A2636,Table1[[#This Row],[id]:[state]],6,0)</f>
        <v>successful</v>
      </c>
      <c r="C2636">
        <f>IF(B2636="successful",Data!L2636,0)</f>
        <v>25</v>
      </c>
      <c r="F2636" t="str">
        <f>VLOOKUP(A2636,Table1[[#This Row],[id]:[state]],6,0)</f>
        <v>successful</v>
      </c>
      <c r="G2636">
        <f>IF(F2636="failed",Data!L2636,0)</f>
        <v>0</v>
      </c>
    </row>
    <row r="2637" spans="1:7" hidden="1" x14ac:dyDescent="0.25">
      <c r="A2637">
        <v>2635</v>
      </c>
      <c r="B2637" t="str">
        <f>VLOOKUP(A2637,Table1[[#This Row],[id]:[state]],6,0)</f>
        <v>successful</v>
      </c>
      <c r="C2637">
        <f>IF(B2637="successful",Data!L2637,0)</f>
        <v>84</v>
      </c>
      <c r="F2637" t="str">
        <f>VLOOKUP(A2637,Table1[[#This Row],[id]:[state]],6,0)</f>
        <v>successful</v>
      </c>
      <c r="G2637">
        <f>IF(F2637="failed",Data!L2637,0)</f>
        <v>0</v>
      </c>
    </row>
    <row r="2638" spans="1:7" hidden="1" x14ac:dyDescent="0.25">
      <c r="A2638">
        <v>2636</v>
      </c>
      <c r="B2638" t="str">
        <f>VLOOKUP(A2638,Table1[[#This Row],[id]:[state]],6,0)</f>
        <v>successful</v>
      </c>
      <c r="C2638">
        <f>IF(B2638="successful",Data!L2638,0)</f>
        <v>50</v>
      </c>
      <c r="F2638" t="str">
        <f>VLOOKUP(A2638,Table1[[#This Row],[id]:[state]],6,0)</f>
        <v>successful</v>
      </c>
      <c r="G2638">
        <f>IF(F2638="failed",Data!L2638,0)</f>
        <v>0</v>
      </c>
    </row>
    <row r="2639" spans="1:7" hidden="1" x14ac:dyDescent="0.25">
      <c r="A2639">
        <v>2637</v>
      </c>
      <c r="B2639" t="str">
        <f>VLOOKUP(A2639,Table1[[#This Row],[id]:[state]],6,0)</f>
        <v>successful</v>
      </c>
      <c r="C2639">
        <f>IF(B2639="successful",Data!L2639,0)</f>
        <v>26</v>
      </c>
      <c r="F2639" t="str">
        <f>VLOOKUP(A2639,Table1[[#This Row],[id]:[state]],6,0)</f>
        <v>successful</v>
      </c>
      <c r="G2639">
        <f>IF(F2639="failed",Data!L2639,0)</f>
        <v>0</v>
      </c>
    </row>
    <row r="2640" spans="1:7" hidden="1" x14ac:dyDescent="0.25">
      <c r="A2640">
        <v>2638</v>
      </c>
      <c r="B2640" t="str">
        <f>VLOOKUP(A2640,Table1[[#This Row],[id]:[state]],6,0)</f>
        <v>successful</v>
      </c>
      <c r="C2640">
        <f>IF(B2640="successful",Data!L2640,0)</f>
        <v>14</v>
      </c>
      <c r="F2640" t="str">
        <f>VLOOKUP(A2640,Table1[[#This Row],[id]:[state]],6,0)</f>
        <v>successful</v>
      </c>
      <c r="G2640">
        <f>IF(F2640="failed",Data!L2640,0)</f>
        <v>0</v>
      </c>
    </row>
    <row r="2641" spans="1:7" hidden="1" x14ac:dyDescent="0.25">
      <c r="A2641">
        <v>2639</v>
      </c>
      <c r="B2641" t="str">
        <f>VLOOKUP(A2641,Table1[[#This Row],[id]:[state]],6,0)</f>
        <v>successful</v>
      </c>
      <c r="C2641">
        <f>IF(B2641="successful",Data!L2641,0)</f>
        <v>49</v>
      </c>
      <c r="F2641" t="str">
        <f>VLOOKUP(A2641,Table1[[#This Row],[id]:[state]],6,0)</f>
        <v>successful</v>
      </c>
      <c r="G2641">
        <f>IF(F2641="failed",Data!L2641,0)</f>
        <v>0</v>
      </c>
    </row>
    <row r="2642" spans="1:7" hidden="1" x14ac:dyDescent="0.25">
      <c r="A2642">
        <v>2640</v>
      </c>
      <c r="B2642" t="str">
        <f>VLOOKUP(A2642,Table1[[#This Row],[id]:[state]],6,0)</f>
        <v>successful</v>
      </c>
      <c r="C2642">
        <f>IF(B2642="successful",Data!L2642,0)</f>
        <v>69</v>
      </c>
      <c r="F2642" t="str">
        <f>VLOOKUP(A2642,Table1[[#This Row],[id]:[state]],6,0)</f>
        <v>successful</v>
      </c>
      <c r="G2642">
        <f>IF(F2642="failed",Data!L2642,0)</f>
        <v>0</v>
      </c>
    </row>
    <row r="2643" spans="1:7" x14ac:dyDescent="0.25">
      <c r="A2643">
        <v>2641</v>
      </c>
      <c r="B2643" t="str">
        <f>VLOOKUP(A2643,Table1[[#This Row],[id]:[state]],6,0)</f>
        <v>failed</v>
      </c>
      <c r="C2643">
        <f>IF(B2643="successful",Data!L2643,0)</f>
        <v>0</v>
      </c>
      <c r="F2643" t="str">
        <f>VLOOKUP(A2643,Table1[[#This Row],[id]:[state]],6,0)</f>
        <v>failed</v>
      </c>
      <c r="G2643">
        <f>IF(F2643="failed",Data!L2643,0)</f>
        <v>1</v>
      </c>
    </row>
    <row r="2644" spans="1:7" x14ac:dyDescent="0.25">
      <c r="A2644">
        <v>2642</v>
      </c>
      <c r="B2644" t="str">
        <f>VLOOKUP(A2644,Table1[[#This Row],[id]:[state]],6,0)</f>
        <v>failed</v>
      </c>
      <c r="C2644">
        <f>IF(B2644="successful",Data!L2644,0)</f>
        <v>0</v>
      </c>
      <c r="F2644" t="str">
        <f>VLOOKUP(A2644,Table1[[#This Row],[id]:[state]],6,0)</f>
        <v>failed</v>
      </c>
      <c r="G2644">
        <f>IF(F2644="failed",Data!L2644,0)</f>
        <v>0</v>
      </c>
    </row>
    <row r="2645" spans="1:7" hidden="1" x14ac:dyDescent="0.25">
      <c r="A2645">
        <v>2643</v>
      </c>
      <c r="B2645" t="str">
        <f>VLOOKUP(A2645,Table1[[#This Row],[id]:[state]],6,0)</f>
        <v>canceled</v>
      </c>
      <c r="C2645">
        <f>IF(B2645="successful",Data!L2645,0)</f>
        <v>0</v>
      </c>
      <c r="F2645" t="str">
        <f>VLOOKUP(A2645,Table1[[#This Row],[id]:[state]],6,0)</f>
        <v>canceled</v>
      </c>
      <c r="G2645">
        <f>IF(F2645="failed",Data!L2645,0)</f>
        <v>0</v>
      </c>
    </row>
    <row r="2646" spans="1:7" hidden="1" x14ac:dyDescent="0.25">
      <c r="A2646">
        <v>2644</v>
      </c>
      <c r="B2646" t="str">
        <f>VLOOKUP(A2646,Table1[[#This Row],[id]:[state]],6,0)</f>
        <v>canceled</v>
      </c>
      <c r="C2646">
        <f>IF(B2646="successful",Data!L2646,0)</f>
        <v>0</v>
      </c>
      <c r="F2646" t="str">
        <f>VLOOKUP(A2646,Table1[[#This Row],[id]:[state]],6,0)</f>
        <v>canceled</v>
      </c>
      <c r="G2646">
        <f>IF(F2646="failed",Data!L2646,0)</f>
        <v>0</v>
      </c>
    </row>
    <row r="2647" spans="1:7" hidden="1" x14ac:dyDescent="0.25">
      <c r="A2647">
        <v>2645</v>
      </c>
      <c r="B2647" t="str">
        <f>VLOOKUP(A2647,Table1[[#This Row],[id]:[state]],6,0)</f>
        <v>canceled</v>
      </c>
      <c r="C2647">
        <f>IF(B2647="successful",Data!L2647,0)</f>
        <v>0</v>
      </c>
      <c r="F2647" t="str">
        <f>VLOOKUP(A2647,Table1[[#This Row],[id]:[state]],6,0)</f>
        <v>canceled</v>
      </c>
      <c r="G2647">
        <f>IF(F2647="failed",Data!L2647,0)</f>
        <v>0</v>
      </c>
    </row>
    <row r="2648" spans="1:7" hidden="1" x14ac:dyDescent="0.25">
      <c r="A2648">
        <v>2646</v>
      </c>
      <c r="B2648" t="str">
        <f>VLOOKUP(A2648,Table1[[#This Row],[id]:[state]],6,0)</f>
        <v>canceled</v>
      </c>
      <c r="C2648">
        <f>IF(B2648="successful",Data!L2648,0)</f>
        <v>0</v>
      </c>
      <c r="F2648" t="str">
        <f>VLOOKUP(A2648,Table1[[#This Row],[id]:[state]],6,0)</f>
        <v>canceled</v>
      </c>
      <c r="G2648">
        <f>IF(F2648="failed",Data!L2648,0)</f>
        <v>0</v>
      </c>
    </row>
    <row r="2649" spans="1:7" hidden="1" x14ac:dyDescent="0.25">
      <c r="A2649">
        <v>2647</v>
      </c>
      <c r="B2649" t="str">
        <f>VLOOKUP(A2649,Table1[[#This Row],[id]:[state]],6,0)</f>
        <v>canceled</v>
      </c>
      <c r="C2649">
        <f>IF(B2649="successful",Data!L2649,0)</f>
        <v>0</v>
      </c>
      <c r="F2649" t="str">
        <f>VLOOKUP(A2649,Table1[[#This Row],[id]:[state]],6,0)</f>
        <v>canceled</v>
      </c>
      <c r="G2649">
        <f>IF(F2649="failed",Data!L2649,0)</f>
        <v>0</v>
      </c>
    </row>
    <row r="2650" spans="1:7" hidden="1" x14ac:dyDescent="0.25">
      <c r="A2650">
        <v>2648</v>
      </c>
      <c r="B2650" t="str">
        <f>VLOOKUP(A2650,Table1[[#This Row],[id]:[state]],6,0)</f>
        <v>canceled</v>
      </c>
      <c r="C2650">
        <f>IF(B2650="successful",Data!L2650,0)</f>
        <v>0</v>
      </c>
      <c r="F2650" t="str">
        <f>VLOOKUP(A2650,Table1[[#This Row],[id]:[state]],6,0)</f>
        <v>canceled</v>
      </c>
      <c r="G2650">
        <f>IF(F2650="failed",Data!L2650,0)</f>
        <v>0</v>
      </c>
    </row>
    <row r="2651" spans="1:7" hidden="1" x14ac:dyDescent="0.25">
      <c r="A2651">
        <v>2649</v>
      </c>
      <c r="B2651" t="str">
        <f>VLOOKUP(A2651,Table1[[#This Row],[id]:[state]],6,0)</f>
        <v>canceled</v>
      </c>
      <c r="C2651">
        <f>IF(B2651="successful",Data!L2651,0)</f>
        <v>0</v>
      </c>
      <c r="F2651" t="str">
        <f>VLOOKUP(A2651,Table1[[#This Row],[id]:[state]],6,0)</f>
        <v>canceled</v>
      </c>
      <c r="G2651">
        <f>IF(F2651="failed",Data!L2651,0)</f>
        <v>0</v>
      </c>
    </row>
    <row r="2652" spans="1:7" hidden="1" x14ac:dyDescent="0.25">
      <c r="A2652">
        <v>2650</v>
      </c>
      <c r="B2652" t="str">
        <f>VLOOKUP(A2652,Table1[[#This Row],[id]:[state]],6,0)</f>
        <v>canceled</v>
      </c>
      <c r="C2652">
        <f>IF(B2652="successful",Data!L2652,0)</f>
        <v>0</v>
      </c>
      <c r="F2652" t="str">
        <f>VLOOKUP(A2652,Table1[[#This Row],[id]:[state]],6,0)</f>
        <v>canceled</v>
      </c>
      <c r="G2652">
        <f>IF(F2652="failed",Data!L2652,0)</f>
        <v>0</v>
      </c>
    </row>
    <row r="2653" spans="1:7" hidden="1" x14ac:dyDescent="0.25">
      <c r="A2653">
        <v>2651</v>
      </c>
      <c r="B2653" t="str">
        <f>VLOOKUP(A2653,Table1[[#This Row],[id]:[state]],6,0)</f>
        <v>canceled</v>
      </c>
      <c r="C2653">
        <f>IF(B2653="successful",Data!L2653,0)</f>
        <v>0</v>
      </c>
      <c r="F2653" t="str">
        <f>VLOOKUP(A2653,Table1[[#This Row],[id]:[state]],6,0)</f>
        <v>canceled</v>
      </c>
      <c r="G2653">
        <f>IF(F2653="failed",Data!L2653,0)</f>
        <v>0</v>
      </c>
    </row>
    <row r="2654" spans="1:7" hidden="1" x14ac:dyDescent="0.25">
      <c r="A2654">
        <v>2652</v>
      </c>
      <c r="B2654" t="str">
        <f>VLOOKUP(A2654,Table1[[#This Row],[id]:[state]],6,0)</f>
        <v>canceled</v>
      </c>
      <c r="C2654">
        <f>IF(B2654="successful",Data!L2654,0)</f>
        <v>0</v>
      </c>
      <c r="F2654" t="str">
        <f>VLOOKUP(A2654,Table1[[#This Row],[id]:[state]],6,0)</f>
        <v>canceled</v>
      </c>
      <c r="G2654">
        <f>IF(F2654="failed",Data!L2654,0)</f>
        <v>0</v>
      </c>
    </row>
    <row r="2655" spans="1:7" hidden="1" x14ac:dyDescent="0.25">
      <c r="A2655">
        <v>2653</v>
      </c>
      <c r="B2655" t="str">
        <f>VLOOKUP(A2655,Table1[[#This Row],[id]:[state]],6,0)</f>
        <v>canceled</v>
      </c>
      <c r="C2655">
        <f>IF(B2655="successful",Data!L2655,0)</f>
        <v>0</v>
      </c>
      <c r="F2655" t="str">
        <f>VLOOKUP(A2655,Table1[[#This Row],[id]:[state]],6,0)</f>
        <v>canceled</v>
      </c>
      <c r="G2655">
        <f>IF(F2655="failed",Data!L2655,0)</f>
        <v>0</v>
      </c>
    </row>
    <row r="2656" spans="1:7" hidden="1" x14ac:dyDescent="0.25">
      <c r="A2656">
        <v>2654</v>
      </c>
      <c r="B2656" t="str">
        <f>VLOOKUP(A2656,Table1[[#This Row],[id]:[state]],6,0)</f>
        <v>canceled</v>
      </c>
      <c r="C2656">
        <f>IF(B2656="successful",Data!L2656,0)</f>
        <v>0</v>
      </c>
      <c r="F2656" t="str">
        <f>VLOOKUP(A2656,Table1[[#This Row],[id]:[state]],6,0)</f>
        <v>canceled</v>
      </c>
      <c r="G2656">
        <f>IF(F2656="failed",Data!L2656,0)</f>
        <v>0</v>
      </c>
    </row>
    <row r="2657" spans="1:7" hidden="1" x14ac:dyDescent="0.25">
      <c r="A2657">
        <v>2655</v>
      </c>
      <c r="B2657" t="str">
        <f>VLOOKUP(A2657,Table1[[#This Row],[id]:[state]],6,0)</f>
        <v>canceled</v>
      </c>
      <c r="C2657">
        <f>IF(B2657="successful",Data!L2657,0)</f>
        <v>0</v>
      </c>
      <c r="F2657" t="str">
        <f>VLOOKUP(A2657,Table1[[#This Row],[id]:[state]],6,0)</f>
        <v>canceled</v>
      </c>
      <c r="G2657">
        <f>IF(F2657="failed",Data!L2657,0)</f>
        <v>0</v>
      </c>
    </row>
    <row r="2658" spans="1:7" hidden="1" x14ac:dyDescent="0.25">
      <c r="A2658">
        <v>2656</v>
      </c>
      <c r="B2658" t="str">
        <f>VLOOKUP(A2658,Table1[[#This Row],[id]:[state]],6,0)</f>
        <v>canceled</v>
      </c>
      <c r="C2658">
        <f>IF(B2658="successful",Data!L2658,0)</f>
        <v>0</v>
      </c>
      <c r="F2658" t="str">
        <f>VLOOKUP(A2658,Table1[[#This Row],[id]:[state]],6,0)</f>
        <v>canceled</v>
      </c>
      <c r="G2658">
        <f>IF(F2658="failed",Data!L2658,0)</f>
        <v>0</v>
      </c>
    </row>
    <row r="2659" spans="1:7" hidden="1" x14ac:dyDescent="0.25">
      <c r="A2659">
        <v>2657</v>
      </c>
      <c r="B2659" t="str">
        <f>VLOOKUP(A2659,Table1[[#This Row],[id]:[state]],6,0)</f>
        <v>canceled</v>
      </c>
      <c r="C2659">
        <f>IF(B2659="successful",Data!L2659,0)</f>
        <v>0</v>
      </c>
      <c r="F2659" t="str">
        <f>VLOOKUP(A2659,Table1[[#This Row],[id]:[state]],6,0)</f>
        <v>canceled</v>
      </c>
      <c r="G2659">
        <f>IF(F2659="failed",Data!L2659,0)</f>
        <v>0</v>
      </c>
    </row>
    <row r="2660" spans="1:7" hidden="1" x14ac:dyDescent="0.25">
      <c r="A2660">
        <v>2658</v>
      </c>
      <c r="B2660" t="str">
        <f>VLOOKUP(A2660,Table1[[#This Row],[id]:[state]],6,0)</f>
        <v>canceled</v>
      </c>
      <c r="C2660">
        <f>IF(B2660="successful",Data!L2660,0)</f>
        <v>0</v>
      </c>
      <c r="F2660" t="str">
        <f>VLOOKUP(A2660,Table1[[#This Row],[id]:[state]],6,0)</f>
        <v>canceled</v>
      </c>
      <c r="G2660">
        <f>IF(F2660="failed",Data!L2660,0)</f>
        <v>0</v>
      </c>
    </row>
    <row r="2661" spans="1:7" hidden="1" x14ac:dyDescent="0.25">
      <c r="A2661">
        <v>2659</v>
      </c>
      <c r="B2661" t="str">
        <f>VLOOKUP(A2661,Table1[[#This Row],[id]:[state]],6,0)</f>
        <v>canceled</v>
      </c>
      <c r="C2661">
        <f>IF(B2661="successful",Data!L2661,0)</f>
        <v>0</v>
      </c>
      <c r="F2661" t="str">
        <f>VLOOKUP(A2661,Table1[[#This Row],[id]:[state]],6,0)</f>
        <v>canceled</v>
      </c>
      <c r="G2661">
        <f>IF(F2661="failed",Data!L2661,0)</f>
        <v>0</v>
      </c>
    </row>
    <row r="2662" spans="1:7" hidden="1" x14ac:dyDescent="0.25">
      <c r="A2662">
        <v>2660</v>
      </c>
      <c r="B2662" t="str">
        <f>VLOOKUP(A2662,Table1[[#This Row],[id]:[state]],6,0)</f>
        <v>canceled</v>
      </c>
      <c r="C2662">
        <f>IF(B2662="successful",Data!L2662,0)</f>
        <v>0</v>
      </c>
      <c r="F2662" t="str">
        <f>VLOOKUP(A2662,Table1[[#This Row],[id]:[state]],6,0)</f>
        <v>canceled</v>
      </c>
      <c r="G2662">
        <f>IF(F2662="failed",Data!L2662,0)</f>
        <v>0</v>
      </c>
    </row>
    <row r="2663" spans="1:7" hidden="1" x14ac:dyDescent="0.25">
      <c r="A2663">
        <v>2661</v>
      </c>
      <c r="B2663" t="str">
        <f>VLOOKUP(A2663,Table1[[#This Row],[id]:[state]],6,0)</f>
        <v>successful</v>
      </c>
      <c r="C2663">
        <f>IF(B2663="successful",Data!L2663,0)</f>
        <v>60</v>
      </c>
      <c r="F2663" t="str">
        <f>VLOOKUP(A2663,Table1[[#This Row],[id]:[state]],6,0)</f>
        <v>successful</v>
      </c>
      <c r="G2663">
        <f>IF(F2663="failed",Data!L2663,0)</f>
        <v>0</v>
      </c>
    </row>
    <row r="2664" spans="1:7" hidden="1" x14ac:dyDescent="0.25">
      <c r="A2664">
        <v>2662</v>
      </c>
      <c r="B2664" t="str">
        <f>VLOOKUP(A2664,Table1[[#This Row],[id]:[state]],6,0)</f>
        <v>successful</v>
      </c>
      <c r="C2664">
        <f>IF(B2664="successful",Data!L2664,0)</f>
        <v>80</v>
      </c>
      <c r="F2664" t="str">
        <f>VLOOKUP(A2664,Table1[[#This Row],[id]:[state]],6,0)</f>
        <v>successful</v>
      </c>
      <c r="G2664">
        <f>IF(F2664="failed",Data!L2664,0)</f>
        <v>0</v>
      </c>
    </row>
    <row r="2665" spans="1:7" hidden="1" x14ac:dyDescent="0.25">
      <c r="A2665">
        <v>2663</v>
      </c>
      <c r="B2665" t="str">
        <f>VLOOKUP(A2665,Table1[[#This Row],[id]:[state]],6,0)</f>
        <v>successful</v>
      </c>
      <c r="C2665">
        <f>IF(B2665="successful",Data!L2665,0)</f>
        <v>56</v>
      </c>
      <c r="F2665" t="str">
        <f>VLOOKUP(A2665,Table1[[#This Row],[id]:[state]],6,0)</f>
        <v>successful</v>
      </c>
      <c r="G2665">
        <f>IF(F2665="failed",Data!L2665,0)</f>
        <v>0</v>
      </c>
    </row>
    <row r="2666" spans="1:7" hidden="1" x14ac:dyDescent="0.25">
      <c r="A2666">
        <v>2664</v>
      </c>
      <c r="B2666" t="str">
        <f>VLOOKUP(A2666,Table1[[#This Row],[id]:[state]],6,0)</f>
        <v>successful</v>
      </c>
      <c r="C2666">
        <f>IF(B2666="successful",Data!L2666,0)</f>
        <v>104</v>
      </c>
      <c r="F2666" t="str">
        <f>VLOOKUP(A2666,Table1[[#This Row],[id]:[state]],6,0)</f>
        <v>successful</v>
      </c>
      <c r="G2666">
        <f>IF(F2666="failed",Data!L2666,0)</f>
        <v>0</v>
      </c>
    </row>
    <row r="2667" spans="1:7" hidden="1" x14ac:dyDescent="0.25">
      <c r="A2667">
        <v>2665</v>
      </c>
      <c r="B2667" t="str">
        <f>VLOOKUP(A2667,Table1[[#This Row],[id]:[state]],6,0)</f>
        <v>successful</v>
      </c>
      <c r="C2667">
        <f>IF(B2667="successful",Data!L2667,0)</f>
        <v>46</v>
      </c>
      <c r="F2667" t="str">
        <f>VLOOKUP(A2667,Table1[[#This Row],[id]:[state]],6,0)</f>
        <v>successful</v>
      </c>
      <c r="G2667">
        <f>IF(F2667="failed",Data!L2667,0)</f>
        <v>0</v>
      </c>
    </row>
    <row r="2668" spans="1:7" hidden="1" x14ac:dyDescent="0.25">
      <c r="A2668">
        <v>2666</v>
      </c>
      <c r="B2668" t="str">
        <f>VLOOKUP(A2668,Table1[[#This Row],[id]:[state]],6,0)</f>
        <v>successful</v>
      </c>
      <c r="C2668">
        <f>IF(B2668="successful",Data!L2668,0)</f>
        <v>206</v>
      </c>
      <c r="F2668" t="str">
        <f>VLOOKUP(A2668,Table1[[#This Row],[id]:[state]],6,0)</f>
        <v>successful</v>
      </c>
      <c r="G2668">
        <f>IF(F2668="failed",Data!L2668,0)</f>
        <v>0</v>
      </c>
    </row>
    <row r="2669" spans="1:7" hidden="1" x14ac:dyDescent="0.25">
      <c r="A2669">
        <v>2667</v>
      </c>
      <c r="B2669" t="str">
        <f>VLOOKUP(A2669,Table1[[#This Row],[id]:[state]],6,0)</f>
        <v>successful</v>
      </c>
      <c r="C2669">
        <f>IF(B2669="successful",Data!L2669,0)</f>
        <v>18</v>
      </c>
      <c r="F2669" t="str">
        <f>VLOOKUP(A2669,Table1[[#This Row],[id]:[state]],6,0)</f>
        <v>successful</v>
      </c>
      <c r="G2669">
        <f>IF(F2669="failed",Data!L2669,0)</f>
        <v>0</v>
      </c>
    </row>
    <row r="2670" spans="1:7" hidden="1" x14ac:dyDescent="0.25">
      <c r="A2670">
        <v>2668</v>
      </c>
      <c r="B2670" t="str">
        <f>VLOOKUP(A2670,Table1[[#This Row],[id]:[state]],6,0)</f>
        <v>successful</v>
      </c>
      <c r="C2670">
        <f>IF(B2670="successful",Data!L2670,0)</f>
        <v>28</v>
      </c>
      <c r="F2670" t="str">
        <f>VLOOKUP(A2670,Table1[[#This Row],[id]:[state]],6,0)</f>
        <v>successful</v>
      </c>
      <c r="G2670">
        <f>IF(F2670="failed",Data!L2670,0)</f>
        <v>0</v>
      </c>
    </row>
    <row r="2671" spans="1:7" hidden="1" x14ac:dyDescent="0.25">
      <c r="A2671">
        <v>2669</v>
      </c>
      <c r="B2671" t="str">
        <f>VLOOKUP(A2671,Table1[[#This Row],[id]:[state]],6,0)</f>
        <v>successful</v>
      </c>
      <c r="C2671">
        <f>IF(B2671="successful",Data!L2671,0)</f>
        <v>11</v>
      </c>
      <c r="F2671" t="str">
        <f>VLOOKUP(A2671,Table1[[#This Row],[id]:[state]],6,0)</f>
        <v>successful</v>
      </c>
      <c r="G2671">
        <f>IF(F2671="failed",Data!L2671,0)</f>
        <v>0</v>
      </c>
    </row>
    <row r="2672" spans="1:7" x14ac:dyDescent="0.25">
      <c r="A2672">
        <v>2670</v>
      </c>
      <c r="B2672" t="str">
        <f>VLOOKUP(A2672,Table1[[#This Row],[id]:[state]],6,0)</f>
        <v>failed</v>
      </c>
      <c r="C2672">
        <f>IF(B2672="successful",Data!L2672,0)</f>
        <v>0</v>
      </c>
      <c r="F2672" t="str">
        <f>VLOOKUP(A2672,Table1[[#This Row],[id]:[state]],6,0)</f>
        <v>failed</v>
      </c>
      <c r="G2672">
        <f>IF(F2672="failed",Data!L2672,0)</f>
        <v>60</v>
      </c>
    </row>
    <row r="2673" spans="1:7" x14ac:dyDescent="0.25">
      <c r="A2673">
        <v>2671</v>
      </c>
      <c r="B2673" t="str">
        <f>VLOOKUP(A2673,Table1[[#This Row],[id]:[state]],6,0)</f>
        <v>failed</v>
      </c>
      <c r="C2673">
        <f>IF(B2673="successful",Data!L2673,0)</f>
        <v>0</v>
      </c>
      <c r="F2673" t="str">
        <f>VLOOKUP(A2673,Table1[[#This Row],[id]:[state]],6,0)</f>
        <v>failed</v>
      </c>
      <c r="G2673">
        <f>IF(F2673="failed",Data!L2673,0)</f>
        <v>84</v>
      </c>
    </row>
    <row r="2674" spans="1:7" x14ac:dyDescent="0.25">
      <c r="A2674">
        <v>2672</v>
      </c>
      <c r="B2674" t="str">
        <f>VLOOKUP(A2674,Table1[[#This Row],[id]:[state]],6,0)</f>
        <v>failed</v>
      </c>
      <c r="C2674">
        <f>IF(B2674="successful",Data!L2674,0)</f>
        <v>0</v>
      </c>
      <c r="F2674" t="str">
        <f>VLOOKUP(A2674,Table1[[#This Row],[id]:[state]],6,0)</f>
        <v>failed</v>
      </c>
      <c r="G2674">
        <f>IF(F2674="failed",Data!L2674,0)</f>
        <v>47</v>
      </c>
    </row>
    <row r="2675" spans="1:7" x14ac:dyDescent="0.25">
      <c r="A2675">
        <v>2673</v>
      </c>
      <c r="B2675" t="str">
        <f>VLOOKUP(A2675,Table1[[#This Row],[id]:[state]],6,0)</f>
        <v>failed</v>
      </c>
      <c r="C2675">
        <f>IF(B2675="successful",Data!L2675,0)</f>
        <v>0</v>
      </c>
      <c r="F2675" t="str">
        <f>VLOOKUP(A2675,Table1[[#This Row],[id]:[state]],6,0)</f>
        <v>failed</v>
      </c>
      <c r="G2675">
        <f>IF(F2675="failed",Data!L2675,0)</f>
        <v>66</v>
      </c>
    </row>
    <row r="2676" spans="1:7" x14ac:dyDescent="0.25">
      <c r="A2676">
        <v>2674</v>
      </c>
      <c r="B2676" t="str">
        <f>VLOOKUP(A2676,Table1[[#This Row],[id]:[state]],6,0)</f>
        <v>failed</v>
      </c>
      <c r="C2676">
        <f>IF(B2676="successful",Data!L2676,0)</f>
        <v>0</v>
      </c>
      <c r="F2676" t="str">
        <f>VLOOKUP(A2676,Table1[[#This Row],[id]:[state]],6,0)</f>
        <v>failed</v>
      </c>
      <c r="G2676">
        <f>IF(F2676="failed",Data!L2676,0)</f>
        <v>171</v>
      </c>
    </row>
    <row r="2677" spans="1:7" x14ac:dyDescent="0.25">
      <c r="A2677">
        <v>2675</v>
      </c>
      <c r="B2677" t="str">
        <f>VLOOKUP(A2677,Table1[[#This Row],[id]:[state]],6,0)</f>
        <v>failed</v>
      </c>
      <c r="C2677">
        <f>IF(B2677="successful",Data!L2677,0)</f>
        <v>0</v>
      </c>
      <c r="F2677" t="str">
        <f>VLOOKUP(A2677,Table1[[#This Row],[id]:[state]],6,0)</f>
        <v>failed</v>
      </c>
      <c r="G2677">
        <f>IF(F2677="failed",Data!L2677,0)</f>
        <v>29</v>
      </c>
    </row>
    <row r="2678" spans="1:7" x14ac:dyDescent="0.25">
      <c r="A2678">
        <v>2676</v>
      </c>
      <c r="B2678" t="str">
        <f>VLOOKUP(A2678,Table1[[#This Row],[id]:[state]],6,0)</f>
        <v>failed</v>
      </c>
      <c r="C2678">
        <f>IF(B2678="successful",Data!L2678,0)</f>
        <v>0</v>
      </c>
      <c r="F2678" t="str">
        <f>VLOOKUP(A2678,Table1[[#This Row],[id]:[state]],6,0)</f>
        <v>failed</v>
      </c>
      <c r="G2678">
        <f>IF(F2678="failed",Data!L2678,0)</f>
        <v>9</v>
      </c>
    </row>
    <row r="2679" spans="1:7" x14ac:dyDescent="0.25">
      <c r="A2679">
        <v>2677</v>
      </c>
      <c r="B2679" t="str">
        <f>VLOOKUP(A2679,Table1[[#This Row],[id]:[state]],6,0)</f>
        <v>failed</v>
      </c>
      <c r="C2679">
        <f>IF(B2679="successful",Data!L2679,0)</f>
        <v>0</v>
      </c>
      <c r="F2679" t="str">
        <f>VLOOKUP(A2679,Table1[[#This Row],[id]:[state]],6,0)</f>
        <v>failed</v>
      </c>
      <c r="G2679">
        <f>IF(F2679="failed",Data!L2679,0)</f>
        <v>27</v>
      </c>
    </row>
    <row r="2680" spans="1:7" x14ac:dyDescent="0.25">
      <c r="A2680">
        <v>2678</v>
      </c>
      <c r="B2680" t="str">
        <f>VLOOKUP(A2680,Table1[[#This Row],[id]:[state]],6,0)</f>
        <v>failed</v>
      </c>
      <c r="C2680">
        <f>IF(B2680="successful",Data!L2680,0)</f>
        <v>0</v>
      </c>
      <c r="F2680" t="str">
        <f>VLOOKUP(A2680,Table1[[#This Row],[id]:[state]],6,0)</f>
        <v>failed</v>
      </c>
      <c r="G2680">
        <f>IF(F2680="failed",Data!L2680,0)</f>
        <v>2</v>
      </c>
    </row>
    <row r="2681" spans="1:7" x14ac:dyDescent="0.25">
      <c r="A2681">
        <v>2679</v>
      </c>
      <c r="B2681" t="str">
        <f>VLOOKUP(A2681,Table1[[#This Row],[id]:[state]],6,0)</f>
        <v>failed</v>
      </c>
      <c r="C2681">
        <f>IF(B2681="successful",Data!L2681,0)</f>
        <v>0</v>
      </c>
      <c r="F2681" t="str">
        <f>VLOOKUP(A2681,Table1[[#This Row],[id]:[state]],6,0)</f>
        <v>failed</v>
      </c>
      <c r="G2681">
        <f>IF(F2681="failed",Data!L2681,0)</f>
        <v>3</v>
      </c>
    </row>
    <row r="2682" spans="1:7" x14ac:dyDescent="0.25">
      <c r="A2682">
        <v>2680</v>
      </c>
      <c r="B2682" t="str">
        <f>VLOOKUP(A2682,Table1[[#This Row],[id]:[state]],6,0)</f>
        <v>failed</v>
      </c>
      <c r="C2682">
        <f>IF(B2682="successful",Data!L2682,0)</f>
        <v>0</v>
      </c>
      <c r="F2682" t="str">
        <f>VLOOKUP(A2682,Table1[[#This Row],[id]:[state]],6,0)</f>
        <v>failed</v>
      </c>
      <c r="G2682">
        <f>IF(F2682="failed",Data!L2682,0)</f>
        <v>4</v>
      </c>
    </row>
    <row r="2683" spans="1:7" x14ac:dyDescent="0.25">
      <c r="A2683">
        <v>2681</v>
      </c>
      <c r="B2683" t="str">
        <f>VLOOKUP(A2683,Table1[[#This Row],[id]:[state]],6,0)</f>
        <v>failed</v>
      </c>
      <c r="C2683">
        <f>IF(B2683="successful",Data!L2683,0)</f>
        <v>0</v>
      </c>
      <c r="F2683" t="str">
        <f>VLOOKUP(A2683,Table1[[#This Row],[id]:[state]],6,0)</f>
        <v>failed</v>
      </c>
      <c r="G2683">
        <f>IF(F2683="failed",Data!L2683,0)</f>
        <v>2</v>
      </c>
    </row>
    <row r="2684" spans="1:7" x14ac:dyDescent="0.25">
      <c r="A2684">
        <v>2682</v>
      </c>
      <c r="B2684" t="str">
        <f>VLOOKUP(A2684,Table1[[#This Row],[id]:[state]],6,0)</f>
        <v>failed</v>
      </c>
      <c r="C2684">
        <f>IF(B2684="successful",Data!L2684,0)</f>
        <v>0</v>
      </c>
      <c r="F2684" t="str">
        <f>VLOOKUP(A2684,Table1[[#This Row],[id]:[state]],6,0)</f>
        <v>failed</v>
      </c>
      <c r="G2684">
        <f>IF(F2684="failed",Data!L2684,0)</f>
        <v>20</v>
      </c>
    </row>
    <row r="2685" spans="1:7" x14ac:dyDescent="0.25">
      <c r="A2685">
        <v>2683</v>
      </c>
      <c r="B2685" t="str">
        <f>VLOOKUP(A2685,Table1[[#This Row],[id]:[state]],6,0)</f>
        <v>failed</v>
      </c>
      <c r="C2685">
        <f>IF(B2685="successful",Data!L2685,0)</f>
        <v>0</v>
      </c>
      <c r="F2685" t="str">
        <f>VLOOKUP(A2685,Table1[[#This Row],[id]:[state]],6,0)</f>
        <v>failed</v>
      </c>
      <c r="G2685">
        <f>IF(F2685="failed",Data!L2685,0)</f>
        <v>3</v>
      </c>
    </row>
    <row r="2686" spans="1:7" x14ac:dyDescent="0.25">
      <c r="A2686">
        <v>2684</v>
      </c>
      <c r="B2686" t="str">
        <f>VLOOKUP(A2686,Table1[[#This Row],[id]:[state]],6,0)</f>
        <v>failed</v>
      </c>
      <c r="C2686">
        <f>IF(B2686="successful",Data!L2686,0)</f>
        <v>0</v>
      </c>
      <c r="F2686" t="str">
        <f>VLOOKUP(A2686,Table1[[#This Row],[id]:[state]],6,0)</f>
        <v>failed</v>
      </c>
      <c r="G2686">
        <f>IF(F2686="failed",Data!L2686,0)</f>
        <v>4</v>
      </c>
    </row>
    <row r="2687" spans="1:7" x14ac:dyDescent="0.25">
      <c r="A2687">
        <v>2685</v>
      </c>
      <c r="B2687" t="str">
        <f>VLOOKUP(A2687,Table1[[#This Row],[id]:[state]],6,0)</f>
        <v>failed</v>
      </c>
      <c r="C2687">
        <f>IF(B2687="successful",Data!L2687,0)</f>
        <v>0</v>
      </c>
      <c r="F2687" t="str">
        <f>VLOOKUP(A2687,Table1[[#This Row],[id]:[state]],6,0)</f>
        <v>failed</v>
      </c>
      <c r="G2687">
        <f>IF(F2687="failed",Data!L2687,0)</f>
        <v>1</v>
      </c>
    </row>
    <row r="2688" spans="1:7" x14ac:dyDescent="0.25">
      <c r="A2688">
        <v>2686</v>
      </c>
      <c r="B2688" t="str">
        <f>VLOOKUP(A2688,Table1[[#This Row],[id]:[state]],6,0)</f>
        <v>failed</v>
      </c>
      <c r="C2688">
        <f>IF(B2688="successful",Data!L2688,0)</f>
        <v>0</v>
      </c>
      <c r="F2688" t="str">
        <f>VLOOKUP(A2688,Table1[[#This Row],[id]:[state]],6,0)</f>
        <v>failed</v>
      </c>
      <c r="G2688">
        <f>IF(F2688="failed",Data!L2688,0)</f>
        <v>0</v>
      </c>
    </row>
    <row r="2689" spans="1:7" x14ac:dyDescent="0.25">
      <c r="A2689">
        <v>2687</v>
      </c>
      <c r="B2689" t="str">
        <f>VLOOKUP(A2689,Table1[[#This Row],[id]:[state]],6,0)</f>
        <v>failed</v>
      </c>
      <c r="C2689">
        <f>IF(B2689="successful",Data!L2689,0)</f>
        <v>0</v>
      </c>
      <c r="F2689" t="str">
        <f>VLOOKUP(A2689,Table1[[#This Row],[id]:[state]],6,0)</f>
        <v>failed</v>
      </c>
      <c r="G2689">
        <f>IF(F2689="failed",Data!L2689,0)</f>
        <v>0</v>
      </c>
    </row>
    <row r="2690" spans="1:7" x14ac:dyDescent="0.25">
      <c r="A2690">
        <v>2688</v>
      </c>
      <c r="B2690" t="str">
        <f>VLOOKUP(A2690,Table1[[#This Row],[id]:[state]],6,0)</f>
        <v>failed</v>
      </c>
      <c r="C2690">
        <f>IF(B2690="successful",Data!L2690,0)</f>
        <v>0</v>
      </c>
      <c r="F2690" t="str">
        <f>VLOOKUP(A2690,Table1[[#This Row],[id]:[state]],6,0)</f>
        <v>failed</v>
      </c>
      <c r="G2690">
        <f>IF(F2690="failed",Data!L2690,0)</f>
        <v>14</v>
      </c>
    </row>
    <row r="2691" spans="1:7" x14ac:dyDescent="0.25">
      <c r="A2691">
        <v>2689</v>
      </c>
      <c r="B2691" t="str">
        <f>VLOOKUP(A2691,Table1[[#This Row],[id]:[state]],6,0)</f>
        <v>failed</v>
      </c>
      <c r="C2691">
        <f>IF(B2691="successful",Data!L2691,0)</f>
        <v>0</v>
      </c>
      <c r="F2691" t="str">
        <f>VLOOKUP(A2691,Table1[[#This Row],[id]:[state]],6,0)</f>
        <v>failed</v>
      </c>
      <c r="G2691">
        <f>IF(F2691="failed",Data!L2691,0)</f>
        <v>1</v>
      </c>
    </row>
    <row r="2692" spans="1:7" x14ac:dyDescent="0.25">
      <c r="A2692">
        <v>2690</v>
      </c>
      <c r="B2692" t="str">
        <f>VLOOKUP(A2692,Table1[[#This Row],[id]:[state]],6,0)</f>
        <v>failed</v>
      </c>
      <c r="C2692">
        <f>IF(B2692="successful",Data!L2692,0)</f>
        <v>0</v>
      </c>
      <c r="F2692" t="str">
        <f>VLOOKUP(A2692,Table1[[#This Row],[id]:[state]],6,0)</f>
        <v>failed</v>
      </c>
      <c r="G2692">
        <f>IF(F2692="failed",Data!L2692,0)</f>
        <v>118</v>
      </c>
    </row>
    <row r="2693" spans="1:7" x14ac:dyDescent="0.25">
      <c r="A2693">
        <v>2691</v>
      </c>
      <c r="B2693" t="str">
        <f>VLOOKUP(A2693,Table1[[#This Row],[id]:[state]],6,0)</f>
        <v>failed</v>
      </c>
      <c r="C2693">
        <f>IF(B2693="successful",Data!L2693,0)</f>
        <v>0</v>
      </c>
      <c r="F2693" t="str">
        <f>VLOOKUP(A2693,Table1[[#This Row],[id]:[state]],6,0)</f>
        <v>failed</v>
      </c>
      <c r="G2693">
        <f>IF(F2693="failed",Data!L2693,0)</f>
        <v>2</v>
      </c>
    </row>
    <row r="2694" spans="1:7" x14ac:dyDescent="0.25">
      <c r="A2694">
        <v>2692</v>
      </c>
      <c r="B2694" t="str">
        <f>VLOOKUP(A2694,Table1[[#This Row],[id]:[state]],6,0)</f>
        <v>failed</v>
      </c>
      <c r="C2694">
        <f>IF(B2694="successful",Data!L2694,0)</f>
        <v>0</v>
      </c>
      <c r="F2694" t="str">
        <f>VLOOKUP(A2694,Table1[[#This Row],[id]:[state]],6,0)</f>
        <v>failed</v>
      </c>
      <c r="G2694">
        <f>IF(F2694="failed",Data!L2694,0)</f>
        <v>1</v>
      </c>
    </row>
    <row r="2695" spans="1:7" x14ac:dyDescent="0.25">
      <c r="A2695">
        <v>2693</v>
      </c>
      <c r="B2695" t="str">
        <f>VLOOKUP(A2695,Table1[[#This Row],[id]:[state]],6,0)</f>
        <v>failed</v>
      </c>
      <c r="C2695">
        <f>IF(B2695="successful",Data!L2695,0)</f>
        <v>0</v>
      </c>
      <c r="F2695" t="str">
        <f>VLOOKUP(A2695,Table1[[#This Row],[id]:[state]],6,0)</f>
        <v>failed</v>
      </c>
      <c r="G2695">
        <f>IF(F2695="failed",Data!L2695,0)</f>
        <v>3</v>
      </c>
    </row>
    <row r="2696" spans="1:7" x14ac:dyDescent="0.25">
      <c r="A2696">
        <v>2694</v>
      </c>
      <c r="B2696" t="str">
        <f>VLOOKUP(A2696,Table1[[#This Row],[id]:[state]],6,0)</f>
        <v>failed</v>
      </c>
      <c r="C2696">
        <f>IF(B2696="successful",Data!L2696,0)</f>
        <v>0</v>
      </c>
      <c r="F2696" t="str">
        <f>VLOOKUP(A2696,Table1[[#This Row],[id]:[state]],6,0)</f>
        <v>failed</v>
      </c>
      <c r="G2696">
        <f>IF(F2696="failed",Data!L2696,0)</f>
        <v>1</v>
      </c>
    </row>
    <row r="2697" spans="1:7" x14ac:dyDescent="0.25">
      <c r="A2697">
        <v>2695</v>
      </c>
      <c r="B2697" t="str">
        <f>VLOOKUP(A2697,Table1[[#This Row],[id]:[state]],6,0)</f>
        <v>failed</v>
      </c>
      <c r="C2697">
        <f>IF(B2697="successful",Data!L2697,0)</f>
        <v>0</v>
      </c>
      <c r="F2697" t="str">
        <f>VLOOKUP(A2697,Table1[[#This Row],[id]:[state]],6,0)</f>
        <v>failed</v>
      </c>
      <c r="G2697">
        <f>IF(F2697="failed",Data!L2697,0)</f>
        <v>3</v>
      </c>
    </row>
    <row r="2698" spans="1:7" x14ac:dyDescent="0.25">
      <c r="A2698">
        <v>2696</v>
      </c>
      <c r="B2698" t="str">
        <f>VLOOKUP(A2698,Table1[[#This Row],[id]:[state]],6,0)</f>
        <v>failed</v>
      </c>
      <c r="C2698">
        <f>IF(B2698="successful",Data!L2698,0)</f>
        <v>0</v>
      </c>
      <c r="F2698" t="str">
        <f>VLOOKUP(A2698,Table1[[#This Row],[id]:[state]],6,0)</f>
        <v>failed</v>
      </c>
      <c r="G2698">
        <f>IF(F2698="failed",Data!L2698,0)</f>
        <v>38</v>
      </c>
    </row>
    <row r="2699" spans="1:7" x14ac:dyDescent="0.25">
      <c r="A2699">
        <v>2697</v>
      </c>
      <c r="B2699" t="str">
        <f>VLOOKUP(A2699,Table1[[#This Row],[id]:[state]],6,0)</f>
        <v>failed</v>
      </c>
      <c r="C2699">
        <f>IF(B2699="successful",Data!L2699,0)</f>
        <v>0</v>
      </c>
      <c r="F2699" t="str">
        <f>VLOOKUP(A2699,Table1[[#This Row],[id]:[state]],6,0)</f>
        <v>failed</v>
      </c>
      <c r="G2699">
        <f>IF(F2699="failed",Data!L2699,0)</f>
        <v>52</v>
      </c>
    </row>
    <row r="2700" spans="1:7" x14ac:dyDescent="0.25">
      <c r="A2700">
        <v>2698</v>
      </c>
      <c r="B2700" t="str">
        <f>VLOOKUP(A2700,Table1[[#This Row],[id]:[state]],6,0)</f>
        <v>failed</v>
      </c>
      <c r="C2700">
        <f>IF(B2700="successful",Data!L2700,0)</f>
        <v>0</v>
      </c>
      <c r="F2700" t="str">
        <f>VLOOKUP(A2700,Table1[[#This Row],[id]:[state]],6,0)</f>
        <v>failed</v>
      </c>
      <c r="G2700">
        <f>IF(F2700="failed",Data!L2700,0)</f>
        <v>2</v>
      </c>
    </row>
    <row r="2701" spans="1:7" x14ac:dyDescent="0.25">
      <c r="A2701">
        <v>2699</v>
      </c>
      <c r="B2701" t="str">
        <f>VLOOKUP(A2701,Table1[[#This Row],[id]:[state]],6,0)</f>
        <v>failed</v>
      </c>
      <c r="C2701">
        <f>IF(B2701="successful",Data!L2701,0)</f>
        <v>0</v>
      </c>
      <c r="F2701" t="str">
        <f>VLOOKUP(A2701,Table1[[#This Row],[id]:[state]],6,0)</f>
        <v>failed</v>
      </c>
      <c r="G2701">
        <f>IF(F2701="failed",Data!L2701,0)</f>
        <v>0</v>
      </c>
    </row>
    <row r="2702" spans="1:7" x14ac:dyDescent="0.25">
      <c r="A2702">
        <v>2700</v>
      </c>
      <c r="B2702" t="str">
        <f>VLOOKUP(A2702,Table1[[#This Row],[id]:[state]],6,0)</f>
        <v>failed</v>
      </c>
      <c r="C2702">
        <f>IF(B2702="successful",Data!L2702,0)</f>
        <v>0</v>
      </c>
      <c r="F2702" t="str">
        <f>VLOOKUP(A2702,Table1[[#This Row],[id]:[state]],6,0)</f>
        <v>failed</v>
      </c>
      <c r="G2702">
        <f>IF(F2702="failed",Data!L2702,0)</f>
        <v>4</v>
      </c>
    </row>
    <row r="2703" spans="1:7" hidden="1" x14ac:dyDescent="0.25">
      <c r="A2703">
        <v>2701</v>
      </c>
      <c r="B2703" t="str">
        <f>VLOOKUP(A2703,Table1[[#This Row],[id]:[state]],6,0)</f>
        <v>live</v>
      </c>
      <c r="C2703">
        <f>IF(B2703="successful",Data!L2703,0)</f>
        <v>0</v>
      </c>
      <c r="F2703" t="str">
        <f>VLOOKUP(A2703,Table1[[#This Row],[id]:[state]],6,0)</f>
        <v>live</v>
      </c>
      <c r="G2703">
        <f>IF(F2703="failed",Data!L2703,0)</f>
        <v>0</v>
      </c>
    </row>
    <row r="2704" spans="1:7" hidden="1" x14ac:dyDescent="0.25">
      <c r="A2704">
        <v>2702</v>
      </c>
      <c r="B2704" t="str">
        <f>VLOOKUP(A2704,Table1[[#This Row],[id]:[state]],6,0)</f>
        <v>live</v>
      </c>
      <c r="C2704">
        <f>IF(B2704="successful",Data!L2704,0)</f>
        <v>0</v>
      </c>
      <c r="F2704" t="str">
        <f>VLOOKUP(A2704,Table1[[#This Row],[id]:[state]],6,0)</f>
        <v>live</v>
      </c>
      <c r="G2704">
        <f>IF(F2704="failed",Data!L2704,0)</f>
        <v>0</v>
      </c>
    </row>
    <row r="2705" spans="1:7" hidden="1" x14ac:dyDescent="0.25">
      <c r="A2705">
        <v>2703</v>
      </c>
      <c r="B2705" t="str">
        <f>VLOOKUP(A2705,Table1[[#This Row],[id]:[state]],6,0)</f>
        <v>live</v>
      </c>
      <c r="C2705">
        <f>IF(B2705="successful",Data!L2705,0)</f>
        <v>0</v>
      </c>
      <c r="F2705" t="str">
        <f>VLOOKUP(A2705,Table1[[#This Row],[id]:[state]],6,0)</f>
        <v>live</v>
      </c>
      <c r="G2705">
        <f>IF(F2705="failed",Data!L2705,0)</f>
        <v>0</v>
      </c>
    </row>
    <row r="2706" spans="1:7" hidden="1" x14ac:dyDescent="0.25">
      <c r="A2706">
        <v>2704</v>
      </c>
      <c r="B2706" t="str">
        <f>VLOOKUP(A2706,Table1[[#This Row],[id]:[state]],6,0)</f>
        <v>live</v>
      </c>
      <c r="C2706">
        <f>IF(B2706="successful",Data!L2706,0)</f>
        <v>0</v>
      </c>
      <c r="F2706" t="str">
        <f>VLOOKUP(A2706,Table1[[#This Row],[id]:[state]],6,0)</f>
        <v>live</v>
      </c>
      <c r="G2706">
        <f>IF(F2706="failed",Data!L2706,0)</f>
        <v>0</v>
      </c>
    </row>
    <row r="2707" spans="1:7" hidden="1" x14ac:dyDescent="0.25">
      <c r="A2707">
        <v>2705</v>
      </c>
      <c r="B2707" t="str">
        <f>VLOOKUP(A2707,Table1[[#This Row],[id]:[state]],6,0)</f>
        <v>live</v>
      </c>
      <c r="C2707">
        <f>IF(B2707="successful",Data!L2707,0)</f>
        <v>0</v>
      </c>
      <c r="F2707" t="str">
        <f>VLOOKUP(A2707,Table1[[#This Row],[id]:[state]],6,0)</f>
        <v>live</v>
      </c>
      <c r="G2707">
        <f>IF(F2707="failed",Data!L2707,0)</f>
        <v>0</v>
      </c>
    </row>
    <row r="2708" spans="1:7" hidden="1" x14ac:dyDescent="0.25">
      <c r="A2708">
        <v>2706</v>
      </c>
      <c r="B2708" t="str">
        <f>VLOOKUP(A2708,Table1[[#This Row],[id]:[state]],6,0)</f>
        <v>successful</v>
      </c>
      <c r="C2708">
        <f>IF(B2708="successful",Data!L2708,0)</f>
        <v>263</v>
      </c>
      <c r="F2708" t="str">
        <f>VLOOKUP(A2708,Table1[[#This Row],[id]:[state]],6,0)</f>
        <v>successful</v>
      </c>
      <c r="G2708">
        <f>IF(F2708="failed",Data!L2708,0)</f>
        <v>0</v>
      </c>
    </row>
    <row r="2709" spans="1:7" hidden="1" x14ac:dyDescent="0.25">
      <c r="A2709">
        <v>2707</v>
      </c>
      <c r="B2709" t="str">
        <f>VLOOKUP(A2709,Table1[[#This Row],[id]:[state]],6,0)</f>
        <v>successful</v>
      </c>
      <c r="C2709">
        <f>IF(B2709="successful",Data!L2709,0)</f>
        <v>394</v>
      </c>
      <c r="F2709" t="str">
        <f>VLOOKUP(A2709,Table1[[#This Row],[id]:[state]],6,0)</f>
        <v>successful</v>
      </c>
      <c r="G2709">
        <f>IF(F2709="failed",Data!L2709,0)</f>
        <v>0</v>
      </c>
    </row>
    <row r="2710" spans="1:7" hidden="1" x14ac:dyDescent="0.25">
      <c r="A2710">
        <v>2708</v>
      </c>
      <c r="B2710" t="str">
        <f>VLOOKUP(A2710,Table1[[#This Row],[id]:[state]],6,0)</f>
        <v>successful</v>
      </c>
      <c r="C2710">
        <f>IF(B2710="successful",Data!L2710,0)</f>
        <v>1049</v>
      </c>
      <c r="F2710" t="str">
        <f>VLOOKUP(A2710,Table1[[#This Row],[id]:[state]],6,0)</f>
        <v>successful</v>
      </c>
      <c r="G2710">
        <f>IF(F2710="failed",Data!L2710,0)</f>
        <v>0</v>
      </c>
    </row>
    <row r="2711" spans="1:7" hidden="1" x14ac:dyDescent="0.25">
      <c r="A2711">
        <v>2709</v>
      </c>
      <c r="B2711" t="str">
        <f>VLOOKUP(A2711,Table1[[#This Row],[id]:[state]],6,0)</f>
        <v>successful</v>
      </c>
      <c r="C2711">
        <f>IF(B2711="successful",Data!L2711,0)</f>
        <v>308</v>
      </c>
      <c r="F2711" t="str">
        <f>VLOOKUP(A2711,Table1[[#This Row],[id]:[state]],6,0)</f>
        <v>successful</v>
      </c>
      <c r="G2711">
        <f>IF(F2711="failed",Data!L2711,0)</f>
        <v>0</v>
      </c>
    </row>
    <row r="2712" spans="1:7" hidden="1" x14ac:dyDescent="0.25">
      <c r="A2712">
        <v>2710</v>
      </c>
      <c r="B2712" t="str">
        <f>VLOOKUP(A2712,Table1[[#This Row],[id]:[state]],6,0)</f>
        <v>successful</v>
      </c>
      <c r="C2712">
        <f>IF(B2712="successful",Data!L2712,0)</f>
        <v>1088</v>
      </c>
      <c r="F2712" t="str">
        <f>VLOOKUP(A2712,Table1[[#This Row],[id]:[state]],6,0)</f>
        <v>successful</v>
      </c>
      <c r="G2712">
        <f>IF(F2712="failed",Data!L2712,0)</f>
        <v>0</v>
      </c>
    </row>
    <row r="2713" spans="1:7" hidden="1" x14ac:dyDescent="0.25">
      <c r="A2713">
        <v>2711</v>
      </c>
      <c r="B2713" t="str">
        <f>VLOOKUP(A2713,Table1[[#This Row],[id]:[state]],6,0)</f>
        <v>successful</v>
      </c>
      <c r="C2713">
        <f>IF(B2713="successful",Data!L2713,0)</f>
        <v>73</v>
      </c>
      <c r="F2713" t="str">
        <f>VLOOKUP(A2713,Table1[[#This Row],[id]:[state]],6,0)</f>
        <v>successful</v>
      </c>
      <c r="G2713">
        <f>IF(F2713="failed",Data!L2713,0)</f>
        <v>0</v>
      </c>
    </row>
    <row r="2714" spans="1:7" hidden="1" x14ac:dyDescent="0.25">
      <c r="A2714">
        <v>2712</v>
      </c>
      <c r="B2714" t="str">
        <f>VLOOKUP(A2714,Table1[[#This Row],[id]:[state]],6,0)</f>
        <v>successful</v>
      </c>
      <c r="C2714">
        <f>IF(B2714="successful",Data!L2714,0)</f>
        <v>143</v>
      </c>
      <c r="F2714" t="str">
        <f>VLOOKUP(A2714,Table1[[#This Row],[id]:[state]],6,0)</f>
        <v>successful</v>
      </c>
      <c r="G2714">
        <f>IF(F2714="failed",Data!L2714,0)</f>
        <v>0</v>
      </c>
    </row>
    <row r="2715" spans="1:7" hidden="1" x14ac:dyDescent="0.25">
      <c r="A2715">
        <v>2713</v>
      </c>
      <c r="B2715" t="str">
        <f>VLOOKUP(A2715,Table1[[#This Row],[id]:[state]],6,0)</f>
        <v>successful</v>
      </c>
      <c r="C2715">
        <f>IF(B2715="successful",Data!L2715,0)</f>
        <v>1420</v>
      </c>
      <c r="F2715" t="str">
        <f>VLOOKUP(A2715,Table1[[#This Row],[id]:[state]],6,0)</f>
        <v>successful</v>
      </c>
      <c r="G2715">
        <f>IF(F2715="failed",Data!L2715,0)</f>
        <v>0</v>
      </c>
    </row>
    <row r="2716" spans="1:7" hidden="1" x14ac:dyDescent="0.25">
      <c r="A2716">
        <v>2714</v>
      </c>
      <c r="B2716" t="str">
        <f>VLOOKUP(A2716,Table1[[#This Row],[id]:[state]],6,0)</f>
        <v>successful</v>
      </c>
      <c r="C2716">
        <f>IF(B2716="successful",Data!L2716,0)</f>
        <v>305</v>
      </c>
      <c r="F2716" t="str">
        <f>VLOOKUP(A2716,Table1[[#This Row],[id]:[state]],6,0)</f>
        <v>successful</v>
      </c>
      <c r="G2716">
        <f>IF(F2716="failed",Data!L2716,0)</f>
        <v>0</v>
      </c>
    </row>
    <row r="2717" spans="1:7" hidden="1" x14ac:dyDescent="0.25">
      <c r="A2717">
        <v>2715</v>
      </c>
      <c r="B2717" t="str">
        <f>VLOOKUP(A2717,Table1[[#This Row],[id]:[state]],6,0)</f>
        <v>successful</v>
      </c>
      <c r="C2717">
        <f>IF(B2717="successful",Data!L2717,0)</f>
        <v>551</v>
      </c>
      <c r="F2717" t="str">
        <f>VLOOKUP(A2717,Table1[[#This Row],[id]:[state]],6,0)</f>
        <v>successful</v>
      </c>
      <c r="G2717">
        <f>IF(F2717="failed",Data!L2717,0)</f>
        <v>0</v>
      </c>
    </row>
    <row r="2718" spans="1:7" hidden="1" x14ac:dyDescent="0.25">
      <c r="A2718">
        <v>2716</v>
      </c>
      <c r="B2718" t="str">
        <f>VLOOKUP(A2718,Table1[[#This Row],[id]:[state]],6,0)</f>
        <v>successful</v>
      </c>
      <c r="C2718">
        <f>IF(B2718="successful",Data!L2718,0)</f>
        <v>187</v>
      </c>
      <c r="F2718" t="str">
        <f>VLOOKUP(A2718,Table1[[#This Row],[id]:[state]],6,0)</f>
        <v>successful</v>
      </c>
      <c r="G2718">
        <f>IF(F2718="failed",Data!L2718,0)</f>
        <v>0</v>
      </c>
    </row>
    <row r="2719" spans="1:7" hidden="1" x14ac:dyDescent="0.25">
      <c r="A2719">
        <v>2717</v>
      </c>
      <c r="B2719" t="str">
        <f>VLOOKUP(A2719,Table1[[#This Row],[id]:[state]],6,0)</f>
        <v>successful</v>
      </c>
      <c r="C2719">
        <f>IF(B2719="successful",Data!L2719,0)</f>
        <v>325</v>
      </c>
      <c r="F2719" t="str">
        <f>VLOOKUP(A2719,Table1[[#This Row],[id]:[state]],6,0)</f>
        <v>successful</v>
      </c>
      <c r="G2719">
        <f>IF(F2719="failed",Data!L2719,0)</f>
        <v>0</v>
      </c>
    </row>
    <row r="2720" spans="1:7" hidden="1" x14ac:dyDescent="0.25">
      <c r="A2720">
        <v>2718</v>
      </c>
      <c r="B2720" t="str">
        <f>VLOOKUP(A2720,Table1[[#This Row],[id]:[state]],6,0)</f>
        <v>successful</v>
      </c>
      <c r="C2720">
        <f>IF(B2720="successful",Data!L2720,0)</f>
        <v>148</v>
      </c>
      <c r="F2720" t="str">
        <f>VLOOKUP(A2720,Table1[[#This Row],[id]:[state]],6,0)</f>
        <v>successful</v>
      </c>
      <c r="G2720">
        <f>IF(F2720="failed",Data!L2720,0)</f>
        <v>0</v>
      </c>
    </row>
    <row r="2721" spans="1:7" hidden="1" x14ac:dyDescent="0.25">
      <c r="A2721">
        <v>2719</v>
      </c>
      <c r="B2721" t="str">
        <f>VLOOKUP(A2721,Table1[[#This Row],[id]:[state]],6,0)</f>
        <v>successful</v>
      </c>
      <c r="C2721">
        <f>IF(B2721="successful",Data!L2721,0)</f>
        <v>69</v>
      </c>
      <c r="F2721" t="str">
        <f>VLOOKUP(A2721,Table1[[#This Row],[id]:[state]],6,0)</f>
        <v>successful</v>
      </c>
      <c r="G2721">
        <f>IF(F2721="failed",Data!L2721,0)</f>
        <v>0</v>
      </c>
    </row>
    <row r="2722" spans="1:7" hidden="1" x14ac:dyDescent="0.25">
      <c r="A2722">
        <v>2720</v>
      </c>
      <c r="B2722" t="str">
        <f>VLOOKUP(A2722,Table1[[#This Row],[id]:[state]],6,0)</f>
        <v>successful</v>
      </c>
      <c r="C2722">
        <f>IF(B2722="successful",Data!L2722,0)</f>
        <v>173</v>
      </c>
      <c r="F2722" t="str">
        <f>VLOOKUP(A2722,Table1[[#This Row],[id]:[state]],6,0)</f>
        <v>successful</v>
      </c>
      <c r="G2722">
        <f>IF(F2722="failed",Data!L2722,0)</f>
        <v>0</v>
      </c>
    </row>
    <row r="2723" spans="1:7" hidden="1" x14ac:dyDescent="0.25">
      <c r="A2723">
        <v>2721</v>
      </c>
      <c r="B2723" t="str">
        <f>VLOOKUP(A2723,Table1[[#This Row],[id]:[state]],6,0)</f>
        <v>successful</v>
      </c>
      <c r="C2723">
        <f>IF(B2723="successful",Data!L2723,0)</f>
        <v>269</v>
      </c>
      <c r="F2723" t="str">
        <f>VLOOKUP(A2723,Table1[[#This Row],[id]:[state]],6,0)</f>
        <v>successful</v>
      </c>
      <c r="G2723">
        <f>IF(F2723="failed",Data!L2723,0)</f>
        <v>0</v>
      </c>
    </row>
    <row r="2724" spans="1:7" hidden="1" x14ac:dyDescent="0.25">
      <c r="A2724">
        <v>2722</v>
      </c>
      <c r="B2724" t="str">
        <f>VLOOKUP(A2724,Table1[[#This Row],[id]:[state]],6,0)</f>
        <v>successful</v>
      </c>
      <c r="C2724">
        <f>IF(B2724="successful",Data!L2724,0)</f>
        <v>185</v>
      </c>
      <c r="F2724" t="str">
        <f>VLOOKUP(A2724,Table1[[#This Row],[id]:[state]],6,0)</f>
        <v>successful</v>
      </c>
      <c r="G2724">
        <f>IF(F2724="failed",Data!L2724,0)</f>
        <v>0</v>
      </c>
    </row>
    <row r="2725" spans="1:7" hidden="1" x14ac:dyDescent="0.25">
      <c r="A2725">
        <v>2723</v>
      </c>
      <c r="B2725" t="str">
        <f>VLOOKUP(A2725,Table1[[#This Row],[id]:[state]],6,0)</f>
        <v>successful</v>
      </c>
      <c r="C2725">
        <f>IF(B2725="successful",Data!L2725,0)</f>
        <v>176</v>
      </c>
      <c r="F2725" t="str">
        <f>VLOOKUP(A2725,Table1[[#This Row],[id]:[state]],6,0)</f>
        <v>successful</v>
      </c>
      <c r="G2725">
        <f>IF(F2725="failed",Data!L2725,0)</f>
        <v>0</v>
      </c>
    </row>
    <row r="2726" spans="1:7" hidden="1" x14ac:dyDescent="0.25">
      <c r="A2726">
        <v>2724</v>
      </c>
      <c r="B2726" t="str">
        <f>VLOOKUP(A2726,Table1[[#This Row],[id]:[state]],6,0)</f>
        <v>successful</v>
      </c>
      <c r="C2726">
        <f>IF(B2726="successful",Data!L2726,0)</f>
        <v>1019</v>
      </c>
      <c r="F2726" t="str">
        <f>VLOOKUP(A2726,Table1[[#This Row],[id]:[state]],6,0)</f>
        <v>successful</v>
      </c>
      <c r="G2726">
        <f>IF(F2726="failed",Data!L2726,0)</f>
        <v>0</v>
      </c>
    </row>
    <row r="2727" spans="1:7" hidden="1" x14ac:dyDescent="0.25">
      <c r="A2727">
        <v>2725</v>
      </c>
      <c r="B2727" t="str">
        <f>VLOOKUP(A2727,Table1[[#This Row],[id]:[state]],6,0)</f>
        <v>successful</v>
      </c>
      <c r="C2727">
        <f>IF(B2727="successful",Data!L2727,0)</f>
        <v>113</v>
      </c>
      <c r="F2727" t="str">
        <f>VLOOKUP(A2727,Table1[[#This Row],[id]:[state]],6,0)</f>
        <v>successful</v>
      </c>
      <c r="G2727">
        <f>IF(F2727="failed",Data!L2727,0)</f>
        <v>0</v>
      </c>
    </row>
    <row r="2728" spans="1:7" hidden="1" x14ac:dyDescent="0.25">
      <c r="A2728">
        <v>2726</v>
      </c>
      <c r="B2728" t="str">
        <f>VLOOKUP(A2728,Table1[[#This Row],[id]:[state]],6,0)</f>
        <v>successful</v>
      </c>
      <c r="C2728">
        <f>IF(B2728="successful",Data!L2728,0)</f>
        <v>404</v>
      </c>
      <c r="F2728" t="str">
        <f>VLOOKUP(A2728,Table1[[#This Row],[id]:[state]],6,0)</f>
        <v>successful</v>
      </c>
      <c r="G2728">
        <f>IF(F2728="failed",Data!L2728,0)</f>
        <v>0</v>
      </c>
    </row>
    <row r="2729" spans="1:7" hidden="1" x14ac:dyDescent="0.25">
      <c r="A2729">
        <v>2727</v>
      </c>
      <c r="B2729" t="str">
        <f>VLOOKUP(A2729,Table1[[#This Row],[id]:[state]],6,0)</f>
        <v>successful</v>
      </c>
      <c r="C2729">
        <f>IF(B2729="successful",Data!L2729,0)</f>
        <v>707</v>
      </c>
      <c r="F2729" t="str">
        <f>VLOOKUP(A2729,Table1[[#This Row],[id]:[state]],6,0)</f>
        <v>successful</v>
      </c>
      <c r="G2729">
        <f>IF(F2729="failed",Data!L2729,0)</f>
        <v>0</v>
      </c>
    </row>
    <row r="2730" spans="1:7" hidden="1" x14ac:dyDescent="0.25">
      <c r="A2730">
        <v>2728</v>
      </c>
      <c r="B2730" t="str">
        <f>VLOOKUP(A2730,Table1[[#This Row],[id]:[state]],6,0)</f>
        <v>successful</v>
      </c>
      <c r="C2730">
        <f>IF(B2730="successful",Data!L2730,0)</f>
        <v>392</v>
      </c>
      <c r="F2730" t="str">
        <f>VLOOKUP(A2730,Table1[[#This Row],[id]:[state]],6,0)</f>
        <v>successful</v>
      </c>
      <c r="G2730">
        <f>IF(F2730="failed",Data!L2730,0)</f>
        <v>0</v>
      </c>
    </row>
    <row r="2731" spans="1:7" hidden="1" x14ac:dyDescent="0.25">
      <c r="A2731">
        <v>2729</v>
      </c>
      <c r="B2731" t="str">
        <f>VLOOKUP(A2731,Table1[[#This Row],[id]:[state]],6,0)</f>
        <v>successful</v>
      </c>
      <c r="C2731">
        <f>IF(B2731="successful",Data!L2731,0)</f>
        <v>23</v>
      </c>
      <c r="F2731" t="str">
        <f>VLOOKUP(A2731,Table1[[#This Row],[id]:[state]],6,0)</f>
        <v>successful</v>
      </c>
      <c r="G2731">
        <f>IF(F2731="failed",Data!L2731,0)</f>
        <v>0</v>
      </c>
    </row>
    <row r="2732" spans="1:7" hidden="1" x14ac:dyDescent="0.25">
      <c r="A2732">
        <v>2730</v>
      </c>
      <c r="B2732" t="str">
        <f>VLOOKUP(A2732,Table1[[#This Row],[id]:[state]],6,0)</f>
        <v>successful</v>
      </c>
      <c r="C2732">
        <f>IF(B2732="successful",Data!L2732,0)</f>
        <v>682</v>
      </c>
      <c r="F2732" t="str">
        <f>VLOOKUP(A2732,Table1[[#This Row],[id]:[state]],6,0)</f>
        <v>successful</v>
      </c>
      <c r="G2732">
        <f>IF(F2732="failed",Data!L2732,0)</f>
        <v>0</v>
      </c>
    </row>
    <row r="2733" spans="1:7" hidden="1" x14ac:dyDescent="0.25">
      <c r="A2733">
        <v>2731</v>
      </c>
      <c r="B2733" t="str">
        <f>VLOOKUP(A2733,Table1[[#This Row],[id]:[state]],6,0)</f>
        <v>successful</v>
      </c>
      <c r="C2733">
        <f>IF(B2733="successful",Data!L2733,0)</f>
        <v>37</v>
      </c>
      <c r="F2733" t="str">
        <f>VLOOKUP(A2733,Table1[[#This Row],[id]:[state]],6,0)</f>
        <v>successful</v>
      </c>
      <c r="G2733">
        <f>IF(F2733="failed",Data!L2733,0)</f>
        <v>0</v>
      </c>
    </row>
    <row r="2734" spans="1:7" hidden="1" x14ac:dyDescent="0.25">
      <c r="A2734">
        <v>2732</v>
      </c>
      <c r="B2734" t="str">
        <f>VLOOKUP(A2734,Table1[[#This Row],[id]:[state]],6,0)</f>
        <v>successful</v>
      </c>
      <c r="C2734">
        <f>IF(B2734="successful",Data!L2734,0)</f>
        <v>146</v>
      </c>
      <c r="F2734" t="str">
        <f>VLOOKUP(A2734,Table1[[#This Row],[id]:[state]],6,0)</f>
        <v>successful</v>
      </c>
      <c r="G2734">
        <f>IF(F2734="failed",Data!L2734,0)</f>
        <v>0</v>
      </c>
    </row>
    <row r="2735" spans="1:7" hidden="1" x14ac:dyDescent="0.25">
      <c r="A2735">
        <v>2733</v>
      </c>
      <c r="B2735" t="str">
        <f>VLOOKUP(A2735,Table1[[#This Row],[id]:[state]],6,0)</f>
        <v>successful</v>
      </c>
      <c r="C2735">
        <f>IF(B2735="successful",Data!L2735,0)</f>
        <v>119</v>
      </c>
      <c r="F2735" t="str">
        <f>VLOOKUP(A2735,Table1[[#This Row],[id]:[state]],6,0)</f>
        <v>successful</v>
      </c>
      <c r="G2735">
        <f>IF(F2735="failed",Data!L2735,0)</f>
        <v>0</v>
      </c>
    </row>
    <row r="2736" spans="1:7" hidden="1" x14ac:dyDescent="0.25">
      <c r="A2736">
        <v>2734</v>
      </c>
      <c r="B2736" t="str">
        <f>VLOOKUP(A2736,Table1[[#This Row],[id]:[state]],6,0)</f>
        <v>successful</v>
      </c>
      <c r="C2736">
        <f>IF(B2736="successful",Data!L2736,0)</f>
        <v>163</v>
      </c>
      <c r="F2736" t="str">
        <f>VLOOKUP(A2736,Table1[[#This Row],[id]:[state]],6,0)</f>
        <v>successful</v>
      </c>
      <c r="G2736">
        <f>IF(F2736="failed",Data!L2736,0)</f>
        <v>0</v>
      </c>
    </row>
    <row r="2737" spans="1:7" hidden="1" x14ac:dyDescent="0.25">
      <c r="A2737">
        <v>2735</v>
      </c>
      <c r="B2737" t="str">
        <f>VLOOKUP(A2737,Table1[[#This Row],[id]:[state]],6,0)</f>
        <v>successful</v>
      </c>
      <c r="C2737">
        <f>IF(B2737="successful",Data!L2737,0)</f>
        <v>339</v>
      </c>
      <c r="F2737" t="str">
        <f>VLOOKUP(A2737,Table1[[#This Row],[id]:[state]],6,0)</f>
        <v>successful</v>
      </c>
      <c r="G2737">
        <f>IF(F2737="failed",Data!L2737,0)</f>
        <v>0</v>
      </c>
    </row>
    <row r="2738" spans="1:7" hidden="1" x14ac:dyDescent="0.25">
      <c r="A2738">
        <v>2736</v>
      </c>
      <c r="B2738" t="str">
        <f>VLOOKUP(A2738,Table1[[#This Row],[id]:[state]],6,0)</f>
        <v>successful</v>
      </c>
      <c r="C2738">
        <f>IF(B2738="successful",Data!L2738,0)</f>
        <v>58</v>
      </c>
      <c r="F2738" t="str">
        <f>VLOOKUP(A2738,Table1[[#This Row],[id]:[state]],6,0)</f>
        <v>successful</v>
      </c>
      <c r="G2738">
        <f>IF(F2738="failed",Data!L2738,0)</f>
        <v>0</v>
      </c>
    </row>
    <row r="2739" spans="1:7" hidden="1" x14ac:dyDescent="0.25">
      <c r="A2739">
        <v>2737</v>
      </c>
      <c r="B2739" t="str">
        <f>VLOOKUP(A2739,Table1[[#This Row],[id]:[state]],6,0)</f>
        <v>successful</v>
      </c>
      <c r="C2739">
        <f>IF(B2739="successful",Data!L2739,0)</f>
        <v>456</v>
      </c>
      <c r="F2739" t="str">
        <f>VLOOKUP(A2739,Table1[[#This Row],[id]:[state]],6,0)</f>
        <v>successful</v>
      </c>
      <c r="G2739">
        <f>IF(F2739="failed",Data!L2739,0)</f>
        <v>0</v>
      </c>
    </row>
    <row r="2740" spans="1:7" hidden="1" x14ac:dyDescent="0.25">
      <c r="A2740">
        <v>2738</v>
      </c>
      <c r="B2740" t="str">
        <f>VLOOKUP(A2740,Table1[[#This Row],[id]:[state]],6,0)</f>
        <v>successful</v>
      </c>
      <c r="C2740">
        <f>IF(B2740="successful",Data!L2740,0)</f>
        <v>15</v>
      </c>
      <c r="F2740" t="str">
        <f>VLOOKUP(A2740,Table1[[#This Row],[id]:[state]],6,0)</f>
        <v>successful</v>
      </c>
      <c r="G2740">
        <f>IF(F2740="failed",Data!L2740,0)</f>
        <v>0</v>
      </c>
    </row>
    <row r="2741" spans="1:7" hidden="1" x14ac:dyDescent="0.25">
      <c r="A2741">
        <v>2739</v>
      </c>
      <c r="B2741" t="str">
        <f>VLOOKUP(A2741,Table1[[#This Row],[id]:[state]],6,0)</f>
        <v>successful</v>
      </c>
      <c r="C2741">
        <f>IF(B2741="successful",Data!L2741,0)</f>
        <v>191</v>
      </c>
      <c r="F2741" t="str">
        <f>VLOOKUP(A2741,Table1[[#This Row],[id]:[state]],6,0)</f>
        <v>successful</v>
      </c>
      <c r="G2741">
        <f>IF(F2741="failed",Data!L2741,0)</f>
        <v>0</v>
      </c>
    </row>
    <row r="2742" spans="1:7" hidden="1" x14ac:dyDescent="0.25">
      <c r="A2742">
        <v>2740</v>
      </c>
      <c r="B2742" t="str">
        <f>VLOOKUP(A2742,Table1[[#This Row],[id]:[state]],6,0)</f>
        <v>successful</v>
      </c>
      <c r="C2742">
        <f>IF(B2742="successful",Data!L2742,0)</f>
        <v>17</v>
      </c>
      <c r="F2742" t="str">
        <f>VLOOKUP(A2742,Table1[[#This Row],[id]:[state]],6,0)</f>
        <v>successful</v>
      </c>
      <c r="G2742">
        <f>IF(F2742="failed",Data!L2742,0)</f>
        <v>0</v>
      </c>
    </row>
    <row r="2743" spans="1:7" x14ac:dyDescent="0.25">
      <c r="A2743">
        <v>2741</v>
      </c>
      <c r="B2743" t="str">
        <f>VLOOKUP(A2743,Table1[[#This Row],[id]:[state]],6,0)</f>
        <v>failed</v>
      </c>
      <c r="C2743">
        <f>IF(B2743="successful",Data!L2743,0)</f>
        <v>0</v>
      </c>
      <c r="F2743" t="str">
        <f>VLOOKUP(A2743,Table1[[#This Row],[id]:[state]],6,0)</f>
        <v>failed</v>
      </c>
      <c r="G2743">
        <f>IF(F2743="failed",Data!L2743,0)</f>
        <v>4</v>
      </c>
    </row>
    <row r="2744" spans="1:7" x14ac:dyDescent="0.25">
      <c r="A2744">
        <v>2742</v>
      </c>
      <c r="B2744" t="str">
        <f>VLOOKUP(A2744,Table1[[#This Row],[id]:[state]],6,0)</f>
        <v>failed</v>
      </c>
      <c r="C2744">
        <f>IF(B2744="successful",Data!L2744,0)</f>
        <v>0</v>
      </c>
      <c r="F2744" t="str">
        <f>VLOOKUP(A2744,Table1[[#This Row],[id]:[state]],6,0)</f>
        <v>failed</v>
      </c>
      <c r="G2744">
        <f>IF(F2744="failed",Data!L2744,0)</f>
        <v>18</v>
      </c>
    </row>
    <row r="2745" spans="1:7" x14ac:dyDescent="0.25">
      <c r="A2745">
        <v>2743</v>
      </c>
      <c r="B2745" t="str">
        <f>VLOOKUP(A2745,Table1[[#This Row],[id]:[state]],6,0)</f>
        <v>failed</v>
      </c>
      <c r="C2745">
        <f>IF(B2745="successful",Data!L2745,0)</f>
        <v>0</v>
      </c>
      <c r="F2745" t="str">
        <f>VLOOKUP(A2745,Table1[[#This Row],[id]:[state]],6,0)</f>
        <v>failed</v>
      </c>
      <c r="G2745">
        <f>IF(F2745="failed",Data!L2745,0)</f>
        <v>0</v>
      </c>
    </row>
    <row r="2746" spans="1:7" x14ac:dyDescent="0.25">
      <c r="A2746">
        <v>2744</v>
      </c>
      <c r="B2746" t="str">
        <f>VLOOKUP(A2746,Table1[[#This Row],[id]:[state]],6,0)</f>
        <v>failed</v>
      </c>
      <c r="C2746">
        <f>IF(B2746="successful",Data!L2746,0)</f>
        <v>0</v>
      </c>
      <c r="F2746" t="str">
        <f>VLOOKUP(A2746,Table1[[#This Row],[id]:[state]],6,0)</f>
        <v>failed</v>
      </c>
      <c r="G2746">
        <f>IF(F2746="failed",Data!L2746,0)</f>
        <v>22</v>
      </c>
    </row>
    <row r="2747" spans="1:7" x14ac:dyDescent="0.25">
      <c r="A2747">
        <v>2745</v>
      </c>
      <c r="B2747" t="str">
        <f>VLOOKUP(A2747,Table1[[#This Row],[id]:[state]],6,0)</f>
        <v>failed</v>
      </c>
      <c r="C2747">
        <f>IF(B2747="successful",Data!L2747,0)</f>
        <v>0</v>
      </c>
      <c r="F2747" t="str">
        <f>VLOOKUP(A2747,Table1[[#This Row],[id]:[state]],6,0)</f>
        <v>failed</v>
      </c>
      <c r="G2747">
        <f>IF(F2747="failed",Data!L2747,0)</f>
        <v>49</v>
      </c>
    </row>
    <row r="2748" spans="1:7" x14ac:dyDescent="0.25">
      <c r="A2748">
        <v>2746</v>
      </c>
      <c r="B2748" t="str">
        <f>VLOOKUP(A2748,Table1[[#This Row],[id]:[state]],6,0)</f>
        <v>failed</v>
      </c>
      <c r="C2748">
        <f>IF(B2748="successful",Data!L2748,0)</f>
        <v>0</v>
      </c>
      <c r="F2748" t="str">
        <f>VLOOKUP(A2748,Table1[[#This Row],[id]:[state]],6,0)</f>
        <v>failed</v>
      </c>
      <c r="G2748">
        <f>IF(F2748="failed",Data!L2748,0)</f>
        <v>19</v>
      </c>
    </row>
    <row r="2749" spans="1:7" x14ac:dyDescent="0.25">
      <c r="A2749">
        <v>2747</v>
      </c>
      <c r="B2749" t="str">
        <f>VLOOKUP(A2749,Table1[[#This Row],[id]:[state]],6,0)</f>
        <v>failed</v>
      </c>
      <c r="C2749">
        <f>IF(B2749="successful",Data!L2749,0)</f>
        <v>0</v>
      </c>
      <c r="F2749" t="str">
        <f>VLOOKUP(A2749,Table1[[#This Row],[id]:[state]],6,0)</f>
        <v>failed</v>
      </c>
      <c r="G2749">
        <f>IF(F2749="failed",Data!L2749,0)</f>
        <v>4</v>
      </c>
    </row>
    <row r="2750" spans="1:7" x14ac:dyDescent="0.25">
      <c r="A2750">
        <v>2748</v>
      </c>
      <c r="B2750" t="str">
        <f>VLOOKUP(A2750,Table1[[#This Row],[id]:[state]],6,0)</f>
        <v>failed</v>
      </c>
      <c r="C2750">
        <f>IF(B2750="successful",Data!L2750,0)</f>
        <v>0</v>
      </c>
      <c r="F2750" t="str">
        <f>VLOOKUP(A2750,Table1[[#This Row],[id]:[state]],6,0)</f>
        <v>failed</v>
      </c>
      <c r="G2750">
        <f>IF(F2750="failed",Data!L2750,0)</f>
        <v>4</v>
      </c>
    </row>
    <row r="2751" spans="1:7" x14ac:dyDescent="0.25">
      <c r="A2751">
        <v>2749</v>
      </c>
      <c r="B2751" t="str">
        <f>VLOOKUP(A2751,Table1[[#This Row],[id]:[state]],6,0)</f>
        <v>failed</v>
      </c>
      <c r="C2751">
        <f>IF(B2751="successful",Data!L2751,0)</f>
        <v>0</v>
      </c>
      <c r="F2751" t="str">
        <f>VLOOKUP(A2751,Table1[[#This Row],[id]:[state]],6,0)</f>
        <v>failed</v>
      </c>
      <c r="G2751">
        <f>IF(F2751="failed",Data!L2751,0)</f>
        <v>2</v>
      </c>
    </row>
    <row r="2752" spans="1:7" x14ac:dyDescent="0.25">
      <c r="A2752">
        <v>2750</v>
      </c>
      <c r="B2752" t="str">
        <f>VLOOKUP(A2752,Table1[[#This Row],[id]:[state]],6,0)</f>
        <v>failed</v>
      </c>
      <c r="C2752">
        <f>IF(B2752="successful",Data!L2752,0)</f>
        <v>0</v>
      </c>
      <c r="F2752" t="str">
        <f>VLOOKUP(A2752,Table1[[#This Row],[id]:[state]],6,0)</f>
        <v>failed</v>
      </c>
      <c r="G2752">
        <f>IF(F2752="failed",Data!L2752,0)</f>
        <v>0</v>
      </c>
    </row>
    <row r="2753" spans="1:7" x14ac:dyDescent="0.25">
      <c r="A2753">
        <v>2751</v>
      </c>
      <c r="B2753" t="str">
        <f>VLOOKUP(A2753,Table1[[#This Row],[id]:[state]],6,0)</f>
        <v>failed</v>
      </c>
      <c r="C2753">
        <f>IF(B2753="successful",Data!L2753,0)</f>
        <v>0</v>
      </c>
      <c r="F2753" t="str">
        <f>VLOOKUP(A2753,Table1[[#This Row],[id]:[state]],6,0)</f>
        <v>failed</v>
      </c>
      <c r="G2753">
        <f>IF(F2753="failed",Data!L2753,0)</f>
        <v>0</v>
      </c>
    </row>
    <row r="2754" spans="1:7" x14ac:dyDescent="0.25">
      <c r="A2754">
        <v>2752</v>
      </c>
      <c r="B2754" t="str">
        <f>VLOOKUP(A2754,Table1[[#This Row],[id]:[state]],6,0)</f>
        <v>failed</v>
      </c>
      <c r="C2754">
        <f>IF(B2754="successful",Data!L2754,0)</f>
        <v>0</v>
      </c>
      <c r="F2754" t="str">
        <f>VLOOKUP(A2754,Table1[[#This Row],[id]:[state]],6,0)</f>
        <v>failed</v>
      </c>
      <c r="G2754">
        <f>IF(F2754="failed",Data!L2754,0)</f>
        <v>14</v>
      </c>
    </row>
    <row r="2755" spans="1:7" x14ac:dyDescent="0.25">
      <c r="A2755">
        <v>2753</v>
      </c>
      <c r="B2755" t="str">
        <f>VLOOKUP(A2755,Table1[[#This Row],[id]:[state]],6,0)</f>
        <v>failed</v>
      </c>
      <c r="C2755">
        <f>IF(B2755="successful",Data!L2755,0)</f>
        <v>0</v>
      </c>
      <c r="F2755" t="str">
        <f>VLOOKUP(A2755,Table1[[#This Row],[id]:[state]],6,0)</f>
        <v>failed</v>
      </c>
      <c r="G2755">
        <f>IF(F2755="failed",Data!L2755,0)</f>
        <v>8</v>
      </c>
    </row>
    <row r="2756" spans="1:7" x14ac:dyDescent="0.25">
      <c r="A2756">
        <v>2754</v>
      </c>
      <c r="B2756" t="str">
        <f>VLOOKUP(A2756,Table1[[#This Row],[id]:[state]],6,0)</f>
        <v>failed</v>
      </c>
      <c r="C2756">
        <f>IF(B2756="successful",Data!L2756,0)</f>
        <v>0</v>
      </c>
      <c r="F2756" t="str">
        <f>VLOOKUP(A2756,Table1[[#This Row],[id]:[state]],6,0)</f>
        <v>failed</v>
      </c>
      <c r="G2756">
        <f>IF(F2756="failed",Data!L2756,0)</f>
        <v>0</v>
      </c>
    </row>
    <row r="2757" spans="1:7" x14ac:dyDescent="0.25">
      <c r="A2757">
        <v>2755</v>
      </c>
      <c r="B2757" t="str">
        <f>VLOOKUP(A2757,Table1[[#This Row],[id]:[state]],6,0)</f>
        <v>failed</v>
      </c>
      <c r="C2757">
        <f>IF(B2757="successful",Data!L2757,0)</f>
        <v>0</v>
      </c>
      <c r="F2757" t="str">
        <f>VLOOKUP(A2757,Table1[[#This Row],[id]:[state]],6,0)</f>
        <v>failed</v>
      </c>
      <c r="G2757">
        <f>IF(F2757="failed",Data!L2757,0)</f>
        <v>15</v>
      </c>
    </row>
    <row r="2758" spans="1:7" x14ac:dyDescent="0.25">
      <c r="A2758">
        <v>2756</v>
      </c>
      <c r="B2758" t="str">
        <f>VLOOKUP(A2758,Table1[[#This Row],[id]:[state]],6,0)</f>
        <v>failed</v>
      </c>
      <c r="C2758">
        <f>IF(B2758="successful",Data!L2758,0)</f>
        <v>0</v>
      </c>
      <c r="F2758" t="str">
        <f>VLOOKUP(A2758,Table1[[#This Row],[id]:[state]],6,0)</f>
        <v>failed</v>
      </c>
      <c r="G2758">
        <f>IF(F2758="failed",Data!L2758,0)</f>
        <v>33</v>
      </c>
    </row>
    <row r="2759" spans="1:7" x14ac:dyDescent="0.25">
      <c r="A2759">
        <v>2757</v>
      </c>
      <c r="B2759" t="str">
        <f>VLOOKUP(A2759,Table1[[#This Row],[id]:[state]],6,0)</f>
        <v>failed</v>
      </c>
      <c r="C2759">
        <f>IF(B2759="successful",Data!L2759,0)</f>
        <v>0</v>
      </c>
      <c r="F2759" t="str">
        <f>VLOOKUP(A2759,Table1[[#This Row],[id]:[state]],6,0)</f>
        <v>failed</v>
      </c>
      <c r="G2759">
        <f>IF(F2759="failed",Data!L2759,0)</f>
        <v>2</v>
      </c>
    </row>
    <row r="2760" spans="1:7" x14ac:dyDescent="0.25">
      <c r="A2760">
        <v>2758</v>
      </c>
      <c r="B2760" t="str">
        <f>VLOOKUP(A2760,Table1[[#This Row],[id]:[state]],6,0)</f>
        <v>failed</v>
      </c>
      <c r="C2760">
        <f>IF(B2760="successful",Data!L2760,0)</f>
        <v>0</v>
      </c>
      <c r="F2760" t="str">
        <f>VLOOKUP(A2760,Table1[[#This Row],[id]:[state]],6,0)</f>
        <v>failed</v>
      </c>
      <c r="G2760">
        <f>IF(F2760="failed",Data!L2760,0)</f>
        <v>6</v>
      </c>
    </row>
    <row r="2761" spans="1:7" x14ac:dyDescent="0.25">
      <c r="A2761">
        <v>2759</v>
      </c>
      <c r="B2761" t="str">
        <f>VLOOKUP(A2761,Table1[[#This Row],[id]:[state]],6,0)</f>
        <v>failed</v>
      </c>
      <c r="C2761">
        <f>IF(B2761="successful",Data!L2761,0)</f>
        <v>0</v>
      </c>
      <c r="F2761" t="str">
        <f>VLOOKUP(A2761,Table1[[#This Row],[id]:[state]],6,0)</f>
        <v>failed</v>
      </c>
      <c r="G2761">
        <f>IF(F2761="failed",Data!L2761,0)</f>
        <v>2</v>
      </c>
    </row>
    <row r="2762" spans="1:7" x14ac:dyDescent="0.25">
      <c r="A2762">
        <v>2760</v>
      </c>
      <c r="B2762" t="str">
        <f>VLOOKUP(A2762,Table1[[#This Row],[id]:[state]],6,0)</f>
        <v>failed</v>
      </c>
      <c r="C2762">
        <f>IF(B2762="successful",Data!L2762,0)</f>
        <v>0</v>
      </c>
      <c r="F2762" t="str">
        <f>VLOOKUP(A2762,Table1[[#This Row],[id]:[state]],6,0)</f>
        <v>failed</v>
      </c>
      <c r="G2762">
        <f>IF(F2762="failed",Data!L2762,0)</f>
        <v>0</v>
      </c>
    </row>
    <row r="2763" spans="1:7" x14ac:dyDescent="0.25">
      <c r="A2763">
        <v>2761</v>
      </c>
      <c r="B2763" t="str">
        <f>VLOOKUP(A2763,Table1[[#This Row],[id]:[state]],6,0)</f>
        <v>failed</v>
      </c>
      <c r="C2763">
        <f>IF(B2763="successful",Data!L2763,0)</f>
        <v>0</v>
      </c>
      <c r="F2763" t="str">
        <f>VLOOKUP(A2763,Table1[[#This Row],[id]:[state]],6,0)</f>
        <v>failed</v>
      </c>
      <c r="G2763">
        <f>IF(F2763="failed",Data!L2763,0)</f>
        <v>4</v>
      </c>
    </row>
    <row r="2764" spans="1:7" x14ac:dyDescent="0.25">
      <c r="A2764">
        <v>2762</v>
      </c>
      <c r="B2764" t="str">
        <f>VLOOKUP(A2764,Table1[[#This Row],[id]:[state]],6,0)</f>
        <v>failed</v>
      </c>
      <c r="C2764">
        <f>IF(B2764="successful",Data!L2764,0)</f>
        <v>0</v>
      </c>
      <c r="F2764" t="str">
        <f>VLOOKUP(A2764,Table1[[#This Row],[id]:[state]],6,0)</f>
        <v>failed</v>
      </c>
      <c r="G2764">
        <f>IF(F2764="failed",Data!L2764,0)</f>
        <v>1</v>
      </c>
    </row>
    <row r="2765" spans="1:7" x14ac:dyDescent="0.25">
      <c r="A2765">
        <v>2763</v>
      </c>
      <c r="B2765" t="str">
        <f>VLOOKUP(A2765,Table1[[#This Row],[id]:[state]],6,0)</f>
        <v>failed</v>
      </c>
      <c r="C2765">
        <f>IF(B2765="successful",Data!L2765,0)</f>
        <v>0</v>
      </c>
      <c r="F2765" t="str">
        <f>VLOOKUP(A2765,Table1[[#This Row],[id]:[state]],6,0)</f>
        <v>failed</v>
      </c>
      <c r="G2765">
        <f>IF(F2765="failed",Data!L2765,0)</f>
        <v>3</v>
      </c>
    </row>
    <row r="2766" spans="1:7" x14ac:dyDescent="0.25">
      <c r="A2766">
        <v>2764</v>
      </c>
      <c r="B2766" t="str">
        <f>VLOOKUP(A2766,Table1[[#This Row],[id]:[state]],6,0)</f>
        <v>failed</v>
      </c>
      <c r="C2766">
        <f>IF(B2766="successful",Data!L2766,0)</f>
        <v>0</v>
      </c>
      <c r="F2766" t="str">
        <f>VLOOKUP(A2766,Table1[[#This Row],[id]:[state]],6,0)</f>
        <v>failed</v>
      </c>
      <c r="G2766">
        <f>IF(F2766="failed",Data!L2766,0)</f>
        <v>4</v>
      </c>
    </row>
    <row r="2767" spans="1:7" x14ac:dyDescent="0.25">
      <c r="A2767">
        <v>2765</v>
      </c>
      <c r="B2767" t="str">
        <f>VLOOKUP(A2767,Table1[[#This Row],[id]:[state]],6,0)</f>
        <v>failed</v>
      </c>
      <c r="C2767">
        <f>IF(B2767="successful",Data!L2767,0)</f>
        <v>0</v>
      </c>
      <c r="F2767" t="str">
        <f>VLOOKUP(A2767,Table1[[#This Row],[id]:[state]],6,0)</f>
        <v>failed</v>
      </c>
      <c r="G2767">
        <f>IF(F2767="failed",Data!L2767,0)</f>
        <v>0</v>
      </c>
    </row>
    <row r="2768" spans="1:7" x14ac:dyDescent="0.25">
      <c r="A2768">
        <v>2766</v>
      </c>
      <c r="B2768" t="str">
        <f>VLOOKUP(A2768,Table1[[#This Row],[id]:[state]],6,0)</f>
        <v>failed</v>
      </c>
      <c r="C2768">
        <f>IF(B2768="successful",Data!L2768,0)</f>
        <v>0</v>
      </c>
      <c r="F2768" t="str">
        <f>VLOOKUP(A2768,Table1[[#This Row],[id]:[state]],6,0)</f>
        <v>failed</v>
      </c>
      <c r="G2768">
        <f>IF(F2768="failed",Data!L2768,0)</f>
        <v>4</v>
      </c>
    </row>
    <row r="2769" spans="1:7" x14ac:dyDescent="0.25">
      <c r="A2769">
        <v>2767</v>
      </c>
      <c r="B2769" t="str">
        <f>VLOOKUP(A2769,Table1[[#This Row],[id]:[state]],6,0)</f>
        <v>failed</v>
      </c>
      <c r="C2769">
        <f>IF(B2769="successful",Data!L2769,0)</f>
        <v>0</v>
      </c>
      <c r="F2769" t="str">
        <f>VLOOKUP(A2769,Table1[[#This Row],[id]:[state]],6,0)</f>
        <v>failed</v>
      </c>
      <c r="G2769">
        <f>IF(F2769="failed",Data!L2769,0)</f>
        <v>3</v>
      </c>
    </row>
    <row r="2770" spans="1:7" x14ac:dyDescent="0.25">
      <c r="A2770">
        <v>2768</v>
      </c>
      <c r="B2770" t="str">
        <f>VLOOKUP(A2770,Table1[[#This Row],[id]:[state]],6,0)</f>
        <v>failed</v>
      </c>
      <c r="C2770">
        <f>IF(B2770="successful",Data!L2770,0)</f>
        <v>0</v>
      </c>
      <c r="F2770" t="str">
        <f>VLOOKUP(A2770,Table1[[#This Row],[id]:[state]],6,0)</f>
        <v>failed</v>
      </c>
      <c r="G2770">
        <f>IF(F2770="failed",Data!L2770,0)</f>
        <v>34</v>
      </c>
    </row>
    <row r="2771" spans="1:7" x14ac:dyDescent="0.25">
      <c r="A2771">
        <v>2769</v>
      </c>
      <c r="B2771" t="str">
        <f>VLOOKUP(A2771,Table1[[#This Row],[id]:[state]],6,0)</f>
        <v>failed</v>
      </c>
      <c r="C2771">
        <f>IF(B2771="successful",Data!L2771,0)</f>
        <v>0</v>
      </c>
      <c r="F2771" t="str">
        <f>VLOOKUP(A2771,Table1[[#This Row],[id]:[state]],6,0)</f>
        <v>failed</v>
      </c>
      <c r="G2771">
        <f>IF(F2771="failed",Data!L2771,0)</f>
        <v>2</v>
      </c>
    </row>
    <row r="2772" spans="1:7" x14ac:dyDescent="0.25">
      <c r="A2772">
        <v>2770</v>
      </c>
      <c r="B2772" t="str">
        <f>VLOOKUP(A2772,Table1[[#This Row],[id]:[state]],6,0)</f>
        <v>failed</v>
      </c>
      <c r="C2772">
        <f>IF(B2772="successful",Data!L2772,0)</f>
        <v>0</v>
      </c>
      <c r="F2772" t="str">
        <f>VLOOKUP(A2772,Table1[[#This Row],[id]:[state]],6,0)</f>
        <v>failed</v>
      </c>
      <c r="G2772">
        <f>IF(F2772="failed",Data!L2772,0)</f>
        <v>33</v>
      </c>
    </row>
    <row r="2773" spans="1:7" x14ac:dyDescent="0.25">
      <c r="A2773">
        <v>2771</v>
      </c>
      <c r="B2773" t="str">
        <f>VLOOKUP(A2773,Table1[[#This Row],[id]:[state]],6,0)</f>
        <v>failed</v>
      </c>
      <c r="C2773">
        <f>IF(B2773="successful",Data!L2773,0)</f>
        <v>0</v>
      </c>
      <c r="F2773" t="str">
        <f>VLOOKUP(A2773,Table1[[#This Row],[id]:[state]],6,0)</f>
        <v>failed</v>
      </c>
      <c r="G2773">
        <f>IF(F2773="failed",Data!L2773,0)</f>
        <v>0</v>
      </c>
    </row>
    <row r="2774" spans="1:7" x14ac:dyDescent="0.25">
      <c r="A2774">
        <v>2772</v>
      </c>
      <c r="B2774" t="str">
        <f>VLOOKUP(A2774,Table1[[#This Row],[id]:[state]],6,0)</f>
        <v>failed</v>
      </c>
      <c r="C2774">
        <f>IF(B2774="successful",Data!L2774,0)</f>
        <v>0</v>
      </c>
      <c r="F2774" t="str">
        <f>VLOOKUP(A2774,Table1[[#This Row],[id]:[state]],6,0)</f>
        <v>failed</v>
      </c>
      <c r="G2774">
        <f>IF(F2774="failed",Data!L2774,0)</f>
        <v>0</v>
      </c>
    </row>
    <row r="2775" spans="1:7" x14ac:dyDescent="0.25">
      <c r="A2775">
        <v>2773</v>
      </c>
      <c r="B2775" t="str">
        <f>VLOOKUP(A2775,Table1[[#This Row],[id]:[state]],6,0)</f>
        <v>failed</v>
      </c>
      <c r="C2775">
        <f>IF(B2775="successful",Data!L2775,0)</f>
        <v>0</v>
      </c>
      <c r="F2775" t="str">
        <f>VLOOKUP(A2775,Table1[[#This Row],[id]:[state]],6,0)</f>
        <v>failed</v>
      </c>
      <c r="G2775">
        <f>IF(F2775="failed",Data!L2775,0)</f>
        <v>1</v>
      </c>
    </row>
    <row r="2776" spans="1:7" x14ac:dyDescent="0.25">
      <c r="A2776">
        <v>2774</v>
      </c>
      <c r="B2776" t="str">
        <f>VLOOKUP(A2776,Table1[[#This Row],[id]:[state]],6,0)</f>
        <v>failed</v>
      </c>
      <c r="C2776">
        <f>IF(B2776="successful",Data!L2776,0)</f>
        <v>0</v>
      </c>
      <c r="F2776" t="str">
        <f>VLOOKUP(A2776,Table1[[#This Row],[id]:[state]],6,0)</f>
        <v>failed</v>
      </c>
      <c r="G2776">
        <f>IF(F2776="failed",Data!L2776,0)</f>
        <v>13</v>
      </c>
    </row>
    <row r="2777" spans="1:7" x14ac:dyDescent="0.25">
      <c r="A2777">
        <v>2775</v>
      </c>
      <c r="B2777" t="str">
        <f>VLOOKUP(A2777,Table1[[#This Row],[id]:[state]],6,0)</f>
        <v>failed</v>
      </c>
      <c r="C2777">
        <f>IF(B2777="successful",Data!L2777,0)</f>
        <v>0</v>
      </c>
      <c r="F2777" t="str">
        <f>VLOOKUP(A2777,Table1[[#This Row],[id]:[state]],6,0)</f>
        <v>failed</v>
      </c>
      <c r="G2777">
        <f>IF(F2777="failed",Data!L2777,0)</f>
        <v>2</v>
      </c>
    </row>
    <row r="2778" spans="1:7" x14ac:dyDescent="0.25">
      <c r="A2778">
        <v>2776</v>
      </c>
      <c r="B2778" t="str">
        <f>VLOOKUP(A2778,Table1[[#This Row],[id]:[state]],6,0)</f>
        <v>failed</v>
      </c>
      <c r="C2778">
        <f>IF(B2778="successful",Data!L2778,0)</f>
        <v>0</v>
      </c>
      <c r="F2778" t="str">
        <f>VLOOKUP(A2778,Table1[[#This Row],[id]:[state]],6,0)</f>
        <v>failed</v>
      </c>
      <c r="G2778">
        <f>IF(F2778="failed",Data!L2778,0)</f>
        <v>36</v>
      </c>
    </row>
    <row r="2779" spans="1:7" x14ac:dyDescent="0.25">
      <c r="A2779">
        <v>2777</v>
      </c>
      <c r="B2779" t="str">
        <f>VLOOKUP(A2779,Table1[[#This Row],[id]:[state]],6,0)</f>
        <v>failed</v>
      </c>
      <c r="C2779">
        <f>IF(B2779="successful",Data!L2779,0)</f>
        <v>0</v>
      </c>
      <c r="F2779" t="str">
        <f>VLOOKUP(A2779,Table1[[#This Row],[id]:[state]],6,0)</f>
        <v>failed</v>
      </c>
      <c r="G2779">
        <f>IF(F2779="failed",Data!L2779,0)</f>
        <v>1</v>
      </c>
    </row>
    <row r="2780" spans="1:7" x14ac:dyDescent="0.25">
      <c r="A2780">
        <v>2778</v>
      </c>
      <c r="B2780" t="str">
        <f>VLOOKUP(A2780,Table1[[#This Row],[id]:[state]],6,0)</f>
        <v>failed</v>
      </c>
      <c r="C2780">
        <f>IF(B2780="successful",Data!L2780,0)</f>
        <v>0</v>
      </c>
      <c r="F2780" t="str">
        <f>VLOOKUP(A2780,Table1[[#This Row],[id]:[state]],6,0)</f>
        <v>failed</v>
      </c>
      <c r="G2780">
        <f>IF(F2780="failed",Data!L2780,0)</f>
        <v>15</v>
      </c>
    </row>
    <row r="2781" spans="1:7" x14ac:dyDescent="0.25">
      <c r="A2781">
        <v>2779</v>
      </c>
      <c r="B2781" t="str">
        <f>VLOOKUP(A2781,Table1[[#This Row],[id]:[state]],6,0)</f>
        <v>failed</v>
      </c>
      <c r="C2781">
        <f>IF(B2781="successful",Data!L2781,0)</f>
        <v>0</v>
      </c>
      <c r="F2781" t="str">
        <f>VLOOKUP(A2781,Table1[[#This Row],[id]:[state]],6,0)</f>
        <v>failed</v>
      </c>
      <c r="G2781">
        <f>IF(F2781="failed",Data!L2781,0)</f>
        <v>1</v>
      </c>
    </row>
    <row r="2782" spans="1:7" x14ac:dyDescent="0.25">
      <c r="A2782">
        <v>2780</v>
      </c>
      <c r="B2782" t="str">
        <f>VLOOKUP(A2782,Table1[[#This Row],[id]:[state]],6,0)</f>
        <v>failed</v>
      </c>
      <c r="C2782">
        <f>IF(B2782="successful",Data!L2782,0)</f>
        <v>0</v>
      </c>
      <c r="F2782" t="str">
        <f>VLOOKUP(A2782,Table1[[#This Row],[id]:[state]],6,0)</f>
        <v>failed</v>
      </c>
      <c r="G2782">
        <f>IF(F2782="failed",Data!L2782,0)</f>
        <v>0</v>
      </c>
    </row>
    <row r="2783" spans="1:7" hidden="1" x14ac:dyDescent="0.25">
      <c r="A2783">
        <v>2781</v>
      </c>
      <c r="B2783" t="str">
        <f>VLOOKUP(A2783,Table1[[#This Row],[id]:[state]],6,0)</f>
        <v>successful</v>
      </c>
      <c r="C2783">
        <f>IF(B2783="successful",Data!L2783,0)</f>
        <v>28</v>
      </c>
      <c r="F2783" t="str">
        <f>VLOOKUP(A2783,Table1[[#This Row],[id]:[state]],6,0)</f>
        <v>successful</v>
      </c>
      <c r="G2783">
        <f>IF(F2783="failed",Data!L2783,0)</f>
        <v>0</v>
      </c>
    </row>
    <row r="2784" spans="1:7" hidden="1" x14ac:dyDescent="0.25">
      <c r="A2784">
        <v>2782</v>
      </c>
      <c r="B2784" t="str">
        <f>VLOOKUP(A2784,Table1[[#This Row],[id]:[state]],6,0)</f>
        <v>successful</v>
      </c>
      <c r="C2784">
        <f>IF(B2784="successful",Data!L2784,0)</f>
        <v>18</v>
      </c>
      <c r="F2784" t="str">
        <f>VLOOKUP(A2784,Table1[[#This Row],[id]:[state]],6,0)</f>
        <v>successful</v>
      </c>
      <c r="G2784">
        <f>IF(F2784="failed",Data!L2784,0)</f>
        <v>0</v>
      </c>
    </row>
    <row r="2785" spans="1:7" hidden="1" x14ac:dyDescent="0.25">
      <c r="A2785">
        <v>2783</v>
      </c>
      <c r="B2785" t="str">
        <f>VLOOKUP(A2785,Table1[[#This Row],[id]:[state]],6,0)</f>
        <v>successful</v>
      </c>
      <c r="C2785">
        <f>IF(B2785="successful",Data!L2785,0)</f>
        <v>61</v>
      </c>
      <c r="F2785" t="str">
        <f>VLOOKUP(A2785,Table1[[#This Row],[id]:[state]],6,0)</f>
        <v>successful</v>
      </c>
      <c r="G2785">
        <f>IF(F2785="failed",Data!L2785,0)</f>
        <v>0</v>
      </c>
    </row>
    <row r="2786" spans="1:7" hidden="1" x14ac:dyDescent="0.25">
      <c r="A2786">
        <v>2784</v>
      </c>
      <c r="B2786" t="str">
        <f>VLOOKUP(A2786,Table1[[#This Row],[id]:[state]],6,0)</f>
        <v>successful</v>
      </c>
      <c r="C2786">
        <f>IF(B2786="successful",Data!L2786,0)</f>
        <v>108</v>
      </c>
      <c r="F2786" t="str">
        <f>VLOOKUP(A2786,Table1[[#This Row],[id]:[state]],6,0)</f>
        <v>successful</v>
      </c>
      <c r="G2786">
        <f>IF(F2786="failed",Data!L2786,0)</f>
        <v>0</v>
      </c>
    </row>
    <row r="2787" spans="1:7" hidden="1" x14ac:dyDescent="0.25">
      <c r="A2787">
        <v>2785</v>
      </c>
      <c r="B2787" t="str">
        <f>VLOOKUP(A2787,Table1[[#This Row],[id]:[state]],6,0)</f>
        <v>successful</v>
      </c>
      <c r="C2787">
        <f>IF(B2787="successful",Data!L2787,0)</f>
        <v>142</v>
      </c>
      <c r="F2787" t="str">
        <f>VLOOKUP(A2787,Table1[[#This Row],[id]:[state]],6,0)</f>
        <v>successful</v>
      </c>
      <c r="G2787">
        <f>IF(F2787="failed",Data!L2787,0)</f>
        <v>0</v>
      </c>
    </row>
    <row r="2788" spans="1:7" hidden="1" x14ac:dyDescent="0.25">
      <c r="A2788">
        <v>2786</v>
      </c>
      <c r="B2788" t="str">
        <f>VLOOKUP(A2788,Table1[[#This Row],[id]:[state]],6,0)</f>
        <v>successful</v>
      </c>
      <c r="C2788">
        <f>IF(B2788="successful",Data!L2788,0)</f>
        <v>74</v>
      </c>
      <c r="F2788" t="str">
        <f>VLOOKUP(A2788,Table1[[#This Row],[id]:[state]],6,0)</f>
        <v>successful</v>
      </c>
      <c r="G2788">
        <f>IF(F2788="failed",Data!L2788,0)</f>
        <v>0</v>
      </c>
    </row>
    <row r="2789" spans="1:7" hidden="1" x14ac:dyDescent="0.25">
      <c r="A2789">
        <v>2787</v>
      </c>
      <c r="B2789" t="str">
        <f>VLOOKUP(A2789,Table1[[#This Row],[id]:[state]],6,0)</f>
        <v>successful</v>
      </c>
      <c r="C2789">
        <f>IF(B2789="successful",Data!L2789,0)</f>
        <v>38</v>
      </c>
      <c r="F2789" t="str">
        <f>VLOOKUP(A2789,Table1[[#This Row],[id]:[state]],6,0)</f>
        <v>successful</v>
      </c>
      <c r="G2789">
        <f>IF(F2789="failed",Data!L2789,0)</f>
        <v>0</v>
      </c>
    </row>
    <row r="2790" spans="1:7" hidden="1" x14ac:dyDescent="0.25">
      <c r="A2790">
        <v>2788</v>
      </c>
      <c r="B2790" t="str">
        <f>VLOOKUP(A2790,Table1[[#This Row],[id]:[state]],6,0)</f>
        <v>successful</v>
      </c>
      <c r="C2790">
        <f>IF(B2790="successful",Data!L2790,0)</f>
        <v>20</v>
      </c>
      <c r="F2790" t="str">
        <f>VLOOKUP(A2790,Table1[[#This Row],[id]:[state]],6,0)</f>
        <v>successful</v>
      </c>
      <c r="G2790">
        <f>IF(F2790="failed",Data!L2790,0)</f>
        <v>0</v>
      </c>
    </row>
    <row r="2791" spans="1:7" hidden="1" x14ac:dyDescent="0.25">
      <c r="A2791">
        <v>2789</v>
      </c>
      <c r="B2791" t="str">
        <f>VLOOKUP(A2791,Table1[[#This Row],[id]:[state]],6,0)</f>
        <v>successful</v>
      </c>
      <c r="C2791">
        <f>IF(B2791="successful",Data!L2791,0)</f>
        <v>24</v>
      </c>
      <c r="F2791" t="str">
        <f>VLOOKUP(A2791,Table1[[#This Row],[id]:[state]],6,0)</f>
        <v>successful</v>
      </c>
      <c r="G2791">
        <f>IF(F2791="failed",Data!L2791,0)</f>
        <v>0</v>
      </c>
    </row>
    <row r="2792" spans="1:7" hidden="1" x14ac:dyDescent="0.25">
      <c r="A2792">
        <v>2790</v>
      </c>
      <c r="B2792" t="str">
        <f>VLOOKUP(A2792,Table1[[#This Row],[id]:[state]],6,0)</f>
        <v>successful</v>
      </c>
      <c r="C2792">
        <f>IF(B2792="successful",Data!L2792,0)</f>
        <v>66</v>
      </c>
      <c r="F2792" t="str">
        <f>VLOOKUP(A2792,Table1[[#This Row],[id]:[state]],6,0)</f>
        <v>successful</v>
      </c>
      <c r="G2792">
        <f>IF(F2792="failed",Data!L2792,0)</f>
        <v>0</v>
      </c>
    </row>
    <row r="2793" spans="1:7" hidden="1" x14ac:dyDescent="0.25">
      <c r="A2793">
        <v>2791</v>
      </c>
      <c r="B2793" t="str">
        <f>VLOOKUP(A2793,Table1[[#This Row],[id]:[state]],6,0)</f>
        <v>successful</v>
      </c>
      <c r="C2793">
        <f>IF(B2793="successful",Data!L2793,0)</f>
        <v>28</v>
      </c>
      <c r="F2793" t="str">
        <f>VLOOKUP(A2793,Table1[[#This Row],[id]:[state]],6,0)</f>
        <v>successful</v>
      </c>
      <c r="G2793">
        <f>IF(F2793="failed",Data!L2793,0)</f>
        <v>0</v>
      </c>
    </row>
    <row r="2794" spans="1:7" hidden="1" x14ac:dyDescent="0.25">
      <c r="A2794">
        <v>2792</v>
      </c>
      <c r="B2794" t="str">
        <f>VLOOKUP(A2794,Table1[[#This Row],[id]:[state]],6,0)</f>
        <v>successful</v>
      </c>
      <c r="C2794">
        <f>IF(B2794="successful",Data!L2794,0)</f>
        <v>24</v>
      </c>
      <c r="F2794" t="str">
        <f>VLOOKUP(A2794,Table1[[#This Row],[id]:[state]],6,0)</f>
        <v>successful</v>
      </c>
      <c r="G2794">
        <f>IF(F2794="failed",Data!L2794,0)</f>
        <v>0</v>
      </c>
    </row>
    <row r="2795" spans="1:7" hidden="1" x14ac:dyDescent="0.25">
      <c r="A2795">
        <v>2793</v>
      </c>
      <c r="B2795" t="str">
        <f>VLOOKUP(A2795,Table1[[#This Row],[id]:[state]],6,0)</f>
        <v>successful</v>
      </c>
      <c r="C2795">
        <f>IF(B2795="successful",Data!L2795,0)</f>
        <v>73</v>
      </c>
      <c r="F2795" t="str">
        <f>VLOOKUP(A2795,Table1[[#This Row],[id]:[state]],6,0)</f>
        <v>successful</v>
      </c>
      <c r="G2795">
        <f>IF(F2795="failed",Data!L2795,0)</f>
        <v>0</v>
      </c>
    </row>
    <row r="2796" spans="1:7" hidden="1" x14ac:dyDescent="0.25">
      <c r="A2796">
        <v>2794</v>
      </c>
      <c r="B2796" t="str">
        <f>VLOOKUP(A2796,Table1[[#This Row],[id]:[state]],6,0)</f>
        <v>successful</v>
      </c>
      <c r="C2796">
        <f>IF(B2796="successful",Data!L2796,0)</f>
        <v>3</v>
      </c>
      <c r="F2796" t="str">
        <f>VLOOKUP(A2796,Table1[[#This Row],[id]:[state]],6,0)</f>
        <v>successful</v>
      </c>
      <c r="G2796">
        <f>IF(F2796="failed",Data!L2796,0)</f>
        <v>0</v>
      </c>
    </row>
    <row r="2797" spans="1:7" hidden="1" x14ac:dyDescent="0.25">
      <c r="A2797">
        <v>2795</v>
      </c>
      <c r="B2797" t="str">
        <f>VLOOKUP(A2797,Table1[[#This Row],[id]:[state]],6,0)</f>
        <v>successful</v>
      </c>
      <c r="C2797">
        <f>IF(B2797="successful",Data!L2797,0)</f>
        <v>20</v>
      </c>
      <c r="F2797" t="str">
        <f>VLOOKUP(A2797,Table1[[#This Row],[id]:[state]],6,0)</f>
        <v>successful</v>
      </c>
      <c r="G2797">
        <f>IF(F2797="failed",Data!L2797,0)</f>
        <v>0</v>
      </c>
    </row>
    <row r="2798" spans="1:7" hidden="1" x14ac:dyDescent="0.25">
      <c r="A2798">
        <v>2796</v>
      </c>
      <c r="B2798" t="str">
        <f>VLOOKUP(A2798,Table1[[#This Row],[id]:[state]],6,0)</f>
        <v>successful</v>
      </c>
      <c r="C2798">
        <f>IF(B2798="successful",Data!L2798,0)</f>
        <v>21</v>
      </c>
      <c r="F2798" t="str">
        <f>VLOOKUP(A2798,Table1[[#This Row],[id]:[state]],6,0)</f>
        <v>successful</v>
      </c>
      <c r="G2798">
        <f>IF(F2798="failed",Data!L2798,0)</f>
        <v>0</v>
      </c>
    </row>
    <row r="2799" spans="1:7" hidden="1" x14ac:dyDescent="0.25">
      <c r="A2799">
        <v>2797</v>
      </c>
      <c r="B2799" t="str">
        <f>VLOOKUP(A2799,Table1[[#This Row],[id]:[state]],6,0)</f>
        <v>successful</v>
      </c>
      <c r="C2799">
        <f>IF(B2799="successful",Data!L2799,0)</f>
        <v>94</v>
      </c>
      <c r="F2799" t="str">
        <f>VLOOKUP(A2799,Table1[[#This Row],[id]:[state]],6,0)</f>
        <v>successful</v>
      </c>
      <c r="G2799">
        <f>IF(F2799="failed",Data!L2799,0)</f>
        <v>0</v>
      </c>
    </row>
    <row r="2800" spans="1:7" hidden="1" x14ac:dyDescent="0.25">
      <c r="A2800">
        <v>2798</v>
      </c>
      <c r="B2800" t="str">
        <f>VLOOKUP(A2800,Table1[[#This Row],[id]:[state]],6,0)</f>
        <v>successful</v>
      </c>
      <c r="C2800">
        <f>IF(B2800="successful",Data!L2800,0)</f>
        <v>139</v>
      </c>
      <c r="F2800" t="str">
        <f>VLOOKUP(A2800,Table1[[#This Row],[id]:[state]],6,0)</f>
        <v>successful</v>
      </c>
      <c r="G2800">
        <f>IF(F2800="failed",Data!L2800,0)</f>
        <v>0</v>
      </c>
    </row>
    <row r="2801" spans="1:7" hidden="1" x14ac:dyDescent="0.25">
      <c r="A2801">
        <v>2799</v>
      </c>
      <c r="B2801" t="str">
        <f>VLOOKUP(A2801,Table1[[#This Row],[id]:[state]],6,0)</f>
        <v>successful</v>
      </c>
      <c r="C2801">
        <f>IF(B2801="successful",Data!L2801,0)</f>
        <v>130</v>
      </c>
      <c r="F2801" t="str">
        <f>VLOOKUP(A2801,Table1[[#This Row],[id]:[state]],6,0)</f>
        <v>successful</v>
      </c>
      <c r="G2801">
        <f>IF(F2801="failed",Data!L2801,0)</f>
        <v>0</v>
      </c>
    </row>
    <row r="2802" spans="1:7" hidden="1" x14ac:dyDescent="0.25">
      <c r="A2802">
        <v>2800</v>
      </c>
      <c r="B2802" t="str">
        <f>VLOOKUP(A2802,Table1[[#This Row],[id]:[state]],6,0)</f>
        <v>successful</v>
      </c>
      <c r="C2802">
        <f>IF(B2802="successful",Data!L2802,0)</f>
        <v>31</v>
      </c>
      <c r="F2802" t="str">
        <f>VLOOKUP(A2802,Table1[[#This Row],[id]:[state]],6,0)</f>
        <v>successful</v>
      </c>
      <c r="G2802">
        <f>IF(F2802="failed",Data!L2802,0)</f>
        <v>0</v>
      </c>
    </row>
    <row r="2803" spans="1:7" hidden="1" x14ac:dyDescent="0.25">
      <c r="A2803">
        <v>2801</v>
      </c>
      <c r="B2803" t="str">
        <f>VLOOKUP(A2803,Table1[[#This Row],[id]:[state]],6,0)</f>
        <v>successful</v>
      </c>
      <c r="C2803">
        <f>IF(B2803="successful",Data!L2803,0)</f>
        <v>13</v>
      </c>
      <c r="F2803" t="str">
        <f>VLOOKUP(A2803,Table1[[#This Row],[id]:[state]],6,0)</f>
        <v>successful</v>
      </c>
      <c r="G2803">
        <f>IF(F2803="failed",Data!L2803,0)</f>
        <v>0</v>
      </c>
    </row>
    <row r="2804" spans="1:7" hidden="1" x14ac:dyDescent="0.25">
      <c r="A2804">
        <v>2802</v>
      </c>
      <c r="B2804" t="str">
        <f>VLOOKUP(A2804,Table1[[#This Row],[id]:[state]],6,0)</f>
        <v>successful</v>
      </c>
      <c r="C2804">
        <f>IF(B2804="successful",Data!L2804,0)</f>
        <v>90</v>
      </c>
      <c r="F2804" t="str">
        <f>VLOOKUP(A2804,Table1[[#This Row],[id]:[state]],6,0)</f>
        <v>successful</v>
      </c>
      <c r="G2804">
        <f>IF(F2804="failed",Data!L2804,0)</f>
        <v>0</v>
      </c>
    </row>
    <row r="2805" spans="1:7" hidden="1" x14ac:dyDescent="0.25">
      <c r="A2805">
        <v>2803</v>
      </c>
      <c r="B2805" t="str">
        <f>VLOOKUP(A2805,Table1[[#This Row],[id]:[state]],6,0)</f>
        <v>successful</v>
      </c>
      <c r="C2805">
        <f>IF(B2805="successful",Data!L2805,0)</f>
        <v>141</v>
      </c>
      <c r="F2805" t="str">
        <f>VLOOKUP(A2805,Table1[[#This Row],[id]:[state]],6,0)</f>
        <v>successful</v>
      </c>
      <c r="G2805">
        <f>IF(F2805="failed",Data!L2805,0)</f>
        <v>0</v>
      </c>
    </row>
    <row r="2806" spans="1:7" hidden="1" x14ac:dyDescent="0.25">
      <c r="A2806">
        <v>2804</v>
      </c>
      <c r="B2806" t="str">
        <f>VLOOKUP(A2806,Table1[[#This Row],[id]:[state]],6,0)</f>
        <v>successful</v>
      </c>
      <c r="C2806">
        <f>IF(B2806="successful",Data!L2806,0)</f>
        <v>23</v>
      </c>
      <c r="F2806" t="str">
        <f>VLOOKUP(A2806,Table1[[#This Row],[id]:[state]],6,0)</f>
        <v>successful</v>
      </c>
      <c r="G2806">
        <f>IF(F2806="failed",Data!L2806,0)</f>
        <v>0</v>
      </c>
    </row>
    <row r="2807" spans="1:7" hidden="1" x14ac:dyDescent="0.25">
      <c r="A2807">
        <v>2805</v>
      </c>
      <c r="B2807" t="str">
        <f>VLOOKUP(A2807,Table1[[#This Row],[id]:[state]],6,0)</f>
        <v>successful</v>
      </c>
      <c r="C2807">
        <f>IF(B2807="successful",Data!L2807,0)</f>
        <v>18</v>
      </c>
      <c r="F2807" t="str">
        <f>VLOOKUP(A2807,Table1[[#This Row],[id]:[state]],6,0)</f>
        <v>successful</v>
      </c>
      <c r="G2807">
        <f>IF(F2807="failed",Data!L2807,0)</f>
        <v>0</v>
      </c>
    </row>
    <row r="2808" spans="1:7" hidden="1" x14ac:dyDescent="0.25">
      <c r="A2808">
        <v>2806</v>
      </c>
      <c r="B2808" t="str">
        <f>VLOOKUP(A2808,Table1[[#This Row],[id]:[state]],6,0)</f>
        <v>successful</v>
      </c>
      <c r="C2808">
        <f>IF(B2808="successful",Data!L2808,0)</f>
        <v>76</v>
      </c>
      <c r="F2808" t="str">
        <f>VLOOKUP(A2808,Table1[[#This Row],[id]:[state]],6,0)</f>
        <v>successful</v>
      </c>
      <c r="G2808">
        <f>IF(F2808="failed",Data!L2808,0)</f>
        <v>0</v>
      </c>
    </row>
    <row r="2809" spans="1:7" hidden="1" x14ac:dyDescent="0.25">
      <c r="A2809">
        <v>2807</v>
      </c>
      <c r="B2809" t="str">
        <f>VLOOKUP(A2809,Table1[[#This Row],[id]:[state]],6,0)</f>
        <v>successful</v>
      </c>
      <c r="C2809">
        <f>IF(B2809="successful",Data!L2809,0)</f>
        <v>93</v>
      </c>
      <c r="F2809" t="str">
        <f>VLOOKUP(A2809,Table1[[#This Row],[id]:[state]],6,0)</f>
        <v>successful</v>
      </c>
      <c r="G2809">
        <f>IF(F2809="failed",Data!L2809,0)</f>
        <v>0</v>
      </c>
    </row>
    <row r="2810" spans="1:7" hidden="1" x14ac:dyDescent="0.25">
      <c r="A2810">
        <v>2808</v>
      </c>
      <c r="B2810" t="str">
        <f>VLOOKUP(A2810,Table1[[#This Row],[id]:[state]],6,0)</f>
        <v>successful</v>
      </c>
      <c r="C2810">
        <f>IF(B2810="successful",Data!L2810,0)</f>
        <v>69</v>
      </c>
      <c r="F2810" t="str">
        <f>VLOOKUP(A2810,Table1[[#This Row],[id]:[state]],6,0)</f>
        <v>successful</v>
      </c>
      <c r="G2810">
        <f>IF(F2810="failed",Data!L2810,0)</f>
        <v>0</v>
      </c>
    </row>
    <row r="2811" spans="1:7" hidden="1" x14ac:dyDescent="0.25">
      <c r="A2811">
        <v>2809</v>
      </c>
      <c r="B2811" t="str">
        <f>VLOOKUP(A2811,Table1[[#This Row],[id]:[state]],6,0)</f>
        <v>successful</v>
      </c>
      <c r="C2811">
        <f>IF(B2811="successful",Data!L2811,0)</f>
        <v>21</v>
      </c>
      <c r="F2811" t="str">
        <f>VLOOKUP(A2811,Table1[[#This Row],[id]:[state]],6,0)</f>
        <v>successful</v>
      </c>
      <c r="G2811">
        <f>IF(F2811="failed",Data!L2811,0)</f>
        <v>0</v>
      </c>
    </row>
    <row r="2812" spans="1:7" hidden="1" x14ac:dyDescent="0.25">
      <c r="A2812">
        <v>2810</v>
      </c>
      <c r="B2812" t="str">
        <f>VLOOKUP(A2812,Table1[[#This Row],[id]:[state]],6,0)</f>
        <v>successful</v>
      </c>
      <c r="C2812">
        <f>IF(B2812="successful",Data!L2812,0)</f>
        <v>57</v>
      </c>
      <c r="F2812" t="str">
        <f>VLOOKUP(A2812,Table1[[#This Row],[id]:[state]],6,0)</f>
        <v>successful</v>
      </c>
      <c r="G2812">
        <f>IF(F2812="failed",Data!L2812,0)</f>
        <v>0</v>
      </c>
    </row>
    <row r="2813" spans="1:7" hidden="1" x14ac:dyDescent="0.25">
      <c r="A2813">
        <v>2811</v>
      </c>
      <c r="B2813" t="str">
        <f>VLOOKUP(A2813,Table1[[#This Row],[id]:[state]],6,0)</f>
        <v>successful</v>
      </c>
      <c r="C2813">
        <f>IF(B2813="successful",Data!L2813,0)</f>
        <v>108</v>
      </c>
      <c r="F2813" t="str">
        <f>VLOOKUP(A2813,Table1[[#This Row],[id]:[state]],6,0)</f>
        <v>successful</v>
      </c>
      <c r="G2813">
        <f>IF(F2813="failed",Data!L2813,0)</f>
        <v>0</v>
      </c>
    </row>
    <row r="2814" spans="1:7" hidden="1" x14ac:dyDescent="0.25">
      <c r="A2814">
        <v>2812</v>
      </c>
      <c r="B2814" t="str">
        <f>VLOOKUP(A2814,Table1[[#This Row],[id]:[state]],6,0)</f>
        <v>successful</v>
      </c>
      <c r="C2814">
        <f>IF(B2814="successful",Data!L2814,0)</f>
        <v>83</v>
      </c>
      <c r="F2814" t="str">
        <f>VLOOKUP(A2814,Table1[[#This Row],[id]:[state]],6,0)</f>
        <v>successful</v>
      </c>
      <c r="G2814">
        <f>IF(F2814="failed",Data!L2814,0)</f>
        <v>0</v>
      </c>
    </row>
    <row r="2815" spans="1:7" hidden="1" x14ac:dyDescent="0.25">
      <c r="A2815">
        <v>2813</v>
      </c>
      <c r="B2815" t="str">
        <f>VLOOKUP(A2815,Table1[[#This Row],[id]:[state]],6,0)</f>
        <v>successful</v>
      </c>
      <c r="C2815">
        <f>IF(B2815="successful",Data!L2815,0)</f>
        <v>96</v>
      </c>
      <c r="F2815" t="str">
        <f>VLOOKUP(A2815,Table1[[#This Row],[id]:[state]],6,0)</f>
        <v>successful</v>
      </c>
      <c r="G2815">
        <f>IF(F2815="failed",Data!L2815,0)</f>
        <v>0</v>
      </c>
    </row>
    <row r="2816" spans="1:7" hidden="1" x14ac:dyDescent="0.25">
      <c r="A2816">
        <v>2814</v>
      </c>
      <c r="B2816" t="str">
        <f>VLOOKUP(A2816,Table1[[#This Row],[id]:[state]],6,0)</f>
        <v>successful</v>
      </c>
      <c r="C2816">
        <f>IF(B2816="successful",Data!L2816,0)</f>
        <v>64</v>
      </c>
      <c r="F2816" t="str">
        <f>VLOOKUP(A2816,Table1[[#This Row],[id]:[state]],6,0)</f>
        <v>successful</v>
      </c>
      <c r="G2816">
        <f>IF(F2816="failed",Data!L2816,0)</f>
        <v>0</v>
      </c>
    </row>
    <row r="2817" spans="1:7" hidden="1" x14ac:dyDescent="0.25">
      <c r="A2817">
        <v>2815</v>
      </c>
      <c r="B2817" t="str">
        <f>VLOOKUP(A2817,Table1[[#This Row],[id]:[state]],6,0)</f>
        <v>successful</v>
      </c>
      <c r="C2817">
        <f>IF(B2817="successful",Data!L2817,0)</f>
        <v>14</v>
      </c>
      <c r="F2817" t="str">
        <f>VLOOKUP(A2817,Table1[[#This Row],[id]:[state]],6,0)</f>
        <v>successful</v>
      </c>
      <c r="G2817">
        <f>IF(F2817="failed",Data!L2817,0)</f>
        <v>0</v>
      </c>
    </row>
    <row r="2818" spans="1:7" hidden="1" x14ac:dyDescent="0.25">
      <c r="A2818">
        <v>2816</v>
      </c>
      <c r="B2818" t="str">
        <f>VLOOKUP(A2818,Table1[[#This Row],[id]:[state]],6,0)</f>
        <v>successful</v>
      </c>
      <c r="C2818">
        <f>IF(B2818="successful",Data!L2818,0)</f>
        <v>169</v>
      </c>
      <c r="F2818" t="str">
        <f>VLOOKUP(A2818,Table1[[#This Row],[id]:[state]],6,0)</f>
        <v>successful</v>
      </c>
      <c r="G2818">
        <f>IF(F2818="failed",Data!L2818,0)</f>
        <v>0</v>
      </c>
    </row>
    <row r="2819" spans="1:7" hidden="1" x14ac:dyDescent="0.25">
      <c r="A2819">
        <v>2817</v>
      </c>
      <c r="B2819" t="str">
        <f>VLOOKUP(A2819,Table1[[#This Row],[id]:[state]],6,0)</f>
        <v>successful</v>
      </c>
      <c r="C2819">
        <f>IF(B2819="successful",Data!L2819,0)</f>
        <v>33</v>
      </c>
      <c r="F2819" t="str">
        <f>VLOOKUP(A2819,Table1[[#This Row],[id]:[state]],6,0)</f>
        <v>successful</v>
      </c>
      <c r="G2819">
        <f>IF(F2819="failed",Data!L2819,0)</f>
        <v>0</v>
      </c>
    </row>
    <row r="2820" spans="1:7" hidden="1" x14ac:dyDescent="0.25">
      <c r="A2820">
        <v>2818</v>
      </c>
      <c r="B2820" t="str">
        <f>VLOOKUP(A2820,Table1[[#This Row],[id]:[state]],6,0)</f>
        <v>successful</v>
      </c>
      <c r="C2820">
        <f>IF(B2820="successful",Data!L2820,0)</f>
        <v>102</v>
      </c>
      <c r="F2820" t="str">
        <f>VLOOKUP(A2820,Table1[[#This Row],[id]:[state]],6,0)</f>
        <v>successful</v>
      </c>
      <c r="G2820">
        <f>IF(F2820="failed",Data!L2820,0)</f>
        <v>0</v>
      </c>
    </row>
    <row r="2821" spans="1:7" hidden="1" x14ac:dyDescent="0.25">
      <c r="A2821">
        <v>2819</v>
      </c>
      <c r="B2821" t="str">
        <f>VLOOKUP(A2821,Table1[[#This Row],[id]:[state]],6,0)</f>
        <v>successful</v>
      </c>
      <c r="C2821">
        <f>IF(B2821="successful",Data!L2821,0)</f>
        <v>104</v>
      </c>
      <c r="F2821" t="str">
        <f>VLOOKUP(A2821,Table1[[#This Row],[id]:[state]],6,0)</f>
        <v>successful</v>
      </c>
      <c r="G2821">
        <f>IF(F2821="failed",Data!L2821,0)</f>
        <v>0</v>
      </c>
    </row>
    <row r="2822" spans="1:7" hidden="1" x14ac:dyDescent="0.25">
      <c r="A2822">
        <v>2820</v>
      </c>
      <c r="B2822" t="str">
        <f>VLOOKUP(A2822,Table1[[#This Row],[id]:[state]],6,0)</f>
        <v>successful</v>
      </c>
      <c r="C2822">
        <f>IF(B2822="successful",Data!L2822,0)</f>
        <v>20</v>
      </c>
      <c r="F2822" t="str">
        <f>VLOOKUP(A2822,Table1[[#This Row],[id]:[state]],6,0)</f>
        <v>successful</v>
      </c>
      <c r="G2822">
        <f>IF(F2822="failed",Data!L2822,0)</f>
        <v>0</v>
      </c>
    </row>
    <row r="2823" spans="1:7" hidden="1" x14ac:dyDescent="0.25">
      <c r="A2823">
        <v>2821</v>
      </c>
      <c r="B2823" t="str">
        <f>VLOOKUP(A2823,Table1[[#This Row],[id]:[state]],6,0)</f>
        <v>successful</v>
      </c>
      <c r="C2823">
        <f>IF(B2823="successful",Data!L2823,0)</f>
        <v>35</v>
      </c>
      <c r="F2823" t="str">
        <f>VLOOKUP(A2823,Table1[[#This Row],[id]:[state]],6,0)</f>
        <v>successful</v>
      </c>
      <c r="G2823">
        <f>IF(F2823="failed",Data!L2823,0)</f>
        <v>0</v>
      </c>
    </row>
    <row r="2824" spans="1:7" hidden="1" x14ac:dyDescent="0.25">
      <c r="A2824">
        <v>2822</v>
      </c>
      <c r="B2824" t="str">
        <f>VLOOKUP(A2824,Table1[[#This Row],[id]:[state]],6,0)</f>
        <v>successful</v>
      </c>
      <c r="C2824">
        <f>IF(B2824="successful",Data!L2824,0)</f>
        <v>94</v>
      </c>
      <c r="F2824" t="str">
        <f>VLOOKUP(A2824,Table1[[#This Row],[id]:[state]],6,0)</f>
        <v>successful</v>
      </c>
      <c r="G2824">
        <f>IF(F2824="failed",Data!L2824,0)</f>
        <v>0</v>
      </c>
    </row>
    <row r="2825" spans="1:7" hidden="1" x14ac:dyDescent="0.25">
      <c r="A2825">
        <v>2823</v>
      </c>
      <c r="B2825" t="str">
        <f>VLOOKUP(A2825,Table1[[#This Row],[id]:[state]],6,0)</f>
        <v>successful</v>
      </c>
      <c r="C2825">
        <f>IF(B2825="successful",Data!L2825,0)</f>
        <v>14</v>
      </c>
      <c r="F2825" t="str">
        <f>VLOOKUP(A2825,Table1[[#This Row],[id]:[state]],6,0)</f>
        <v>successful</v>
      </c>
      <c r="G2825">
        <f>IF(F2825="failed",Data!L2825,0)</f>
        <v>0</v>
      </c>
    </row>
    <row r="2826" spans="1:7" hidden="1" x14ac:dyDescent="0.25">
      <c r="A2826">
        <v>2824</v>
      </c>
      <c r="B2826" t="str">
        <f>VLOOKUP(A2826,Table1[[#This Row],[id]:[state]],6,0)</f>
        <v>successful</v>
      </c>
      <c r="C2826">
        <f>IF(B2826="successful",Data!L2826,0)</f>
        <v>15</v>
      </c>
      <c r="F2826" t="str">
        <f>VLOOKUP(A2826,Table1[[#This Row],[id]:[state]],6,0)</f>
        <v>successful</v>
      </c>
      <c r="G2826">
        <f>IF(F2826="failed",Data!L2826,0)</f>
        <v>0</v>
      </c>
    </row>
    <row r="2827" spans="1:7" hidden="1" x14ac:dyDescent="0.25">
      <c r="A2827">
        <v>2825</v>
      </c>
      <c r="B2827" t="str">
        <f>VLOOKUP(A2827,Table1[[#This Row],[id]:[state]],6,0)</f>
        <v>successful</v>
      </c>
      <c r="C2827">
        <f>IF(B2827="successful",Data!L2827,0)</f>
        <v>51</v>
      </c>
      <c r="F2827" t="str">
        <f>VLOOKUP(A2827,Table1[[#This Row],[id]:[state]],6,0)</f>
        <v>successful</v>
      </c>
      <c r="G2827">
        <f>IF(F2827="failed",Data!L2827,0)</f>
        <v>0</v>
      </c>
    </row>
    <row r="2828" spans="1:7" hidden="1" x14ac:dyDescent="0.25">
      <c r="A2828">
        <v>2826</v>
      </c>
      <c r="B2828" t="str">
        <f>VLOOKUP(A2828,Table1[[#This Row],[id]:[state]],6,0)</f>
        <v>successful</v>
      </c>
      <c r="C2828">
        <f>IF(B2828="successful",Data!L2828,0)</f>
        <v>19</v>
      </c>
      <c r="F2828" t="str">
        <f>VLOOKUP(A2828,Table1[[#This Row],[id]:[state]],6,0)</f>
        <v>successful</v>
      </c>
      <c r="G2828">
        <f>IF(F2828="failed",Data!L2828,0)</f>
        <v>0</v>
      </c>
    </row>
    <row r="2829" spans="1:7" hidden="1" x14ac:dyDescent="0.25">
      <c r="A2829">
        <v>2827</v>
      </c>
      <c r="B2829" t="str">
        <f>VLOOKUP(A2829,Table1[[#This Row],[id]:[state]],6,0)</f>
        <v>successful</v>
      </c>
      <c r="C2829">
        <f>IF(B2829="successful",Data!L2829,0)</f>
        <v>23</v>
      </c>
      <c r="F2829" t="str">
        <f>VLOOKUP(A2829,Table1[[#This Row],[id]:[state]],6,0)</f>
        <v>successful</v>
      </c>
      <c r="G2829">
        <f>IF(F2829="failed",Data!L2829,0)</f>
        <v>0</v>
      </c>
    </row>
    <row r="2830" spans="1:7" hidden="1" x14ac:dyDescent="0.25">
      <c r="A2830">
        <v>2828</v>
      </c>
      <c r="B2830" t="str">
        <f>VLOOKUP(A2830,Table1[[#This Row],[id]:[state]],6,0)</f>
        <v>successful</v>
      </c>
      <c r="C2830">
        <f>IF(B2830="successful",Data!L2830,0)</f>
        <v>97</v>
      </c>
      <c r="F2830" t="str">
        <f>VLOOKUP(A2830,Table1[[#This Row],[id]:[state]],6,0)</f>
        <v>successful</v>
      </c>
      <c r="G2830">
        <f>IF(F2830="failed",Data!L2830,0)</f>
        <v>0</v>
      </c>
    </row>
    <row r="2831" spans="1:7" hidden="1" x14ac:dyDescent="0.25">
      <c r="A2831">
        <v>2829</v>
      </c>
      <c r="B2831" t="str">
        <f>VLOOKUP(A2831,Table1[[#This Row],[id]:[state]],6,0)</f>
        <v>successful</v>
      </c>
      <c r="C2831">
        <f>IF(B2831="successful",Data!L2831,0)</f>
        <v>76</v>
      </c>
      <c r="F2831" t="str">
        <f>VLOOKUP(A2831,Table1[[#This Row],[id]:[state]],6,0)</f>
        <v>successful</v>
      </c>
      <c r="G2831">
        <f>IF(F2831="failed",Data!L2831,0)</f>
        <v>0</v>
      </c>
    </row>
    <row r="2832" spans="1:7" hidden="1" x14ac:dyDescent="0.25">
      <c r="A2832">
        <v>2830</v>
      </c>
      <c r="B2832" t="str">
        <f>VLOOKUP(A2832,Table1[[#This Row],[id]:[state]],6,0)</f>
        <v>successful</v>
      </c>
      <c r="C2832">
        <f>IF(B2832="successful",Data!L2832,0)</f>
        <v>11</v>
      </c>
      <c r="F2832" t="str">
        <f>VLOOKUP(A2832,Table1[[#This Row],[id]:[state]],6,0)</f>
        <v>successful</v>
      </c>
      <c r="G2832">
        <f>IF(F2832="failed",Data!L2832,0)</f>
        <v>0</v>
      </c>
    </row>
    <row r="2833" spans="1:7" hidden="1" x14ac:dyDescent="0.25">
      <c r="A2833">
        <v>2831</v>
      </c>
      <c r="B2833" t="str">
        <f>VLOOKUP(A2833,Table1[[#This Row],[id]:[state]],6,0)</f>
        <v>successful</v>
      </c>
      <c r="C2833">
        <f>IF(B2833="successful",Data!L2833,0)</f>
        <v>52</v>
      </c>
      <c r="F2833" t="str">
        <f>VLOOKUP(A2833,Table1[[#This Row],[id]:[state]],6,0)</f>
        <v>successful</v>
      </c>
      <c r="G2833">
        <f>IF(F2833="failed",Data!L2833,0)</f>
        <v>0</v>
      </c>
    </row>
    <row r="2834" spans="1:7" hidden="1" x14ac:dyDescent="0.25">
      <c r="A2834">
        <v>2832</v>
      </c>
      <c r="B2834" t="str">
        <f>VLOOKUP(A2834,Table1[[#This Row],[id]:[state]],6,0)</f>
        <v>successful</v>
      </c>
      <c r="C2834">
        <f>IF(B2834="successful",Data!L2834,0)</f>
        <v>95</v>
      </c>
      <c r="F2834" t="str">
        <f>VLOOKUP(A2834,Table1[[#This Row],[id]:[state]],6,0)</f>
        <v>successful</v>
      </c>
      <c r="G2834">
        <f>IF(F2834="failed",Data!L2834,0)</f>
        <v>0</v>
      </c>
    </row>
    <row r="2835" spans="1:7" hidden="1" x14ac:dyDescent="0.25">
      <c r="A2835">
        <v>2833</v>
      </c>
      <c r="B2835" t="str">
        <f>VLOOKUP(A2835,Table1[[#This Row],[id]:[state]],6,0)</f>
        <v>successful</v>
      </c>
      <c r="C2835">
        <f>IF(B2835="successful",Data!L2835,0)</f>
        <v>35</v>
      </c>
      <c r="F2835" t="str">
        <f>VLOOKUP(A2835,Table1[[#This Row],[id]:[state]],6,0)</f>
        <v>successful</v>
      </c>
      <c r="G2835">
        <f>IF(F2835="failed",Data!L2835,0)</f>
        <v>0</v>
      </c>
    </row>
    <row r="2836" spans="1:7" hidden="1" x14ac:dyDescent="0.25">
      <c r="A2836">
        <v>2834</v>
      </c>
      <c r="B2836" t="str">
        <f>VLOOKUP(A2836,Table1[[#This Row],[id]:[state]],6,0)</f>
        <v>successful</v>
      </c>
      <c r="C2836">
        <f>IF(B2836="successful",Data!L2836,0)</f>
        <v>21</v>
      </c>
      <c r="F2836" t="str">
        <f>VLOOKUP(A2836,Table1[[#This Row],[id]:[state]],6,0)</f>
        <v>successful</v>
      </c>
      <c r="G2836">
        <f>IF(F2836="failed",Data!L2836,0)</f>
        <v>0</v>
      </c>
    </row>
    <row r="2837" spans="1:7" hidden="1" x14ac:dyDescent="0.25">
      <c r="A2837">
        <v>2835</v>
      </c>
      <c r="B2837" t="str">
        <f>VLOOKUP(A2837,Table1[[#This Row],[id]:[state]],6,0)</f>
        <v>successful</v>
      </c>
      <c r="C2837">
        <f>IF(B2837="successful",Data!L2837,0)</f>
        <v>93</v>
      </c>
      <c r="F2837" t="str">
        <f>VLOOKUP(A2837,Table1[[#This Row],[id]:[state]],6,0)</f>
        <v>successful</v>
      </c>
      <c r="G2837">
        <f>IF(F2837="failed",Data!L2837,0)</f>
        <v>0</v>
      </c>
    </row>
    <row r="2838" spans="1:7" hidden="1" x14ac:dyDescent="0.25">
      <c r="A2838">
        <v>2836</v>
      </c>
      <c r="B2838" t="str">
        <f>VLOOKUP(A2838,Table1[[#This Row],[id]:[state]],6,0)</f>
        <v>successful</v>
      </c>
      <c r="C2838">
        <f>IF(B2838="successful",Data!L2838,0)</f>
        <v>11</v>
      </c>
      <c r="F2838" t="str">
        <f>VLOOKUP(A2838,Table1[[#This Row],[id]:[state]],6,0)</f>
        <v>successful</v>
      </c>
      <c r="G2838">
        <f>IF(F2838="failed",Data!L2838,0)</f>
        <v>0</v>
      </c>
    </row>
    <row r="2839" spans="1:7" hidden="1" x14ac:dyDescent="0.25">
      <c r="A2839">
        <v>2837</v>
      </c>
      <c r="B2839" t="str">
        <f>VLOOKUP(A2839,Table1[[#This Row],[id]:[state]],6,0)</f>
        <v>successful</v>
      </c>
      <c r="C2839">
        <f>IF(B2839="successful",Data!L2839,0)</f>
        <v>21</v>
      </c>
      <c r="F2839" t="str">
        <f>VLOOKUP(A2839,Table1[[#This Row],[id]:[state]],6,0)</f>
        <v>successful</v>
      </c>
      <c r="G2839">
        <f>IF(F2839="failed",Data!L2839,0)</f>
        <v>0</v>
      </c>
    </row>
    <row r="2840" spans="1:7" hidden="1" x14ac:dyDescent="0.25">
      <c r="A2840">
        <v>2838</v>
      </c>
      <c r="B2840" t="str">
        <f>VLOOKUP(A2840,Table1[[#This Row],[id]:[state]],6,0)</f>
        <v>successful</v>
      </c>
      <c r="C2840">
        <f>IF(B2840="successful",Data!L2840,0)</f>
        <v>54</v>
      </c>
      <c r="F2840" t="str">
        <f>VLOOKUP(A2840,Table1[[#This Row],[id]:[state]],6,0)</f>
        <v>successful</v>
      </c>
      <c r="G2840">
        <f>IF(F2840="failed",Data!L2840,0)</f>
        <v>0</v>
      </c>
    </row>
    <row r="2841" spans="1:7" hidden="1" x14ac:dyDescent="0.25">
      <c r="A2841">
        <v>2839</v>
      </c>
      <c r="B2841" t="str">
        <f>VLOOKUP(A2841,Table1[[#This Row],[id]:[state]],6,0)</f>
        <v>successful</v>
      </c>
      <c r="C2841">
        <f>IF(B2841="successful",Data!L2841,0)</f>
        <v>31</v>
      </c>
      <c r="F2841" t="str">
        <f>VLOOKUP(A2841,Table1[[#This Row],[id]:[state]],6,0)</f>
        <v>successful</v>
      </c>
      <c r="G2841">
        <f>IF(F2841="failed",Data!L2841,0)</f>
        <v>0</v>
      </c>
    </row>
    <row r="2842" spans="1:7" hidden="1" x14ac:dyDescent="0.25">
      <c r="A2842">
        <v>2840</v>
      </c>
      <c r="B2842" t="str">
        <f>VLOOKUP(A2842,Table1[[#This Row],[id]:[state]],6,0)</f>
        <v>successful</v>
      </c>
      <c r="C2842">
        <f>IF(B2842="successful",Data!L2842,0)</f>
        <v>132</v>
      </c>
      <c r="F2842" t="str">
        <f>VLOOKUP(A2842,Table1[[#This Row],[id]:[state]],6,0)</f>
        <v>successful</v>
      </c>
      <c r="G2842">
        <f>IF(F2842="failed",Data!L2842,0)</f>
        <v>0</v>
      </c>
    </row>
    <row r="2843" spans="1:7" x14ac:dyDescent="0.25">
      <c r="A2843">
        <v>2841</v>
      </c>
      <c r="B2843" t="str">
        <f>VLOOKUP(A2843,Table1[[#This Row],[id]:[state]],6,0)</f>
        <v>failed</v>
      </c>
      <c r="C2843">
        <f>IF(B2843="successful",Data!L2843,0)</f>
        <v>0</v>
      </c>
      <c r="F2843" t="str">
        <f>VLOOKUP(A2843,Table1[[#This Row],[id]:[state]],6,0)</f>
        <v>failed</v>
      </c>
      <c r="G2843">
        <f>IF(F2843="failed",Data!L2843,0)</f>
        <v>1</v>
      </c>
    </row>
    <row r="2844" spans="1:7" x14ac:dyDescent="0.25">
      <c r="A2844">
        <v>2842</v>
      </c>
      <c r="B2844" t="str">
        <f>VLOOKUP(A2844,Table1[[#This Row],[id]:[state]],6,0)</f>
        <v>failed</v>
      </c>
      <c r="C2844">
        <f>IF(B2844="successful",Data!L2844,0)</f>
        <v>0</v>
      </c>
      <c r="F2844" t="str">
        <f>VLOOKUP(A2844,Table1[[#This Row],[id]:[state]],6,0)</f>
        <v>failed</v>
      </c>
      <c r="G2844">
        <f>IF(F2844="failed",Data!L2844,0)</f>
        <v>0</v>
      </c>
    </row>
    <row r="2845" spans="1:7" x14ac:dyDescent="0.25">
      <c r="A2845">
        <v>2843</v>
      </c>
      <c r="B2845" t="str">
        <f>VLOOKUP(A2845,Table1[[#This Row],[id]:[state]],6,0)</f>
        <v>failed</v>
      </c>
      <c r="C2845">
        <f>IF(B2845="successful",Data!L2845,0)</f>
        <v>0</v>
      </c>
      <c r="F2845" t="str">
        <f>VLOOKUP(A2845,Table1[[#This Row],[id]:[state]],6,0)</f>
        <v>failed</v>
      </c>
      <c r="G2845">
        <f>IF(F2845="failed",Data!L2845,0)</f>
        <v>0</v>
      </c>
    </row>
    <row r="2846" spans="1:7" x14ac:dyDescent="0.25">
      <c r="A2846">
        <v>2844</v>
      </c>
      <c r="B2846" t="str">
        <f>VLOOKUP(A2846,Table1[[#This Row],[id]:[state]],6,0)</f>
        <v>failed</v>
      </c>
      <c r="C2846">
        <f>IF(B2846="successful",Data!L2846,0)</f>
        <v>0</v>
      </c>
      <c r="F2846" t="str">
        <f>VLOOKUP(A2846,Table1[[#This Row],[id]:[state]],6,0)</f>
        <v>failed</v>
      </c>
      <c r="G2846">
        <f>IF(F2846="failed",Data!L2846,0)</f>
        <v>1</v>
      </c>
    </row>
    <row r="2847" spans="1:7" x14ac:dyDescent="0.25">
      <c r="A2847">
        <v>2845</v>
      </c>
      <c r="B2847" t="str">
        <f>VLOOKUP(A2847,Table1[[#This Row],[id]:[state]],6,0)</f>
        <v>failed</v>
      </c>
      <c r="C2847">
        <f>IF(B2847="successful",Data!L2847,0)</f>
        <v>0</v>
      </c>
      <c r="F2847" t="str">
        <f>VLOOKUP(A2847,Table1[[#This Row],[id]:[state]],6,0)</f>
        <v>failed</v>
      </c>
      <c r="G2847">
        <f>IF(F2847="failed",Data!L2847,0)</f>
        <v>39</v>
      </c>
    </row>
    <row r="2848" spans="1:7" x14ac:dyDescent="0.25">
      <c r="A2848">
        <v>2846</v>
      </c>
      <c r="B2848" t="str">
        <f>VLOOKUP(A2848,Table1[[#This Row],[id]:[state]],6,0)</f>
        <v>failed</v>
      </c>
      <c r="C2848">
        <f>IF(B2848="successful",Data!L2848,0)</f>
        <v>0</v>
      </c>
      <c r="F2848" t="str">
        <f>VLOOKUP(A2848,Table1[[#This Row],[id]:[state]],6,0)</f>
        <v>failed</v>
      </c>
      <c r="G2848">
        <f>IF(F2848="failed",Data!L2848,0)</f>
        <v>0</v>
      </c>
    </row>
    <row r="2849" spans="1:7" x14ac:dyDescent="0.25">
      <c r="A2849">
        <v>2847</v>
      </c>
      <c r="B2849" t="str">
        <f>VLOOKUP(A2849,Table1[[#This Row],[id]:[state]],6,0)</f>
        <v>failed</v>
      </c>
      <c r="C2849">
        <f>IF(B2849="successful",Data!L2849,0)</f>
        <v>0</v>
      </c>
      <c r="F2849" t="str">
        <f>VLOOKUP(A2849,Table1[[#This Row],[id]:[state]],6,0)</f>
        <v>failed</v>
      </c>
      <c r="G2849">
        <f>IF(F2849="failed",Data!L2849,0)</f>
        <v>0</v>
      </c>
    </row>
    <row r="2850" spans="1:7" x14ac:dyDescent="0.25">
      <c r="A2850">
        <v>2848</v>
      </c>
      <c r="B2850" t="str">
        <f>VLOOKUP(A2850,Table1[[#This Row],[id]:[state]],6,0)</f>
        <v>failed</v>
      </c>
      <c r="C2850">
        <f>IF(B2850="successful",Data!L2850,0)</f>
        <v>0</v>
      </c>
      <c r="F2850" t="str">
        <f>VLOOKUP(A2850,Table1[[#This Row],[id]:[state]],6,0)</f>
        <v>failed</v>
      </c>
      <c r="G2850">
        <f>IF(F2850="failed",Data!L2850,0)</f>
        <v>3</v>
      </c>
    </row>
    <row r="2851" spans="1:7" x14ac:dyDescent="0.25">
      <c r="A2851">
        <v>2849</v>
      </c>
      <c r="B2851" t="str">
        <f>VLOOKUP(A2851,Table1[[#This Row],[id]:[state]],6,0)</f>
        <v>failed</v>
      </c>
      <c r="C2851">
        <f>IF(B2851="successful",Data!L2851,0)</f>
        <v>0</v>
      </c>
      <c r="F2851" t="str">
        <f>VLOOKUP(A2851,Table1[[#This Row],[id]:[state]],6,0)</f>
        <v>failed</v>
      </c>
      <c r="G2851">
        <f>IF(F2851="failed",Data!L2851,0)</f>
        <v>1</v>
      </c>
    </row>
    <row r="2852" spans="1:7" x14ac:dyDescent="0.25">
      <c r="A2852">
        <v>2850</v>
      </c>
      <c r="B2852" t="str">
        <f>VLOOKUP(A2852,Table1[[#This Row],[id]:[state]],6,0)</f>
        <v>failed</v>
      </c>
      <c r="C2852">
        <f>IF(B2852="successful",Data!L2852,0)</f>
        <v>0</v>
      </c>
      <c r="F2852" t="str">
        <f>VLOOKUP(A2852,Table1[[#This Row],[id]:[state]],6,0)</f>
        <v>failed</v>
      </c>
      <c r="G2852">
        <f>IF(F2852="failed",Data!L2852,0)</f>
        <v>13</v>
      </c>
    </row>
    <row r="2853" spans="1:7" x14ac:dyDescent="0.25">
      <c r="A2853">
        <v>2851</v>
      </c>
      <c r="B2853" t="str">
        <f>VLOOKUP(A2853,Table1[[#This Row],[id]:[state]],6,0)</f>
        <v>failed</v>
      </c>
      <c r="C2853">
        <f>IF(B2853="successful",Data!L2853,0)</f>
        <v>0</v>
      </c>
      <c r="F2853" t="str">
        <f>VLOOKUP(A2853,Table1[[#This Row],[id]:[state]],6,0)</f>
        <v>failed</v>
      </c>
      <c r="G2853">
        <f>IF(F2853="failed",Data!L2853,0)</f>
        <v>0</v>
      </c>
    </row>
    <row r="2854" spans="1:7" x14ac:dyDescent="0.25">
      <c r="A2854">
        <v>2852</v>
      </c>
      <c r="B2854" t="str">
        <f>VLOOKUP(A2854,Table1[[#This Row],[id]:[state]],6,0)</f>
        <v>failed</v>
      </c>
      <c r="C2854">
        <f>IF(B2854="successful",Data!L2854,0)</f>
        <v>0</v>
      </c>
      <c r="F2854" t="str">
        <f>VLOOKUP(A2854,Table1[[#This Row],[id]:[state]],6,0)</f>
        <v>failed</v>
      </c>
      <c r="G2854">
        <f>IF(F2854="failed",Data!L2854,0)</f>
        <v>6</v>
      </c>
    </row>
    <row r="2855" spans="1:7" x14ac:dyDescent="0.25">
      <c r="A2855">
        <v>2853</v>
      </c>
      <c r="B2855" t="str">
        <f>VLOOKUP(A2855,Table1[[#This Row],[id]:[state]],6,0)</f>
        <v>failed</v>
      </c>
      <c r="C2855">
        <f>IF(B2855="successful",Data!L2855,0)</f>
        <v>0</v>
      </c>
      <c r="F2855" t="str">
        <f>VLOOKUP(A2855,Table1[[#This Row],[id]:[state]],6,0)</f>
        <v>failed</v>
      </c>
      <c r="G2855">
        <f>IF(F2855="failed",Data!L2855,0)</f>
        <v>0</v>
      </c>
    </row>
    <row r="2856" spans="1:7" x14ac:dyDescent="0.25">
      <c r="A2856">
        <v>2854</v>
      </c>
      <c r="B2856" t="str">
        <f>VLOOKUP(A2856,Table1[[#This Row],[id]:[state]],6,0)</f>
        <v>failed</v>
      </c>
      <c r="C2856">
        <f>IF(B2856="successful",Data!L2856,0)</f>
        <v>0</v>
      </c>
      <c r="F2856" t="str">
        <f>VLOOKUP(A2856,Table1[[#This Row],[id]:[state]],6,0)</f>
        <v>failed</v>
      </c>
      <c r="G2856">
        <f>IF(F2856="failed",Data!L2856,0)</f>
        <v>14</v>
      </c>
    </row>
    <row r="2857" spans="1:7" x14ac:dyDescent="0.25">
      <c r="A2857">
        <v>2855</v>
      </c>
      <c r="B2857" t="str">
        <f>VLOOKUP(A2857,Table1[[#This Row],[id]:[state]],6,0)</f>
        <v>failed</v>
      </c>
      <c r="C2857">
        <f>IF(B2857="successful",Data!L2857,0)</f>
        <v>0</v>
      </c>
      <c r="F2857" t="str">
        <f>VLOOKUP(A2857,Table1[[#This Row],[id]:[state]],6,0)</f>
        <v>failed</v>
      </c>
      <c r="G2857">
        <f>IF(F2857="failed",Data!L2857,0)</f>
        <v>5</v>
      </c>
    </row>
    <row r="2858" spans="1:7" x14ac:dyDescent="0.25">
      <c r="A2858">
        <v>2856</v>
      </c>
      <c r="B2858" t="str">
        <f>VLOOKUP(A2858,Table1[[#This Row],[id]:[state]],6,0)</f>
        <v>failed</v>
      </c>
      <c r="C2858">
        <f>IF(B2858="successful",Data!L2858,0)</f>
        <v>0</v>
      </c>
      <c r="F2858" t="str">
        <f>VLOOKUP(A2858,Table1[[#This Row],[id]:[state]],6,0)</f>
        <v>failed</v>
      </c>
      <c r="G2858">
        <f>IF(F2858="failed",Data!L2858,0)</f>
        <v>6</v>
      </c>
    </row>
    <row r="2859" spans="1:7" x14ac:dyDescent="0.25">
      <c r="A2859">
        <v>2857</v>
      </c>
      <c r="B2859" t="str">
        <f>VLOOKUP(A2859,Table1[[#This Row],[id]:[state]],6,0)</f>
        <v>failed</v>
      </c>
      <c r="C2859">
        <f>IF(B2859="successful",Data!L2859,0)</f>
        <v>0</v>
      </c>
      <c r="F2859" t="str">
        <f>VLOOKUP(A2859,Table1[[#This Row],[id]:[state]],6,0)</f>
        <v>failed</v>
      </c>
      <c r="G2859">
        <f>IF(F2859="failed",Data!L2859,0)</f>
        <v>15</v>
      </c>
    </row>
    <row r="2860" spans="1:7" x14ac:dyDescent="0.25">
      <c r="A2860">
        <v>2858</v>
      </c>
      <c r="B2860" t="str">
        <f>VLOOKUP(A2860,Table1[[#This Row],[id]:[state]],6,0)</f>
        <v>failed</v>
      </c>
      <c r="C2860">
        <f>IF(B2860="successful",Data!L2860,0)</f>
        <v>0</v>
      </c>
      <c r="F2860" t="str">
        <f>VLOOKUP(A2860,Table1[[#This Row],[id]:[state]],6,0)</f>
        <v>failed</v>
      </c>
      <c r="G2860">
        <f>IF(F2860="failed",Data!L2860,0)</f>
        <v>0</v>
      </c>
    </row>
    <row r="2861" spans="1:7" x14ac:dyDescent="0.25">
      <c r="A2861">
        <v>2859</v>
      </c>
      <c r="B2861" t="str">
        <f>VLOOKUP(A2861,Table1[[#This Row],[id]:[state]],6,0)</f>
        <v>failed</v>
      </c>
      <c r="C2861">
        <f>IF(B2861="successful",Data!L2861,0)</f>
        <v>0</v>
      </c>
      <c r="F2861" t="str">
        <f>VLOOKUP(A2861,Table1[[#This Row],[id]:[state]],6,0)</f>
        <v>failed</v>
      </c>
      <c r="G2861">
        <f>IF(F2861="failed",Data!L2861,0)</f>
        <v>1</v>
      </c>
    </row>
    <row r="2862" spans="1:7" x14ac:dyDescent="0.25">
      <c r="A2862">
        <v>2860</v>
      </c>
      <c r="B2862" t="str">
        <f>VLOOKUP(A2862,Table1[[#This Row],[id]:[state]],6,0)</f>
        <v>failed</v>
      </c>
      <c r="C2862">
        <f>IF(B2862="successful",Data!L2862,0)</f>
        <v>0</v>
      </c>
      <c r="F2862" t="str">
        <f>VLOOKUP(A2862,Table1[[#This Row],[id]:[state]],6,0)</f>
        <v>failed</v>
      </c>
      <c r="G2862">
        <f>IF(F2862="failed",Data!L2862,0)</f>
        <v>9</v>
      </c>
    </row>
    <row r="2863" spans="1:7" x14ac:dyDescent="0.25">
      <c r="A2863">
        <v>2861</v>
      </c>
      <c r="B2863" t="str">
        <f>VLOOKUP(A2863,Table1[[#This Row],[id]:[state]],6,0)</f>
        <v>failed</v>
      </c>
      <c r="C2863">
        <f>IF(B2863="successful",Data!L2863,0)</f>
        <v>0</v>
      </c>
      <c r="F2863" t="str">
        <f>VLOOKUP(A2863,Table1[[#This Row],[id]:[state]],6,0)</f>
        <v>failed</v>
      </c>
      <c r="G2863">
        <f>IF(F2863="failed",Data!L2863,0)</f>
        <v>3</v>
      </c>
    </row>
    <row r="2864" spans="1:7" x14ac:dyDescent="0.25">
      <c r="A2864">
        <v>2862</v>
      </c>
      <c r="B2864" t="str">
        <f>VLOOKUP(A2864,Table1[[#This Row],[id]:[state]],6,0)</f>
        <v>failed</v>
      </c>
      <c r="C2864">
        <f>IF(B2864="successful",Data!L2864,0)</f>
        <v>0</v>
      </c>
      <c r="F2864" t="str">
        <f>VLOOKUP(A2864,Table1[[#This Row],[id]:[state]],6,0)</f>
        <v>failed</v>
      </c>
      <c r="G2864">
        <f>IF(F2864="failed",Data!L2864,0)</f>
        <v>3</v>
      </c>
    </row>
    <row r="2865" spans="1:7" x14ac:dyDescent="0.25">
      <c r="A2865">
        <v>2863</v>
      </c>
      <c r="B2865" t="str">
        <f>VLOOKUP(A2865,Table1[[#This Row],[id]:[state]],6,0)</f>
        <v>failed</v>
      </c>
      <c r="C2865">
        <f>IF(B2865="successful",Data!L2865,0)</f>
        <v>0</v>
      </c>
      <c r="F2865" t="str">
        <f>VLOOKUP(A2865,Table1[[#This Row],[id]:[state]],6,0)</f>
        <v>failed</v>
      </c>
      <c r="G2865">
        <f>IF(F2865="failed",Data!L2865,0)</f>
        <v>1</v>
      </c>
    </row>
    <row r="2866" spans="1:7" x14ac:dyDescent="0.25">
      <c r="A2866">
        <v>2864</v>
      </c>
      <c r="B2866" t="str">
        <f>VLOOKUP(A2866,Table1[[#This Row],[id]:[state]],6,0)</f>
        <v>failed</v>
      </c>
      <c r="C2866">
        <f>IF(B2866="successful",Data!L2866,0)</f>
        <v>0</v>
      </c>
      <c r="F2866" t="str">
        <f>VLOOKUP(A2866,Table1[[#This Row],[id]:[state]],6,0)</f>
        <v>failed</v>
      </c>
      <c r="G2866">
        <f>IF(F2866="failed",Data!L2866,0)</f>
        <v>3</v>
      </c>
    </row>
    <row r="2867" spans="1:7" x14ac:dyDescent="0.25">
      <c r="A2867">
        <v>2865</v>
      </c>
      <c r="B2867" t="str">
        <f>VLOOKUP(A2867,Table1[[#This Row],[id]:[state]],6,0)</f>
        <v>failed</v>
      </c>
      <c r="C2867">
        <f>IF(B2867="successful",Data!L2867,0)</f>
        <v>0</v>
      </c>
      <c r="F2867" t="str">
        <f>VLOOKUP(A2867,Table1[[#This Row],[id]:[state]],6,0)</f>
        <v>failed</v>
      </c>
      <c r="G2867">
        <f>IF(F2867="failed",Data!L2867,0)</f>
        <v>0</v>
      </c>
    </row>
    <row r="2868" spans="1:7" x14ac:dyDescent="0.25">
      <c r="A2868">
        <v>2866</v>
      </c>
      <c r="B2868" t="str">
        <f>VLOOKUP(A2868,Table1[[#This Row],[id]:[state]],6,0)</f>
        <v>failed</v>
      </c>
      <c r="C2868">
        <f>IF(B2868="successful",Data!L2868,0)</f>
        <v>0</v>
      </c>
      <c r="F2868" t="str">
        <f>VLOOKUP(A2868,Table1[[#This Row],[id]:[state]],6,0)</f>
        <v>failed</v>
      </c>
      <c r="G2868">
        <f>IF(F2868="failed",Data!L2868,0)</f>
        <v>2</v>
      </c>
    </row>
    <row r="2869" spans="1:7" x14ac:dyDescent="0.25">
      <c r="A2869">
        <v>2867</v>
      </c>
      <c r="B2869" t="str">
        <f>VLOOKUP(A2869,Table1[[#This Row],[id]:[state]],6,0)</f>
        <v>failed</v>
      </c>
      <c r="C2869">
        <f>IF(B2869="successful",Data!L2869,0)</f>
        <v>0</v>
      </c>
      <c r="F2869" t="str">
        <f>VLOOKUP(A2869,Table1[[#This Row],[id]:[state]],6,0)</f>
        <v>failed</v>
      </c>
      <c r="G2869">
        <f>IF(F2869="failed",Data!L2869,0)</f>
        <v>10</v>
      </c>
    </row>
    <row r="2870" spans="1:7" x14ac:dyDescent="0.25">
      <c r="A2870">
        <v>2868</v>
      </c>
      <c r="B2870" t="str">
        <f>VLOOKUP(A2870,Table1[[#This Row],[id]:[state]],6,0)</f>
        <v>failed</v>
      </c>
      <c r="C2870">
        <f>IF(B2870="successful",Data!L2870,0)</f>
        <v>0</v>
      </c>
      <c r="F2870" t="str">
        <f>VLOOKUP(A2870,Table1[[#This Row],[id]:[state]],6,0)</f>
        <v>failed</v>
      </c>
      <c r="G2870">
        <f>IF(F2870="failed",Data!L2870,0)</f>
        <v>60</v>
      </c>
    </row>
    <row r="2871" spans="1:7" x14ac:dyDescent="0.25">
      <c r="A2871">
        <v>2869</v>
      </c>
      <c r="B2871" t="str">
        <f>VLOOKUP(A2871,Table1[[#This Row],[id]:[state]],6,0)</f>
        <v>failed</v>
      </c>
      <c r="C2871">
        <f>IF(B2871="successful",Data!L2871,0)</f>
        <v>0</v>
      </c>
      <c r="F2871" t="str">
        <f>VLOOKUP(A2871,Table1[[#This Row],[id]:[state]],6,0)</f>
        <v>failed</v>
      </c>
      <c r="G2871">
        <f>IF(F2871="failed",Data!L2871,0)</f>
        <v>5</v>
      </c>
    </row>
    <row r="2872" spans="1:7" x14ac:dyDescent="0.25">
      <c r="A2872">
        <v>2870</v>
      </c>
      <c r="B2872" t="str">
        <f>VLOOKUP(A2872,Table1[[#This Row],[id]:[state]],6,0)</f>
        <v>failed</v>
      </c>
      <c r="C2872">
        <f>IF(B2872="successful",Data!L2872,0)</f>
        <v>0</v>
      </c>
      <c r="F2872" t="str">
        <f>VLOOKUP(A2872,Table1[[#This Row],[id]:[state]],6,0)</f>
        <v>failed</v>
      </c>
      <c r="G2872">
        <f>IF(F2872="failed",Data!L2872,0)</f>
        <v>9</v>
      </c>
    </row>
    <row r="2873" spans="1:7" x14ac:dyDescent="0.25">
      <c r="A2873">
        <v>2871</v>
      </c>
      <c r="B2873" t="str">
        <f>VLOOKUP(A2873,Table1[[#This Row],[id]:[state]],6,0)</f>
        <v>failed</v>
      </c>
      <c r="C2873">
        <f>IF(B2873="successful",Data!L2873,0)</f>
        <v>0</v>
      </c>
      <c r="F2873" t="str">
        <f>VLOOKUP(A2873,Table1[[#This Row],[id]:[state]],6,0)</f>
        <v>failed</v>
      </c>
      <c r="G2873">
        <f>IF(F2873="failed",Data!L2873,0)</f>
        <v>13</v>
      </c>
    </row>
    <row r="2874" spans="1:7" x14ac:dyDescent="0.25">
      <c r="A2874">
        <v>2872</v>
      </c>
      <c r="B2874" t="str">
        <f>VLOOKUP(A2874,Table1[[#This Row],[id]:[state]],6,0)</f>
        <v>failed</v>
      </c>
      <c r="C2874">
        <f>IF(B2874="successful",Data!L2874,0)</f>
        <v>0</v>
      </c>
      <c r="F2874" t="str">
        <f>VLOOKUP(A2874,Table1[[#This Row],[id]:[state]],6,0)</f>
        <v>failed</v>
      </c>
      <c r="G2874">
        <f>IF(F2874="failed",Data!L2874,0)</f>
        <v>0</v>
      </c>
    </row>
    <row r="2875" spans="1:7" x14ac:dyDescent="0.25">
      <c r="A2875">
        <v>2873</v>
      </c>
      <c r="B2875" t="str">
        <f>VLOOKUP(A2875,Table1[[#This Row],[id]:[state]],6,0)</f>
        <v>failed</v>
      </c>
      <c r="C2875">
        <f>IF(B2875="successful",Data!L2875,0)</f>
        <v>0</v>
      </c>
      <c r="F2875" t="str">
        <f>VLOOKUP(A2875,Table1[[#This Row],[id]:[state]],6,0)</f>
        <v>failed</v>
      </c>
      <c r="G2875">
        <f>IF(F2875="failed",Data!L2875,0)</f>
        <v>8</v>
      </c>
    </row>
    <row r="2876" spans="1:7" x14ac:dyDescent="0.25">
      <c r="A2876">
        <v>2874</v>
      </c>
      <c r="B2876" t="str">
        <f>VLOOKUP(A2876,Table1[[#This Row],[id]:[state]],6,0)</f>
        <v>failed</v>
      </c>
      <c r="C2876">
        <f>IF(B2876="successful",Data!L2876,0)</f>
        <v>0</v>
      </c>
      <c r="F2876" t="str">
        <f>VLOOKUP(A2876,Table1[[#This Row],[id]:[state]],6,0)</f>
        <v>failed</v>
      </c>
      <c r="G2876">
        <f>IF(F2876="failed",Data!L2876,0)</f>
        <v>3</v>
      </c>
    </row>
    <row r="2877" spans="1:7" x14ac:dyDescent="0.25">
      <c r="A2877">
        <v>2875</v>
      </c>
      <c r="B2877" t="str">
        <f>VLOOKUP(A2877,Table1[[#This Row],[id]:[state]],6,0)</f>
        <v>failed</v>
      </c>
      <c r="C2877">
        <f>IF(B2877="successful",Data!L2877,0)</f>
        <v>0</v>
      </c>
      <c r="F2877" t="str">
        <f>VLOOKUP(A2877,Table1[[#This Row],[id]:[state]],6,0)</f>
        <v>failed</v>
      </c>
      <c r="G2877">
        <f>IF(F2877="failed",Data!L2877,0)</f>
        <v>3</v>
      </c>
    </row>
    <row r="2878" spans="1:7" x14ac:dyDescent="0.25">
      <c r="A2878">
        <v>2876</v>
      </c>
      <c r="B2878" t="str">
        <f>VLOOKUP(A2878,Table1[[#This Row],[id]:[state]],6,0)</f>
        <v>failed</v>
      </c>
      <c r="C2878">
        <f>IF(B2878="successful",Data!L2878,0)</f>
        <v>0</v>
      </c>
      <c r="F2878" t="str">
        <f>VLOOKUP(A2878,Table1[[#This Row],[id]:[state]],6,0)</f>
        <v>failed</v>
      </c>
      <c r="G2878">
        <f>IF(F2878="failed",Data!L2878,0)</f>
        <v>0</v>
      </c>
    </row>
    <row r="2879" spans="1:7" x14ac:dyDescent="0.25">
      <c r="A2879">
        <v>2877</v>
      </c>
      <c r="B2879" t="str">
        <f>VLOOKUP(A2879,Table1[[#This Row],[id]:[state]],6,0)</f>
        <v>failed</v>
      </c>
      <c r="C2879">
        <f>IF(B2879="successful",Data!L2879,0)</f>
        <v>0</v>
      </c>
      <c r="F2879" t="str">
        <f>VLOOKUP(A2879,Table1[[#This Row],[id]:[state]],6,0)</f>
        <v>failed</v>
      </c>
      <c r="G2879">
        <f>IF(F2879="failed",Data!L2879,0)</f>
        <v>6</v>
      </c>
    </row>
    <row r="2880" spans="1:7" x14ac:dyDescent="0.25">
      <c r="A2880">
        <v>2878</v>
      </c>
      <c r="B2880" t="str">
        <f>VLOOKUP(A2880,Table1[[#This Row],[id]:[state]],6,0)</f>
        <v>failed</v>
      </c>
      <c r="C2880">
        <f>IF(B2880="successful",Data!L2880,0)</f>
        <v>0</v>
      </c>
      <c r="F2880" t="str">
        <f>VLOOKUP(A2880,Table1[[#This Row],[id]:[state]],6,0)</f>
        <v>failed</v>
      </c>
      <c r="G2880">
        <f>IF(F2880="failed",Data!L2880,0)</f>
        <v>4</v>
      </c>
    </row>
    <row r="2881" spans="1:7" x14ac:dyDescent="0.25">
      <c r="A2881">
        <v>2879</v>
      </c>
      <c r="B2881" t="str">
        <f>VLOOKUP(A2881,Table1[[#This Row],[id]:[state]],6,0)</f>
        <v>failed</v>
      </c>
      <c r="C2881">
        <f>IF(B2881="successful",Data!L2881,0)</f>
        <v>0</v>
      </c>
      <c r="F2881" t="str">
        <f>VLOOKUP(A2881,Table1[[#This Row],[id]:[state]],6,0)</f>
        <v>failed</v>
      </c>
      <c r="G2881">
        <f>IF(F2881="failed",Data!L2881,0)</f>
        <v>1</v>
      </c>
    </row>
    <row r="2882" spans="1:7" x14ac:dyDescent="0.25">
      <c r="A2882">
        <v>2880</v>
      </c>
      <c r="B2882" t="str">
        <f>VLOOKUP(A2882,Table1[[#This Row],[id]:[state]],6,0)</f>
        <v>failed</v>
      </c>
      <c r="C2882">
        <f>IF(B2882="successful",Data!L2882,0)</f>
        <v>0</v>
      </c>
      <c r="F2882" t="str">
        <f>VLOOKUP(A2882,Table1[[#This Row],[id]:[state]],6,0)</f>
        <v>failed</v>
      </c>
      <c r="G2882">
        <f>IF(F2882="failed",Data!L2882,0)</f>
        <v>29</v>
      </c>
    </row>
    <row r="2883" spans="1:7" x14ac:dyDescent="0.25">
      <c r="A2883">
        <v>2881</v>
      </c>
      <c r="B2883" t="str">
        <f>VLOOKUP(A2883,Table1[[#This Row],[id]:[state]],6,0)</f>
        <v>failed</v>
      </c>
      <c r="C2883">
        <f>IF(B2883="successful",Data!L2883,0)</f>
        <v>0</v>
      </c>
      <c r="F2883" t="str">
        <f>VLOOKUP(A2883,Table1[[#This Row],[id]:[state]],6,0)</f>
        <v>failed</v>
      </c>
      <c r="G2883">
        <f>IF(F2883="failed",Data!L2883,0)</f>
        <v>0</v>
      </c>
    </row>
    <row r="2884" spans="1:7" x14ac:dyDescent="0.25">
      <c r="A2884">
        <v>2882</v>
      </c>
      <c r="B2884" t="str">
        <f>VLOOKUP(A2884,Table1[[#This Row],[id]:[state]],6,0)</f>
        <v>failed</v>
      </c>
      <c r="C2884">
        <f>IF(B2884="successful",Data!L2884,0)</f>
        <v>0</v>
      </c>
      <c r="F2884" t="str">
        <f>VLOOKUP(A2884,Table1[[#This Row],[id]:[state]],6,0)</f>
        <v>failed</v>
      </c>
      <c r="G2884">
        <f>IF(F2884="failed",Data!L2884,0)</f>
        <v>4</v>
      </c>
    </row>
    <row r="2885" spans="1:7" x14ac:dyDescent="0.25">
      <c r="A2885">
        <v>2883</v>
      </c>
      <c r="B2885" t="str">
        <f>VLOOKUP(A2885,Table1[[#This Row],[id]:[state]],6,0)</f>
        <v>failed</v>
      </c>
      <c r="C2885">
        <f>IF(B2885="successful",Data!L2885,0)</f>
        <v>0</v>
      </c>
      <c r="F2885" t="str">
        <f>VLOOKUP(A2885,Table1[[#This Row],[id]:[state]],6,0)</f>
        <v>failed</v>
      </c>
      <c r="G2885">
        <f>IF(F2885="failed",Data!L2885,0)</f>
        <v>5</v>
      </c>
    </row>
    <row r="2886" spans="1:7" x14ac:dyDescent="0.25">
      <c r="A2886">
        <v>2884</v>
      </c>
      <c r="B2886" t="str">
        <f>VLOOKUP(A2886,Table1[[#This Row],[id]:[state]],6,0)</f>
        <v>failed</v>
      </c>
      <c r="C2886">
        <f>IF(B2886="successful",Data!L2886,0)</f>
        <v>0</v>
      </c>
      <c r="F2886" t="str">
        <f>VLOOKUP(A2886,Table1[[#This Row],[id]:[state]],6,0)</f>
        <v>failed</v>
      </c>
      <c r="G2886">
        <f>IF(F2886="failed",Data!L2886,0)</f>
        <v>4</v>
      </c>
    </row>
    <row r="2887" spans="1:7" x14ac:dyDescent="0.25">
      <c r="A2887">
        <v>2885</v>
      </c>
      <c r="B2887" t="str">
        <f>VLOOKUP(A2887,Table1[[#This Row],[id]:[state]],6,0)</f>
        <v>failed</v>
      </c>
      <c r="C2887">
        <f>IF(B2887="successful",Data!L2887,0)</f>
        <v>0</v>
      </c>
      <c r="F2887" t="str">
        <f>VLOOKUP(A2887,Table1[[#This Row],[id]:[state]],6,0)</f>
        <v>failed</v>
      </c>
      <c r="G2887">
        <f>IF(F2887="failed",Data!L2887,0)</f>
        <v>5</v>
      </c>
    </row>
    <row r="2888" spans="1:7" x14ac:dyDescent="0.25">
      <c r="A2888">
        <v>2886</v>
      </c>
      <c r="B2888" t="str">
        <f>VLOOKUP(A2888,Table1[[#This Row],[id]:[state]],6,0)</f>
        <v>failed</v>
      </c>
      <c r="C2888">
        <f>IF(B2888="successful",Data!L2888,0)</f>
        <v>0</v>
      </c>
      <c r="F2888" t="str">
        <f>VLOOKUP(A2888,Table1[[#This Row],[id]:[state]],6,0)</f>
        <v>failed</v>
      </c>
      <c r="G2888">
        <f>IF(F2888="failed",Data!L2888,0)</f>
        <v>1</v>
      </c>
    </row>
    <row r="2889" spans="1:7" x14ac:dyDescent="0.25">
      <c r="A2889">
        <v>2887</v>
      </c>
      <c r="B2889" t="str">
        <f>VLOOKUP(A2889,Table1[[#This Row],[id]:[state]],6,0)</f>
        <v>failed</v>
      </c>
      <c r="C2889">
        <f>IF(B2889="successful",Data!L2889,0)</f>
        <v>0</v>
      </c>
      <c r="F2889" t="str">
        <f>VLOOKUP(A2889,Table1[[#This Row],[id]:[state]],6,0)</f>
        <v>failed</v>
      </c>
      <c r="G2889">
        <f>IF(F2889="failed",Data!L2889,0)</f>
        <v>1</v>
      </c>
    </row>
    <row r="2890" spans="1:7" x14ac:dyDescent="0.25">
      <c r="A2890">
        <v>2888</v>
      </c>
      <c r="B2890" t="str">
        <f>VLOOKUP(A2890,Table1[[#This Row],[id]:[state]],6,0)</f>
        <v>failed</v>
      </c>
      <c r="C2890">
        <f>IF(B2890="successful",Data!L2890,0)</f>
        <v>0</v>
      </c>
      <c r="F2890" t="str">
        <f>VLOOKUP(A2890,Table1[[#This Row],[id]:[state]],6,0)</f>
        <v>failed</v>
      </c>
      <c r="G2890">
        <f>IF(F2890="failed",Data!L2890,0)</f>
        <v>0</v>
      </c>
    </row>
    <row r="2891" spans="1:7" x14ac:dyDescent="0.25">
      <c r="A2891">
        <v>2889</v>
      </c>
      <c r="B2891" t="str">
        <f>VLOOKUP(A2891,Table1[[#This Row],[id]:[state]],6,0)</f>
        <v>failed</v>
      </c>
      <c r="C2891">
        <f>IF(B2891="successful",Data!L2891,0)</f>
        <v>0</v>
      </c>
      <c r="F2891" t="str">
        <f>VLOOKUP(A2891,Table1[[#This Row],[id]:[state]],6,0)</f>
        <v>failed</v>
      </c>
      <c r="G2891">
        <f>IF(F2891="failed",Data!L2891,0)</f>
        <v>14</v>
      </c>
    </row>
    <row r="2892" spans="1:7" x14ac:dyDescent="0.25">
      <c r="A2892">
        <v>2890</v>
      </c>
      <c r="B2892" t="str">
        <f>VLOOKUP(A2892,Table1[[#This Row],[id]:[state]],6,0)</f>
        <v>failed</v>
      </c>
      <c r="C2892">
        <f>IF(B2892="successful",Data!L2892,0)</f>
        <v>0</v>
      </c>
      <c r="F2892" t="str">
        <f>VLOOKUP(A2892,Table1[[#This Row],[id]:[state]],6,0)</f>
        <v>failed</v>
      </c>
      <c r="G2892">
        <f>IF(F2892="failed",Data!L2892,0)</f>
        <v>3</v>
      </c>
    </row>
    <row r="2893" spans="1:7" x14ac:dyDescent="0.25">
      <c r="A2893">
        <v>2891</v>
      </c>
      <c r="B2893" t="str">
        <f>VLOOKUP(A2893,Table1[[#This Row],[id]:[state]],6,0)</f>
        <v>failed</v>
      </c>
      <c r="C2893">
        <f>IF(B2893="successful",Data!L2893,0)</f>
        <v>0</v>
      </c>
      <c r="F2893" t="str">
        <f>VLOOKUP(A2893,Table1[[#This Row],[id]:[state]],6,0)</f>
        <v>failed</v>
      </c>
      <c r="G2893">
        <f>IF(F2893="failed",Data!L2893,0)</f>
        <v>10</v>
      </c>
    </row>
    <row r="2894" spans="1:7" x14ac:dyDescent="0.25">
      <c r="A2894">
        <v>2892</v>
      </c>
      <c r="B2894" t="str">
        <f>VLOOKUP(A2894,Table1[[#This Row],[id]:[state]],6,0)</f>
        <v>failed</v>
      </c>
      <c r="C2894">
        <f>IF(B2894="successful",Data!L2894,0)</f>
        <v>0</v>
      </c>
      <c r="F2894" t="str">
        <f>VLOOKUP(A2894,Table1[[#This Row],[id]:[state]],6,0)</f>
        <v>failed</v>
      </c>
      <c r="G2894">
        <f>IF(F2894="failed",Data!L2894,0)</f>
        <v>17</v>
      </c>
    </row>
    <row r="2895" spans="1:7" x14ac:dyDescent="0.25">
      <c r="A2895">
        <v>2893</v>
      </c>
      <c r="B2895" t="str">
        <f>VLOOKUP(A2895,Table1[[#This Row],[id]:[state]],6,0)</f>
        <v>failed</v>
      </c>
      <c r="C2895">
        <f>IF(B2895="successful",Data!L2895,0)</f>
        <v>0</v>
      </c>
      <c r="F2895" t="str">
        <f>VLOOKUP(A2895,Table1[[#This Row],[id]:[state]],6,0)</f>
        <v>failed</v>
      </c>
      <c r="G2895">
        <f>IF(F2895="failed",Data!L2895,0)</f>
        <v>2</v>
      </c>
    </row>
    <row r="2896" spans="1:7" x14ac:dyDescent="0.25">
      <c r="A2896">
        <v>2894</v>
      </c>
      <c r="B2896" t="str">
        <f>VLOOKUP(A2896,Table1[[#This Row],[id]:[state]],6,0)</f>
        <v>failed</v>
      </c>
      <c r="C2896">
        <f>IF(B2896="successful",Data!L2896,0)</f>
        <v>0</v>
      </c>
      <c r="F2896" t="str">
        <f>VLOOKUP(A2896,Table1[[#This Row],[id]:[state]],6,0)</f>
        <v>failed</v>
      </c>
      <c r="G2896">
        <f>IF(F2896="failed",Data!L2896,0)</f>
        <v>0</v>
      </c>
    </row>
    <row r="2897" spans="1:7" x14ac:dyDescent="0.25">
      <c r="A2897">
        <v>2895</v>
      </c>
      <c r="B2897" t="str">
        <f>VLOOKUP(A2897,Table1[[#This Row],[id]:[state]],6,0)</f>
        <v>failed</v>
      </c>
      <c r="C2897">
        <f>IF(B2897="successful",Data!L2897,0)</f>
        <v>0</v>
      </c>
      <c r="F2897" t="str">
        <f>VLOOKUP(A2897,Table1[[#This Row],[id]:[state]],6,0)</f>
        <v>failed</v>
      </c>
      <c r="G2897">
        <f>IF(F2897="failed",Data!L2897,0)</f>
        <v>4</v>
      </c>
    </row>
    <row r="2898" spans="1:7" x14ac:dyDescent="0.25">
      <c r="A2898">
        <v>2896</v>
      </c>
      <c r="B2898" t="str">
        <f>VLOOKUP(A2898,Table1[[#This Row],[id]:[state]],6,0)</f>
        <v>failed</v>
      </c>
      <c r="C2898">
        <f>IF(B2898="successful",Data!L2898,0)</f>
        <v>0</v>
      </c>
      <c r="F2898" t="str">
        <f>VLOOKUP(A2898,Table1[[#This Row],[id]:[state]],6,0)</f>
        <v>failed</v>
      </c>
      <c r="G2898">
        <f>IF(F2898="failed",Data!L2898,0)</f>
        <v>12</v>
      </c>
    </row>
    <row r="2899" spans="1:7" x14ac:dyDescent="0.25">
      <c r="A2899">
        <v>2897</v>
      </c>
      <c r="B2899" t="str">
        <f>VLOOKUP(A2899,Table1[[#This Row],[id]:[state]],6,0)</f>
        <v>failed</v>
      </c>
      <c r="C2899">
        <f>IF(B2899="successful",Data!L2899,0)</f>
        <v>0</v>
      </c>
      <c r="F2899" t="str">
        <f>VLOOKUP(A2899,Table1[[#This Row],[id]:[state]],6,0)</f>
        <v>failed</v>
      </c>
      <c r="G2899">
        <f>IF(F2899="failed",Data!L2899,0)</f>
        <v>3</v>
      </c>
    </row>
    <row r="2900" spans="1:7" x14ac:dyDescent="0.25">
      <c r="A2900">
        <v>2898</v>
      </c>
      <c r="B2900" t="str">
        <f>VLOOKUP(A2900,Table1[[#This Row],[id]:[state]],6,0)</f>
        <v>failed</v>
      </c>
      <c r="C2900">
        <f>IF(B2900="successful",Data!L2900,0)</f>
        <v>0</v>
      </c>
      <c r="F2900" t="str">
        <f>VLOOKUP(A2900,Table1[[#This Row],[id]:[state]],6,0)</f>
        <v>failed</v>
      </c>
      <c r="G2900">
        <f>IF(F2900="failed",Data!L2900,0)</f>
        <v>12</v>
      </c>
    </row>
    <row r="2901" spans="1:7" x14ac:dyDescent="0.25">
      <c r="A2901">
        <v>2899</v>
      </c>
      <c r="B2901" t="str">
        <f>VLOOKUP(A2901,Table1[[#This Row],[id]:[state]],6,0)</f>
        <v>failed</v>
      </c>
      <c r="C2901">
        <f>IF(B2901="successful",Data!L2901,0)</f>
        <v>0</v>
      </c>
      <c r="F2901" t="str">
        <f>VLOOKUP(A2901,Table1[[#This Row],[id]:[state]],6,0)</f>
        <v>failed</v>
      </c>
      <c r="G2901">
        <f>IF(F2901="failed",Data!L2901,0)</f>
        <v>0</v>
      </c>
    </row>
    <row r="2902" spans="1:7" x14ac:dyDescent="0.25">
      <c r="A2902">
        <v>2900</v>
      </c>
      <c r="B2902" t="str">
        <f>VLOOKUP(A2902,Table1[[#This Row],[id]:[state]],6,0)</f>
        <v>failed</v>
      </c>
      <c r="C2902">
        <f>IF(B2902="successful",Data!L2902,0)</f>
        <v>0</v>
      </c>
      <c r="F2902" t="str">
        <f>VLOOKUP(A2902,Table1[[#This Row],[id]:[state]],6,0)</f>
        <v>failed</v>
      </c>
      <c r="G2902">
        <f>IF(F2902="failed",Data!L2902,0)</f>
        <v>7</v>
      </c>
    </row>
    <row r="2903" spans="1:7" x14ac:dyDescent="0.25">
      <c r="A2903">
        <v>2901</v>
      </c>
      <c r="B2903" t="str">
        <f>VLOOKUP(A2903,Table1[[#This Row],[id]:[state]],6,0)</f>
        <v>failed</v>
      </c>
      <c r="C2903">
        <f>IF(B2903="successful",Data!L2903,0)</f>
        <v>0</v>
      </c>
      <c r="F2903" t="str">
        <f>VLOOKUP(A2903,Table1[[#This Row],[id]:[state]],6,0)</f>
        <v>failed</v>
      </c>
      <c r="G2903">
        <f>IF(F2903="failed",Data!L2903,0)</f>
        <v>2</v>
      </c>
    </row>
    <row r="2904" spans="1:7" x14ac:dyDescent="0.25">
      <c r="A2904">
        <v>2902</v>
      </c>
      <c r="B2904" t="str">
        <f>VLOOKUP(A2904,Table1[[#This Row],[id]:[state]],6,0)</f>
        <v>failed</v>
      </c>
      <c r="C2904">
        <f>IF(B2904="successful",Data!L2904,0)</f>
        <v>0</v>
      </c>
      <c r="F2904" t="str">
        <f>VLOOKUP(A2904,Table1[[#This Row],[id]:[state]],6,0)</f>
        <v>failed</v>
      </c>
      <c r="G2904">
        <f>IF(F2904="failed",Data!L2904,0)</f>
        <v>1</v>
      </c>
    </row>
    <row r="2905" spans="1:7" x14ac:dyDescent="0.25">
      <c r="A2905">
        <v>2903</v>
      </c>
      <c r="B2905" t="str">
        <f>VLOOKUP(A2905,Table1[[#This Row],[id]:[state]],6,0)</f>
        <v>failed</v>
      </c>
      <c r="C2905">
        <f>IF(B2905="successful",Data!L2905,0)</f>
        <v>0</v>
      </c>
      <c r="F2905" t="str">
        <f>VLOOKUP(A2905,Table1[[#This Row],[id]:[state]],6,0)</f>
        <v>failed</v>
      </c>
      <c r="G2905">
        <f>IF(F2905="failed",Data!L2905,0)</f>
        <v>4</v>
      </c>
    </row>
    <row r="2906" spans="1:7" x14ac:dyDescent="0.25">
      <c r="A2906">
        <v>2904</v>
      </c>
      <c r="B2906" t="str">
        <f>VLOOKUP(A2906,Table1[[#This Row],[id]:[state]],6,0)</f>
        <v>failed</v>
      </c>
      <c r="C2906">
        <f>IF(B2906="successful",Data!L2906,0)</f>
        <v>0</v>
      </c>
      <c r="F2906" t="str">
        <f>VLOOKUP(A2906,Table1[[#This Row],[id]:[state]],6,0)</f>
        <v>failed</v>
      </c>
      <c r="G2906">
        <f>IF(F2906="failed",Data!L2906,0)</f>
        <v>4</v>
      </c>
    </row>
    <row r="2907" spans="1:7" x14ac:dyDescent="0.25">
      <c r="A2907">
        <v>2905</v>
      </c>
      <c r="B2907" t="str">
        <f>VLOOKUP(A2907,Table1[[#This Row],[id]:[state]],6,0)</f>
        <v>failed</v>
      </c>
      <c r="C2907">
        <f>IF(B2907="successful",Data!L2907,0)</f>
        <v>0</v>
      </c>
      <c r="F2907" t="str">
        <f>VLOOKUP(A2907,Table1[[#This Row],[id]:[state]],6,0)</f>
        <v>failed</v>
      </c>
      <c r="G2907">
        <f>IF(F2907="failed",Data!L2907,0)</f>
        <v>17</v>
      </c>
    </row>
    <row r="2908" spans="1:7" x14ac:dyDescent="0.25">
      <c r="A2908">
        <v>2906</v>
      </c>
      <c r="B2908" t="str">
        <f>VLOOKUP(A2908,Table1[[#This Row],[id]:[state]],6,0)</f>
        <v>failed</v>
      </c>
      <c r="C2908">
        <f>IF(B2908="successful",Data!L2908,0)</f>
        <v>0</v>
      </c>
      <c r="F2908" t="str">
        <f>VLOOKUP(A2908,Table1[[#This Row],[id]:[state]],6,0)</f>
        <v>failed</v>
      </c>
      <c r="G2908">
        <f>IF(F2908="failed",Data!L2908,0)</f>
        <v>7</v>
      </c>
    </row>
    <row r="2909" spans="1:7" x14ac:dyDescent="0.25">
      <c r="A2909">
        <v>2907</v>
      </c>
      <c r="B2909" t="str">
        <f>VLOOKUP(A2909,Table1[[#This Row],[id]:[state]],6,0)</f>
        <v>failed</v>
      </c>
      <c r="C2909">
        <f>IF(B2909="successful",Data!L2909,0)</f>
        <v>0</v>
      </c>
      <c r="F2909" t="str">
        <f>VLOOKUP(A2909,Table1[[#This Row],[id]:[state]],6,0)</f>
        <v>failed</v>
      </c>
      <c r="G2909">
        <f>IF(F2909="failed",Data!L2909,0)</f>
        <v>2</v>
      </c>
    </row>
    <row r="2910" spans="1:7" x14ac:dyDescent="0.25">
      <c r="A2910">
        <v>2908</v>
      </c>
      <c r="B2910" t="str">
        <f>VLOOKUP(A2910,Table1[[#This Row],[id]:[state]],6,0)</f>
        <v>failed</v>
      </c>
      <c r="C2910">
        <f>IF(B2910="successful",Data!L2910,0)</f>
        <v>0</v>
      </c>
      <c r="F2910" t="str">
        <f>VLOOKUP(A2910,Table1[[#This Row],[id]:[state]],6,0)</f>
        <v>failed</v>
      </c>
      <c r="G2910">
        <f>IF(F2910="failed",Data!L2910,0)</f>
        <v>5</v>
      </c>
    </row>
    <row r="2911" spans="1:7" x14ac:dyDescent="0.25">
      <c r="A2911">
        <v>2909</v>
      </c>
      <c r="B2911" t="str">
        <f>VLOOKUP(A2911,Table1[[#This Row],[id]:[state]],6,0)</f>
        <v>failed</v>
      </c>
      <c r="C2911">
        <f>IF(B2911="successful",Data!L2911,0)</f>
        <v>0</v>
      </c>
      <c r="F2911" t="str">
        <f>VLOOKUP(A2911,Table1[[#This Row],[id]:[state]],6,0)</f>
        <v>failed</v>
      </c>
      <c r="G2911">
        <f>IF(F2911="failed",Data!L2911,0)</f>
        <v>1</v>
      </c>
    </row>
    <row r="2912" spans="1:7" x14ac:dyDescent="0.25">
      <c r="A2912">
        <v>2910</v>
      </c>
      <c r="B2912" t="str">
        <f>VLOOKUP(A2912,Table1[[#This Row],[id]:[state]],6,0)</f>
        <v>failed</v>
      </c>
      <c r="C2912">
        <f>IF(B2912="successful",Data!L2912,0)</f>
        <v>0</v>
      </c>
      <c r="F2912" t="str">
        <f>VLOOKUP(A2912,Table1[[#This Row],[id]:[state]],6,0)</f>
        <v>failed</v>
      </c>
      <c r="G2912">
        <f>IF(F2912="failed",Data!L2912,0)</f>
        <v>1</v>
      </c>
    </row>
    <row r="2913" spans="1:7" x14ac:dyDescent="0.25">
      <c r="A2913">
        <v>2911</v>
      </c>
      <c r="B2913" t="str">
        <f>VLOOKUP(A2913,Table1[[#This Row],[id]:[state]],6,0)</f>
        <v>failed</v>
      </c>
      <c r="C2913">
        <f>IF(B2913="successful",Data!L2913,0)</f>
        <v>0</v>
      </c>
      <c r="F2913" t="str">
        <f>VLOOKUP(A2913,Table1[[#This Row],[id]:[state]],6,0)</f>
        <v>failed</v>
      </c>
      <c r="G2913">
        <f>IF(F2913="failed",Data!L2913,0)</f>
        <v>14</v>
      </c>
    </row>
    <row r="2914" spans="1:7" x14ac:dyDescent="0.25">
      <c r="A2914">
        <v>2912</v>
      </c>
      <c r="B2914" t="str">
        <f>VLOOKUP(A2914,Table1[[#This Row],[id]:[state]],6,0)</f>
        <v>failed</v>
      </c>
      <c r="C2914">
        <f>IF(B2914="successful",Data!L2914,0)</f>
        <v>0</v>
      </c>
      <c r="F2914" t="str">
        <f>VLOOKUP(A2914,Table1[[#This Row],[id]:[state]],6,0)</f>
        <v>failed</v>
      </c>
      <c r="G2914">
        <f>IF(F2914="failed",Data!L2914,0)</f>
        <v>26</v>
      </c>
    </row>
    <row r="2915" spans="1:7" x14ac:dyDescent="0.25">
      <c r="A2915">
        <v>2913</v>
      </c>
      <c r="B2915" t="str">
        <f>VLOOKUP(A2915,Table1[[#This Row],[id]:[state]],6,0)</f>
        <v>failed</v>
      </c>
      <c r="C2915">
        <f>IF(B2915="successful",Data!L2915,0)</f>
        <v>0</v>
      </c>
      <c r="F2915" t="str">
        <f>VLOOKUP(A2915,Table1[[#This Row],[id]:[state]],6,0)</f>
        <v>failed</v>
      </c>
      <c r="G2915">
        <f>IF(F2915="failed",Data!L2915,0)</f>
        <v>2</v>
      </c>
    </row>
    <row r="2916" spans="1:7" x14ac:dyDescent="0.25">
      <c r="A2916">
        <v>2914</v>
      </c>
      <c r="B2916" t="str">
        <f>VLOOKUP(A2916,Table1[[#This Row],[id]:[state]],6,0)</f>
        <v>failed</v>
      </c>
      <c r="C2916">
        <f>IF(B2916="successful",Data!L2916,0)</f>
        <v>0</v>
      </c>
      <c r="F2916" t="str">
        <f>VLOOKUP(A2916,Table1[[#This Row],[id]:[state]],6,0)</f>
        <v>failed</v>
      </c>
      <c r="G2916">
        <f>IF(F2916="failed",Data!L2916,0)</f>
        <v>1</v>
      </c>
    </row>
    <row r="2917" spans="1:7" x14ac:dyDescent="0.25">
      <c r="A2917">
        <v>2915</v>
      </c>
      <c r="B2917" t="str">
        <f>VLOOKUP(A2917,Table1[[#This Row],[id]:[state]],6,0)</f>
        <v>failed</v>
      </c>
      <c r="C2917">
        <f>IF(B2917="successful",Data!L2917,0)</f>
        <v>0</v>
      </c>
      <c r="F2917" t="str">
        <f>VLOOKUP(A2917,Table1[[#This Row],[id]:[state]],6,0)</f>
        <v>failed</v>
      </c>
      <c r="G2917">
        <f>IF(F2917="failed",Data!L2917,0)</f>
        <v>3</v>
      </c>
    </row>
    <row r="2918" spans="1:7" x14ac:dyDescent="0.25">
      <c r="A2918">
        <v>2916</v>
      </c>
      <c r="B2918" t="str">
        <f>VLOOKUP(A2918,Table1[[#This Row],[id]:[state]],6,0)</f>
        <v>failed</v>
      </c>
      <c r="C2918">
        <f>IF(B2918="successful",Data!L2918,0)</f>
        <v>0</v>
      </c>
      <c r="F2918" t="str">
        <f>VLOOKUP(A2918,Table1[[#This Row],[id]:[state]],6,0)</f>
        <v>failed</v>
      </c>
      <c r="G2918">
        <f>IF(F2918="failed",Data!L2918,0)</f>
        <v>7</v>
      </c>
    </row>
    <row r="2919" spans="1:7" x14ac:dyDescent="0.25">
      <c r="A2919">
        <v>2917</v>
      </c>
      <c r="B2919" t="str">
        <f>VLOOKUP(A2919,Table1[[#This Row],[id]:[state]],6,0)</f>
        <v>failed</v>
      </c>
      <c r="C2919">
        <f>IF(B2919="successful",Data!L2919,0)</f>
        <v>0</v>
      </c>
      <c r="F2919" t="str">
        <f>VLOOKUP(A2919,Table1[[#This Row],[id]:[state]],6,0)</f>
        <v>failed</v>
      </c>
      <c r="G2919">
        <f>IF(F2919="failed",Data!L2919,0)</f>
        <v>9</v>
      </c>
    </row>
    <row r="2920" spans="1:7" x14ac:dyDescent="0.25">
      <c r="A2920">
        <v>2918</v>
      </c>
      <c r="B2920" t="str">
        <f>VLOOKUP(A2920,Table1[[#This Row],[id]:[state]],6,0)</f>
        <v>failed</v>
      </c>
      <c r="C2920">
        <f>IF(B2920="successful",Data!L2920,0)</f>
        <v>0</v>
      </c>
      <c r="F2920" t="str">
        <f>VLOOKUP(A2920,Table1[[#This Row],[id]:[state]],6,0)</f>
        <v>failed</v>
      </c>
      <c r="G2920">
        <f>IF(F2920="failed",Data!L2920,0)</f>
        <v>20</v>
      </c>
    </row>
    <row r="2921" spans="1:7" x14ac:dyDescent="0.25">
      <c r="A2921">
        <v>2919</v>
      </c>
      <c r="B2921" t="str">
        <f>VLOOKUP(A2921,Table1[[#This Row],[id]:[state]],6,0)</f>
        <v>failed</v>
      </c>
      <c r="C2921">
        <f>IF(B2921="successful",Data!L2921,0)</f>
        <v>0</v>
      </c>
      <c r="F2921" t="str">
        <f>VLOOKUP(A2921,Table1[[#This Row],[id]:[state]],6,0)</f>
        <v>failed</v>
      </c>
      <c r="G2921">
        <f>IF(F2921="failed",Data!L2921,0)</f>
        <v>6</v>
      </c>
    </row>
    <row r="2922" spans="1:7" x14ac:dyDescent="0.25">
      <c r="A2922">
        <v>2920</v>
      </c>
      <c r="B2922" t="str">
        <f>VLOOKUP(A2922,Table1[[#This Row],[id]:[state]],6,0)</f>
        <v>failed</v>
      </c>
      <c r="C2922">
        <f>IF(B2922="successful",Data!L2922,0)</f>
        <v>0</v>
      </c>
      <c r="F2922" t="str">
        <f>VLOOKUP(A2922,Table1[[#This Row],[id]:[state]],6,0)</f>
        <v>failed</v>
      </c>
      <c r="G2922">
        <f>IF(F2922="failed",Data!L2922,0)</f>
        <v>13</v>
      </c>
    </row>
    <row r="2923" spans="1:7" hidden="1" x14ac:dyDescent="0.25">
      <c r="A2923">
        <v>2921</v>
      </c>
      <c r="B2923" t="str">
        <f>VLOOKUP(A2923,Table1[[#This Row],[id]:[state]],6,0)</f>
        <v>successful</v>
      </c>
      <c r="C2923">
        <f>IF(B2923="successful",Data!L2923,0)</f>
        <v>3</v>
      </c>
      <c r="F2923" t="str">
        <f>VLOOKUP(A2923,Table1[[#This Row],[id]:[state]],6,0)</f>
        <v>successful</v>
      </c>
      <c r="G2923">
        <f>IF(F2923="failed",Data!L2923,0)</f>
        <v>0</v>
      </c>
    </row>
    <row r="2924" spans="1:7" hidden="1" x14ac:dyDescent="0.25">
      <c r="A2924">
        <v>2922</v>
      </c>
      <c r="B2924" t="str">
        <f>VLOOKUP(A2924,Table1[[#This Row],[id]:[state]],6,0)</f>
        <v>successful</v>
      </c>
      <c r="C2924">
        <f>IF(B2924="successful",Data!L2924,0)</f>
        <v>6</v>
      </c>
      <c r="F2924" t="str">
        <f>VLOOKUP(A2924,Table1[[#This Row],[id]:[state]],6,0)</f>
        <v>successful</v>
      </c>
      <c r="G2924">
        <f>IF(F2924="failed",Data!L2924,0)</f>
        <v>0</v>
      </c>
    </row>
    <row r="2925" spans="1:7" hidden="1" x14ac:dyDescent="0.25">
      <c r="A2925">
        <v>2923</v>
      </c>
      <c r="B2925" t="str">
        <f>VLOOKUP(A2925,Table1[[#This Row],[id]:[state]],6,0)</f>
        <v>successful</v>
      </c>
      <c r="C2925">
        <f>IF(B2925="successful",Data!L2925,0)</f>
        <v>10</v>
      </c>
      <c r="F2925" t="str">
        <f>VLOOKUP(A2925,Table1[[#This Row],[id]:[state]],6,0)</f>
        <v>successful</v>
      </c>
      <c r="G2925">
        <f>IF(F2925="failed",Data!L2925,0)</f>
        <v>0</v>
      </c>
    </row>
    <row r="2926" spans="1:7" hidden="1" x14ac:dyDescent="0.25">
      <c r="A2926">
        <v>2924</v>
      </c>
      <c r="B2926" t="str">
        <f>VLOOKUP(A2926,Table1[[#This Row],[id]:[state]],6,0)</f>
        <v>successful</v>
      </c>
      <c r="C2926">
        <f>IF(B2926="successful",Data!L2926,0)</f>
        <v>147</v>
      </c>
      <c r="F2926" t="str">
        <f>VLOOKUP(A2926,Table1[[#This Row],[id]:[state]],6,0)</f>
        <v>successful</v>
      </c>
      <c r="G2926">
        <f>IF(F2926="failed",Data!L2926,0)</f>
        <v>0</v>
      </c>
    </row>
    <row r="2927" spans="1:7" hidden="1" x14ac:dyDescent="0.25">
      <c r="A2927">
        <v>2925</v>
      </c>
      <c r="B2927" t="str">
        <f>VLOOKUP(A2927,Table1[[#This Row],[id]:[state]],6,0)</f>
        <v>successful</v>
      </c>
      <c r="C2927">
        <f>IF(B2927="successful",Data!L2927,0)</f>
        <v>199</v>
      </c>
      <c r="F2927" t="str">
        <f>VLOOKUP(A2927,Table1[[#This Row],[id]:[state]],6,0)</f>
        <v>successful</v>
      </c>
      <c r="G2927">
        <f>IF(F2927="failed",Data!L2927,0)</f>
        <v>0</v>
      </c>
    </row>
    <row r="2928" spans="1:7" hidden="1" x14ac:dyDescent="0.25">
      <c r="A2928">
        <v>2926</v>
      </c>
      <c r="B2928" t="str">
        <f>VLOOKUP(A2928,Table1[[#This Row],[id]:[state]],6,0)</f>
        <v>successful</v>
      </c>
      <c r="C2928">
        <f>IF(B2928="successful",Data!L2928,0)</f>
        <v>50</v>
      </c>
      <c r="F2928" t="str">
        <f>VLOOKUP(A2928,Table1[[#This Row],[id]:[state]],6,0)</f>
        <v>successful</v>
      </c>
      <c r="G2928">
        <f>IF(F2928="failed",Data!L2928,0)</f>
        <v>0</v>
      </c>
    </row>
    <row r="2929" spans="1:7" hidden="1" x14ac:dyDescent="0.25">
      <c r="A2929">
        <v>2927</v>
      </c>
      <c r="B2929" t="str">
        <f>VLOOKUP(A2929,Table1[[#This Row],[id]:[state]],6,0)</f>
        <v>successful</v>
      </c>
      <c r="C2929">
        <f>IF(B2929="successful",Data!L2929,0)</f>
        <v>21</v>
      </c>
      <c r="F2929" t="str">
        <f>VLOOKUP(A2929,Table1[[#This Row],[id]:[state]],6,0)</f>
        <v>successful</v>
      </c>
      <c r="G2929">
        <f>IF(F2929="failed",Data!L2929,0)</f>
        <v>0</v>
      </c>
    </row>
    <row r="2930" spans="1:7" hidden="1" x14ac:dyDescent="0.25">
      <c r="A2930">
        <v>2928</v>
      </c>
      <c r="B2930" t="str">
        <f>VLOOKUP(A2930,Table1[[#This Row],[id]:[state]],6,0)</f>
        <v>successful</v>
      </c>
      <c r="C2930">
        <f>IF(B2930="successful",Data!L2930,0)</f>
        <v>24</v>
      </c>
      <c r="F2930" t="str">
        <f>VLOOKUP(A2930,Table1[[#This Row],[id]:[state]],6,0)</f>
        <v>successful</v>
      </c>
      <c r="G2930">
        <f>IF(F2930="failed",Data!L2930,0)</f>
        <v>0</v>
      </c>
    </row>
    <row r="2931" spans="1:7" hidden="1" x14ac:dyDescent="0.25">
      <c r="A2931">
        <v>2929</v>
      </c>
      <c r="B2931" t="str">
        <f>VLOOKUP(A2931,Table1[[#This Row],[id]:[state]],6,0)</f>
        <v>successful</v>
      </c>
      <c r="C2931">
        <f>IF(B2931="successful",Data!L2931,0)</f>
        <v>32</v>
      </c>
      <c r="F2931" t="str">
        <f>VLOOKUP(A2931,Table1[[#This Row],[id]:[state]],6,0)</f>
        <v>successful</v>
      </c>
      <c r="G2931">
        <f>IF(F2931="failed",Data!L2931,0)</f>
        <v>0</v>
      </c>
    </row>
    <row r="2932" spans="1:7" hidden="1" x14ac:dyDescent="0.25">
      <c r="A2932">
        <v>2930</v>
      </c>
      <c r="B2932" t="str">
        <f>VLOOKUP(A2932,Table1[[#This Row],[id]:[state]],6,0)</f>
        <v>successful</v>
      </c>
      <c r="C2932">
        <f>IF(B2932="successful",Data!L2932,0)</f>
        <v>62</v>
      </c>
      <c r="F2932" t="str">
        <f>VLOOKUP(A2932,Table1[[#This Row],[id]:[state]],6,0)</f>
        <v>successful</v>
      </c>
      <c r="G2932">
        <f>IF(F2932="failed",Data!L2932,0)</f>
        <v>0</v>
      </c>
    </row>
    <row r="2933" spans="1:7" hidden="1" x14ac:dyDescent="0.25">
      <c r="A2933">
        <v>2931</v>
      </c>
      <c r="B2933" t="str">
        <f>VLOOKUP(A2933,Table1[[#This Row],[id]:[state]],6,0)</f>
        <v>successful</v>
      </c>
      <c r="C2933">
        <f>IF(B2933="successful",Data!L2933,0)</f>
        <v>9</v>
      </c>
      <c r="F2933" t="str">
        <f>VLOOKUP(A2933,Table1[[#This Row],[id]:[state]],6,0)</f>
        <v>successful</v>
      </c>
      <c r="G2933">
        <f>IF(F2933="failed",Data!L2933,0)</f>
        <v>0</v>
      </c>
    </row>
    <row r="2934" spans="1:7" hidden="1" x14ac:dyDescent="0.25">
      <c r="A2934">
        <v>2932</v>
      </c>
      <c r="B2934" t="str">
        <f>VLOOKUP(A2934,Table1[[#This Row],[id]:[state]],6,0)</f>
        <v>successful</v>
      </c>
      <c r="C2934">
        <f>IF(B2934="successful",Data!L2934,0)</f>
        <v>38</v>
      </c>
      <c r="F2934" t="str">
        <f>VLOOKUP(A2934,Table1[[#This Row],[id]:[state]],6,0)</f>
        <v>successful</v>
      </c>
      <c r="G2934">
        <f>IF(F2934="failed",Data!L2934,0)</f>
        <v>0</v>
      </c>
    </row>
    <row r="2935" spans="1:7" hidden="1" x14ac:dyDescent="0.25">
      <c r="A2935">
        <v>2933</v>
      </c>
      <c r="B2935" t="str">
        <f>VLOOKUP(A2935,Table1[[#This Row],[id]:[state]],6,0)</f>
        <v>successful</v>
      </c>
      <c r="C2935">
        <f>IF(B2935="successful",Data!L2935,0)</f>
        <v>54</v>
      </c>
      <c r="F2935" t="str">
        <f>VLOOKUP(A2935,Table1[[#This Row],[id]:[state]],6,0)</f>
        <v>successful</v>
      </c>
      <c r="G2935">
        <f>IF(F2935="failed",Data!L2935,0)</f>
        <v>0</v>
      </c>
    </row>
    <row r="2936" spans="1:7" hidden="1" x14ac:dyDescent="0.25">
      <c r="A2936">
        <v>2934</v>
      </c>
      <c r="B2936" t="str">
        <f>VLOOKUP(A2936,Table1[[#This Row],[id]:[state]],6,0)</f>
        <v>successful</v>
      </c>
      <c r="C2936">
        <f>IF(B2936="successful",Data!L2936,0)</f>
        <v>37</v>
      </c>
      <c r="F2936" t="str">
        <f>VLOOKUP(A2936,Table1[[#This Row],[id]:[state]],6,0)</f>
        <v>successful</v>
      </c>
      <c r="G2936">
        <f>IF(F2936="failed",Data!L2936,0)</f>
        <v>0</v>
      </c>
    </row>
    <row r="2937" spans="1:7" hidden="1" x14ac:dyDescent="0.25">
      <c r="A2937">
        <v>2935</v>
      </c>
      <c r="B2937" t="str">
        <f>VLOOKUP(A2937,Table1[[#This Row],[id]:[state]],6,0)</f>
        <v>successful</v>
      </c>
      <c r="C2937">
        <f>IF(B2937="successful",Data!L2937,0)</f>
        <v>39</v>
      </c>
      <c r="F2937" t="str">
        <f>VLOOKUP(A2937,Table1[[#This Row],[id]:[state]],6,0)</f>
        <v>successful</v>
      </c>
      <c r="G2937">
        <f>IF(F2937="failed",Data!L2937,0)</f>
        <v>0</v>
      </c>
    </row>
    <row r="2938" spans="1:7" hidden="1" x14ac:dyDescent="0.25">
      <c r="A2938">
        <v>2936</v>
      </c>
      <c r="B2938" t="str">
        <f>VLOOKUP(A2938,Table1[[#This Row],[id]:[state]],6,0)</f>
        <v>successful</v>
      </c>
      <c r="C2938">
        <f>IF(B2938="successful",Data!L2938,0)</f>
        <v>34</v>
      </c>
      <c r="F2938" t="str">
        <f>VLOOKUP(A2938,Table1[[#This Row],[id]:[state]],6,0)</f>
        <v>successful</v>
      </c>
      <c r="G2938">
        <f>IF(F2938="failed",Data!L2938,0)</f>
        <v>0</v>
      </c>
    </row>
    <row r="2939" spans="1:7" hidden="1" x14ac:dyDescent="0.25">
      <c r="A2939">
        <v>2937</v>
      </c>
      <c r="B2939" t="str">
        <f>VLOOKUP(A2939,Table1[[#This Row],[id]:[state]],6,0)</f>
        <v>successful</v>
      </c>
      <c r="C2939">
        <f>IF(B2939="successful",Data!L2939,0)</f>
        <v>55</v>
      </c>
      <c r="F2939" t="str">
        <f>VLOOKUP(A2939,Table1[[#This Row],[id]:[state]],6,0)</f>
        <v>successful</v>
      </c>
      <c r="G2939">
        <f>IF(F2939="failed",Data!L2939,0)</f>
        <v>0</v>
      </c>
    </row>
    <row r="2940" spans="1:7" hidden="1" x14ac:dyDescent="0.25">
      <c r="A2940">
        <v>2938</v>
      </c>
      <c r="B2940" t="str">
        <f>VLOOKUP(A2940,Table1[[#This Row],[id]:[state]],6,0)</f>
        <v>successful</v>
      </c>
      <c r="C2940">
        <f>IF(B2940="successful",Data!L2940,0)</f>
        <v>32</v>
      </c>
      <c r="F2940" t="str">
        <f>VLOOKUP(A2940,Table1[[#This Row],[id]:[state]],6,0)</f>
        <v>successful</v>
      </c>
      <c r="G2940">
        <f>IF(F2940="failed",Data!L2940,0)</f>
        <v>0</v>
      </c>
    </row>
    <row r="2941" spans="1:7" hidden="1" x14ac:dyDescent="0.25">
      <c r="A2941">
        <v>2939</v>
      </c>
      <c r="B2941" t="str">
        <f>VLOOKUP(A2941,Table1[[#This Row],[id]:[state]],6,0)</f>
        <v>successful</v>
      </c>
      <c r="C2941">
        <f>IF(B2941="successful",Data!L2941,0)</f>
        <v>25</v>
      </c>
      <c r="F2941" t="str">
        <f>VLOOKUP(A2941,Table1[[#This Row],[id]:[state]],6,0)</f>
        <v>successful</v>
      </c>
      <c r="G2941">
        <f>IF(F2941="failed",Data!L2941,0)</f>
        <v>0</v>
      </c>
    </row>
    <row r="2942" spans="1:7" hidden="1" x14ac:dyDescent="0.25">
      <c r="A2942">
        <v>2940</v>
      </c>
      <c r="B2942" t="str">
        <f>VLOOKUP(A2942,Table1[[#This Row],[id]:[state]],6,0)</f>
        <v>successful</v>
      </c>
      <c r="C2942">
        <f>IF(B2942="successful",Data!L2942,0)</f>
        <v>33</v>
      </c>
      <c r="F2942" t="str">
        <f>VLOOKUP(A2942,Table1[[#This Row],[id]:[state]],6,0)</f>
        <v>successful</v>
      </c>
      <c r="G2942">
        <f>IF(F2942="failed",Data!L2942,0)</f>
        <v>0</v>
      </c>
    </row>
    <row r="2943" spans="1:7" x14ac:dyDescent="0.25">
      <c r="A2943">
        <v>2941</v>
      </c>
      <c r="B2943" t="str">
        <f>VLOOKUP(A2943,Table1[[#This Row],[id]:[state]],6,0)</f>
        <v>failed</v>
      </c>
      <c r="C2943">
        <f>IF(B2943="successful",Data!L2943,0)</f>
        <v>0</v>
      </c>
      <c r="F2943" t="str">
        <f>VLOOKUP(A2943,Table1[[#This Row],[id]:[state]],6,0)</f>
        <v>failed</v>
      </c>
      <c r="G2943">
        <f>IF(F2943="failed",Data!L2943,0)</f>
        <v>1</v>
      </c>
    </row>
    <row r="2944" spans="1:7" x14ac:dyDescent="0.25">
      <c r="A2944">
        <v>2942</v>
      </c>
      <c r="B2944" t="str">
        <f>VLOOKUP(A2944,Table1[[#This Row],[id]:[state]],6,0)</f>
        <v>failed</v>
      </c>
      <c r="C2944">
        <f>IF(B2944="successful",Data!L2944,0)</f>
        <v>0</v>
      </c>
      <c r="F2944" t="str">
        <f>VLOOKUP(A2944,Table1[[#This Row],[id]:[state]],6,0)</f>
        <v>failed</v>
      </c>
      <c r="G2944">
        <f>IF(F2944="failed",Data!L2944,0)</f>
        <v>202</v>
      </c>
    </row>
    <row r="2945" spans="1:7" x14ac:dyDescent="0.25">
      <c r="A2945">
        <v>2943</v>
      </c>
      <c r="B2945" t="str">
        <f>VLOOKUP(A2945,Table1[[#This Row],[id]:[state]],6,0)</f>
        <v>failed</v>
      </c>
      <c r="C2945">
        <f>IF(B2945="successful",Data!L2945,0)</f>
        <v>0</v>
      </c>
      <c r="F2945" t="str">
        <f>VLOOKUP(A2945,Table1[[#This Row],[id]:[state]],6,0)</f>
        <v>failed</v>
      </c>
      <c r="G2945">
        <f>IF(F2945="failed",Data!L2945,0)</f>
        <v>0</v>
      </c>
    </row>
    <row r="2946" spans="1:7" x14ac:dyDescent="0.25">
      <c r="A2946">
        <v>2944</v>
      </c>
      <c r="B2946" t="str">
        <f>VLOOKUP(A2946,Table1[[#This Row],[id]:[state]],6,0)</f>
        <v>failed</v>
      </c>
      <c r="C2946">
        <f>IF(B2946="successful",Data!L2946,0)</f>
        <v>0</v>
      </c>
      <c r="F2946" t="str">
        <f>VLOOKUP(A2946,Table1[[#This Row],[id]:[state]],6,0)</f>
        <v>failed</v>
      </c>
      <c r="G2946">
        <f>IF(F2946="failed",Data!L2946,0)</f>
        <v>1</v>
      </c>
    </row>
    <row r="2947" spans="1:7" x14ac:dyDescent="0.25">
      <c r="A2947">
        <v>2945</v>
      </c>
      <c r="B2947" t="str">
        <f>VLOOKUP(A2947,Table1[[#This Row],[id]:[state]],6,0)</f>
        <v>failed</v>
      </c>
      <c r="C2947">
        <f>IF(B2947="successful",Data!L2947,0)</f>
        <v>0</v>
      </c>
      <c r="F2947" t="str">
        <f>VLOOKUP(A2947,Table1[[#This Row],[id]:[state]],6,0)</f>
        <v>failed</v>
      </c>
      <c r="G2947">
        <f>IF(F2947="failed",Data!L2947,0)</f>
        <v>0</v>
      </c>
    </row>
    <row r="2948" spans="1:7" x14ac:dyDescent="0.25">
      <c r="A2948">
        <v>2946</v>
      </c>
      <c r="B2948" t="str">
        <f>VLOOKUP(A2948,Table1[[#This Row],[id]:[state]],6,0)</f>
        <v>failed</v>
      </c>
      <c r="C2948">
        <f>IF(B2948="successful",Data!L2948,0)</f>
        <v>0</v>
      </c>
      <c r="F2948" t="str">
        <f>VLOOKUP(A2948,Table1[[#This Row],[id]:[state]],6,0)</f>
        <v>failed</v>
      </c>
      <c r="G2948">
        <f>IF(F2948="failed",Data!L2948,0)</f>
        <v>2</v>
      </c>
    </row>
    <row r="2949" spans="1:7" x14ac:dyDescent="0.25">
      <c r="A2949">
        <v>2947</v>
      </c>
      <c r="B2949" t="str">
        <f>VLOOKUP(A2949,Table1[[#This Row],[id]:[state]],6,0)</f>
        <v>failed</v>
      </c>
      <c r="C2949">
        <f>IF(B2949="successful",Data!L2949,0)</f>
        <v>0</v>
      </c>
      <c r="F2949" t="str">
        <f>VLOOKUP(A2949,Table1[[#This Row],[id]:[state]],6,0)</f>
        <v>failed</v>
      </c>
      <c r="G2949">
        <f>IF(F2949="failed",Data!L2949,0)</f>
        <v>13</v>
      </c>
    </row>
    <row r="2950" spans="1:7" x14ac:dyDescent="0.25">
      <c r="A2950">
        <v>2948</v>
      </c>
      <c r="B2950" t="str">
        <f>VLOOKUP(A2950,Table1[[#This Row],[id]:[state]],6,0)</f>
        <v>failed</v>
      </c>
      <c r="C2950">
        <f>IF(B2950="successful",Data!L2950,0)</f>
        <v>0</v>
      </c>
      <c r="F2950" t="str">
        <f>VLOOKUP(A2950,Table1[[#This Row],[id]:[state]],6,0)</f>
        <v>failed</v>
      </c>
      <c r="G2950">
        <f>IF(F2950="failed",Data!L2950,0)</f>
        <v>9</v>
      </c>
    </row>
    <row r="2951" spans="1:7" x14ac:dyDescent="0.25">
      <c r="A2951">
        <v>2949</v>
      </c>
      <c r="B2951" t="str">
        <f>VLOOKUP(A2951,Table1[[#This Row],[id]:[state]],6,0)</f>
        <v>failed</v>
      </c>
      <c r="C2951">
        <f>IF(B2951="successful",Data!L2951,0)</f>
        <v>0</v>
      </c>
      <c r="F2951" t="str">
        <f>VLOOKUP(A2951,Table1[[#This Row],[id]:[state]],6,0)</f>
        <v>failed</v>
      </c>
      <c r="G2951">
        <f>IF(F2951="failed",Data!L2951,0)</f>
        <v>2</v>
      </c>
    </row>
    <row r="2952" spans="1:7" x14ac:dyDescent="0.25">
      <c r="A2952">
        <v>2950</v>
      </c>
      <c r="B2952" t="str">
        <f>VLOOKUP(A2952,Table1[[#This Row],[id]:[state]],6,0)</f>
        <v>failed</v>
      </c>
      <c r="C2952">
        <f>IF(B2952="successful",Data!L2952,0)</f>
        <v>0</v>
      </c>
      <c r="F2952" t="str">
        <f>VLOOKUP(A2952,Table1[[#This Row],[id]:[state]],6,0)</f>
        <v>failed</v>
      </c>
      <c r="G2952">
        <f>IF(F2952="failed",Data!L2952,0)</f>
        <v>0</v>
      </c>
    </row>
    <row r="2953" spans="1:7" hidden="1" x14ac:dyDescent="0.25">
      <c r="A2953">
        <v>2951</v>
      </c>
      <c r="B2953" t="str">
        <f>VLOOKUP(A2953,Table1[[#This Row],[id]:[state]],6,0)</f>
        <v>canceled</v>
      </c>
      <c r="C2953">
        <f>IF(B2953="successful",Data!L2953,0)</f>
        <v>0</v>
      </c>
      <c r="F2953" t="str">
        <f>VLOOKUP(A2953,Table1[[#This Row],[id]:[state]],6,0)</f>
        <v>canceled</v>
      </c>
      <c r="G2953">
        <f>IF(F2953="failed",Data!L2953,0)</f>
        <v>0</v>
      </c>
    </row>
    <row r="2954" spans="1:7" hidden="1" x14ac:dyDescent="0.25">
      <c r="A2954">
        <v>2952</v>
      </c>
      <c r="B2954" t="str">
        <f>VLOOKUP(A2954,Table1[[#This Row],[id]:[state]],6,0)</f>
        <v>canceled</v>
      </c>
      <c r="C2954">
        <f>IF(B2954="successful",Data!L2954,0)</f>
        <v>0</v>
      </c>
      <c r="F2954" t="str">
        <f>VLOOKUP(A2954,Table1[[#This Row],[id]:[state]],6,0)</f>
        <v>canceled</v>
      </c>
      <c r="G2954">
        <f>IF(F2954="failed",Data!L2954,0)</f>
        <v>0</v>
      </c>
    </row>
    <row r="2955" spans="1:7" hidden="1" x14ac:dyDescent="0.25">
      <c r="A2955">
        <v>2953</v>
      </c>
      <c r="B2955" t="str">
        <f>VLOOKUP(A2955,Table1[[#This Row],[id]:[state]],6,0)</f>
        <v>canceled</v>
      </c>
      <c r="C2955">
        <f>IF(B2955="successful",Data!L2955,0)</f>
        <v>0</v>
      </c>
      <c r="F2955" t="str">
        <f>VLOOKUP(A2955,Table1[[#This Row],[id]:[state]],6,0)</f>
        <v>canceled</v>
      </c>
      <c r="G2955">
        <f>IF(F2955="failed",Data!L2955,0)</f>
        <v>0</v>
      </c>
    </row>
    <row r="2956" spans="1:7" hidden="1" x14ac:dyDescent="0.25">
      <c r="A2956">
        <v>2954</v>
      </c>
      <c r="B2956" t="str">
        <f>VLOOKUP(A2956,Table1[[#This Row],[id]:[state]],6,0)</f>
        <v>canceled</v>
      </c>
      <c r="C2956">
        <f>IF(B2956="successful",Data!L2956,0)</f>
        <v>0</v>
      </c>
      <c r="F2956" t="str">
        <f>VLOOKUP(A2956,Table1[[#This Row],[id]:[state]],6,0)</f>
        <v>canceled</v>
      </c>
      <c r="G2956">
        <f>IF(F2956="failed",Data!L2956,0)</f>
        <v>0</v>
      </c>
    </row>
    <row r="2957" spans="1:7" hidden="1" x14ac:dyDescent="0.25">
      <c r="A2957">
        <v>2955</v>
      </c>
      <c r="B2957" t="str">
        <f>VLOOKUP(A2957,Table1[[#This Row],[id]:[state]],6,0)</f>
        <v>canceled</v>
      </c>
      <c r="C2957">
        <f>IF(B2957="successful",Data!L2957,0)</f>
        <v>0</v>
      </c>
      <c r="F2957" t="str">
        <f>VLOOKUP(A2957,Table1[[#This Row],[id]:[state]],6,0)</f>
        <v>canceled</v>
      </c>
      <c r="G2957">
        <f>IF(F2957="failed",Data!L2957,0)</f>
        <v>0</v>
      </c>
    </row>
    <row r="2958" spans="1:7" hidden="1" x14ac:dyDescent="0.25">
      <c r="A2958">
        <v>2956</v>
      </c>
      <c r="B2958" t="str">
        <f>VLOOKUP(A2958,Table1[[#This Row],[id]:[state]],6,0)</f>
        <v>canceled</v>
      </c>
      <c r="C2958">
        <f>IF(B2958="successful",Data!L2958,0)</f>
        <v>0</v>
      </c>
      <c r="F2958" t="str">
        <f>VLOOKUP(A2958,Table1[[#This Row],[id]:[state]],6,0)</f>
        <v>canceled</v>
      </c>
      <c r="G2958">
        <f>IF(F2958="failed",Data!L2958,0)</f>
        <v>0</v>
      </c>
    </row>
    <row r="2959" spans="1:7" hidden="1" x14ac:dyDescent="0.25">
      <c r="A2959">
        <v>2957</v>
      </c>
      <c r="B2959" t="str">
        <f>VLOOKUP(A2959,Table1[[#This Row],[id]:[state]],6,0)</f>
        <v>canceled</v>
      </c>
      <c r="C2959">
        <f>IF(B2959="successful",Data!L2959,0)</f>
        <v>0</v>
      </c>
      <c r="F2959" t="str">
        <f>VLOOKUP(A2959,Table1[[#This Row],[id]:[state]],6,0)</f>
        <v>canceled</v>
      </c>
      <c r="G2959">
        <f>IF(F2959="failed",Data!L2959,0)</f>
        <v>0</v>
      </c>
    </row>
    <row r="2960" spans="1:7" hidden="1" x14ac:dyDescent="0.25">
      <c r="A2960">
        <v>2958</v>
      </c>
      <c r="B2960" t="str">
        <f>VLOOKUP(A2960,Table1[[#This Row],[id]:[state]],6,0)</f>
        <v>canceled</v>
      </c>
      <c r="C2960">
        <f>IF(B2960="successful",Data!L2960,0)</f>
        <v>0</v>
      </c>
      <c r="F2960" t="str">
        <f>VLOOKUP(A2960,Table1[[#This Row],[id]:[state]],6,0)</f>
        <v>canceled</v>
      </c>
      <c r="G2960">
        <f>IF(F2960="failed",Data!L2960,0)</f>
        <v>0</v>
      </c>
    </row>
    <row r="2961" spans="1:7" hidden="1" x14ac:dyDescent="0.25">
      <c r="A2961">
        <v>2959</v>
      </c>
      <c r="B2961" t="str">
        <f>VLOOKUP(A2961,Table1[[#This Row],[id]:[state]],6,0)</f>
        <v>canceled</v>
      </c>
      <c r="C2961">
        <f>IF(B2961="successful",Data!L2961,0)</f>
        <v>0</v>
      </c>
      <c r="F2961" t="str">
        <f>VLOOKUP(A2961,Table1[[#This Row],[id]:[state]],6,0)</f>
        <v>canceled</v>
      </c>
      <c r="G2961">
        <f>IF(F2961="failed",Data!L2961,0)</f>
        <v>0</v>
      </c>
    </row>
    <row r="2962" spans="1:7" hidden="1" x14ac:dyDescent="0.25">
      <c r="A2962">
        <v>2960</v>
      </c>
      <c r="B2962" t="str">
        <f>VLOOKUP(A2962,Table1[[#This Row],[id]:[state]],6,0)</f>
        <v>canceled</v>
      </c>
      <c r="C2962">
        <f>IF(B2962="successful",Data!L2962,0)</f>
        <v>0</v>
      </c>
      <c r="F2962" t="str">
        <f>VLOOKUP(A2962,Table1[[#This Row],[id]:[state]],6,0)</f>
        <v>canceled</v>
      </c>
      <c r="G2962">
        <f>IF(F2962="failed",Data!L2962,0)</f>
        <v>0</v>
      </c>
    </row>
    <row r="2963" spans="1:7" hidden="1" x14ac:dyDescent="0.25">
      <c r="A2963">
        <v>2961</v>
      </c>
      <c r="B2963" t="str">
        <f>VLOOKUP(A2963,Table1[[#This Row],[id]:[state]],6,0)</f>
        <v>successful</v>
      </c>
      <c r="C2963">
        <f>IF(B2963="successful",Data!L2963,0)</f>
        <v>108</v>
      </c>
      <c r="F2963" t="str">
        <f>VLOOKUP(A2963,Table1[[#This Row],[id]:[state]],6,0)</f>
        <v>successful</v>
      </c>
      <c r="G2963">
        <f>IF(F2963="failed",Data!L2963,0)</f>
        <v>0</v>
      </c>
    </row>
    <row r="2964" spans="1:7" hidden="1" x14ac:dyDescent="0.25">
      <c r="A2964">
        <v>2962</v>
      </c>
      <c r="B2964" t="str">
        <f>VLOOKUP(A2964,Table1[[#This Row],[id]:[state]],6,0)</f>
        <v>successful</v>
      </c>
      <c r="C2964">
        <f>IF(B2964="successful",Data!L2964,0)</f>
        <v>20</v>
      </c>
      <c r="F2964" t="str">
        <f>VLOOKUP(A2964,Table1[[#This Row],[id]:[state]],6,0)</f>
        <v>successful</v>
      </c>
      <c r="G2964">
        <f>IF(F2964="failed",Data!L2964,0)</f>
        <v>0</v>
      </c>
    </row>
    <row r="2965" spans="1:7" hidden="1" x14ac:dyDescent="0.25">
      <c r="A2965">
        <v>2963</v>
      </c>
      <c r="B2965" t="str">
        <f>VLOOKUP(A2965,Table1[[#This Row],[id]:[state]],6,0)</f>
        <v>successful</v>
      </c>
      <c r="C2965">
        <f>IF(B2965="successful",Data!L2965,0)</f>
        <v>98</v>
      </c>
      <c r="F2965" t="str">
        <f>VLOOKUP(A2965,Table1[[#This Row],[id]:[state]],6,0)</f>
        <v>successful</v>
      </c>
      <c r="G2965">
        <f>IF(F2965="failed",Data!L2965,0)</f>
        <v>0</v>
      </c>
    </row>
    <row r="2966" spans="1:7" hidden="1" x14ac:dyDescent="0.25">
      <c r="A2966">
        <v>2964</v>
      </c>
      <c r="B2966" t="str">
        <f>VLOOKUP(A2966,Table1[[#This Row],[id]:[state]],6,0)</f>
        <v>successful</v>
      </c>
      <c r="C2966">
        <f>IF(B2966="successful",Data!L2966,0)</f>
        <v>196</v>
      </c>
      <c r="F2966" t="str">
        <f>VLOOKUP(A2966,Table1[[#This Row],[id]:[state]],6,0)</f>
        <v>successful</v>
      </c>
      <c r="G2966">
        <f>IF(F2966="failed",Data!L2966,0)</f>
        <v>0</v>
      </c>
    </row>
    <row r="2967" spans="1:7" hidden="1" x14ac:dyDescent="0.25">
      <c r="A2967">
        <v>2965</v>
      </c>
      <c r="B2967" t="str">
        <f>VLOOKUP(A2967,Table1[[#This Row],[id]:[state]],6,0)</f>
        <v>successful</v>
      </c>
      <c r="C2967">
        <f>IF(B2967="successful",Data!L2967,0)</f>
        <v>39</v>
      </c>
      <c r="F2967" t="str">
        <f>VLOOKUP(A2967,Table1[[#This Row],[id]:[state]],6,0)</f>
        <v>successful</v>
      </c>
      <c r="G2967">
        <f>IF(F2967="failed",Data!L2967,0)</f>
        <v>0</v>
      </c>
    </row>
    <row r="2968" spans="1:7" hidden="1" x14ac:dyDescent="0.25">
      <c r="A2968">
        <v>2966</v>
      </c>
      <c r="B2968" t="str">
        <f>VLOOKUP(A2968,Table1[[#This Row],[id]:[state]],6,0)</f>
        <v>successful</v>
      </c>
      <c r="C2968">
        <f>IF(B2968="successful",Data!L2968,0)</f>
        <v>128</v>
      </c>
      <c r="F2968" t="str">
        <f>VLOOKUP(A2968,Table1[[#This Row],[id]:[state]],6,0)</f>
        <v>successful</v>
      </c>
      <c r="G2968">
        <f>IF(F2968="failed",Data!L2968,0)</f>
        <v>0</v>
      </c>
    </row>
    <row r="2969" spans="1:7" hidden="1" x14ac:dyDescent="0.25">
      <c r="A2969">
        <v>2967</v>
      </c>
      <c r="B2969" t="str">
        <f>VLOOKUP(A2969,Table1[[#This Row],[id]:[state]],6,0)</f>
        <v>successful</v>
      </c>
      <c r="C2969">
        <f>IF(B2969="successful",Data!L2969,0)</f>
        <v>71</v>
      </c>
      <c r="F2969" t="str">
        <f>VLOOKUP(A2969,Table1[[#This Row],[id]:[state]],6,0)</f>
        <v>successful</v>
      </c>
      <c r="G2969">
        <f>IF(F2969="failed",Data!L2969,0)</f>
        <v>0</v>
      </c>
    </row>
    <row r="2970" spans="1:7" hidden="1" x14ac:dyDescent="0.25">
      <c r="A2970">
        <v>2968</v>
      </c>
      <c r="B2970" t="str">
        <f>VLOOKUP(A2970,Table1[[#This Row],[id]:[state]],6,0)</f>
        <v>successful</v>
      </c>
      <c r="C2970">
        <f>IF(B2970="successful",Data!L2970,0)</f>
        <v>47</v>
      </c>
      <c r="F2970" t="str">
        <f>VLOOKUP(A2970,Table1[[#This Row],[id]:[state]],6,0)</f>
        <v>successful</v>
      </c>
      <c r="G2970">
        <f>IF(F2970="failed",Data!L2970,0)</f>
        <v>0</v>
      </c>
    </row>
    <row r="2971" spans="1:7" hidden="1" x14ac:dyDescent="0.25">
      <c r="A2971">
        <v>2969</v>
      </c>
      <c r="B2971" t="str">
        <f>VLOOKUP(A2971,Table1[[#This Row],[id]:[state]],6,0)</f>
        <v>successful</v>
      </c>
      <c r="C2971">
        <f>IF(B2971="successful",Data!L2971,0)</f>
        <v>17</v>
      </c>
      <c r="F2971" t="str">
        <f>VLOOKUP(A2971,Table1[[#This Row],[id]:[state]],6,0)</f>
        <v>successful</v>
      </c>
      <c r="G2971">
        <f>IF(F2971="failed",Data!L2971,0)</f>
        <v>0</v>
      </c>
    </row>
    <row r="2972" spans="1:7" hidden="1" x14ac:dyDescent="0.25">
      <c r="A2972">
        <v>2970</v>
      </c>
      <c r="B2972" t="str">
        <f>VLOOKUP(A2972,Table1[[#This Row],[id]:[state]],6,0)</f>
        <v>successful</v>
      </c>
      <c r="C2972">
        <f>IF(B2972="successful",Data!L2972,0)</f>
        <v>91</v>
      </c>
      <c r="F2972" t="str">
        <f>VLOOKUP(A2972,Table1[[#This Row],[id]:[state]],6,0)</f>
        <v>successful</v>
      </c>
      <c r="G2972">
        <f>IF(F2972="failed",Data!L2972,0)</f>
        <v>0</v>
      </c>
    </row>
    <row r="2973" spans="1:7" hidden="1" x14ac:dyDescent="0.25">
      <c r="A2973">
        <v>2971</v>
      </c>
      <c r="B2973" t="str">
        <f>VLOOKUP(A2973,Table1[[#This Row],[id]:[state]],6,0)</f>
        <v>successful</v>
      </c>
      <c r="C2973">
        <f>IF(B2973="successful",Data!L2973,0)</f>
        <v>43</v>
      </c>
      <c r="F2973" t="str">
        <f>VLOOKUP(A2973,Table1[[#This Row],[id]:[state]],6,0)</f>
        <v>successful</v>
      </c>
      <c r="G2973">
        <f>IF(F2973="failed",Data!L2973,0)</f>
        <v>0</v>
      </c>
    </row>
    <row r="2974" spans="1:7" hidden="1" x14ac:dyDescent="0.25">
      <c r="A2974">
        <v>2972</v>
      </c>
      <c r="B2974" t="str">
        <f>VLOOKUP(A2974,Table1[[#This Row],[id]:[state]],6,0)</f>
        <v>successful</v>
      </c>
      <c r="C2974">
        <f>IF(B2974="successful",Data!L2974,0)</f>
        <v>17</v>
      </c>
      <c r="F2974" t="str">
        <f>VLOOKUP(A2974,Table1[[#This Row],[id]:[state]],6,0)</f>
        <v>successful</v>
      </c>
      <c r="G2974">
        <f>IF(F2974="failed",Data!L2974,0)</f>
        <v>0</v>
      </c>
    </row>
    <row r="2975" spans="1:7" hidden="1" x14ac:dyDescent="0.25">
      <c r="A2975">
        <v>2973</v>
      </c>
      <c r="B2975" t="str">
        <f>VLOOKUP(A2975,Table1[[#This Row],[id]:[state]],6,0)</f>
        <v>successful</v>
      </c>
      <c r="C2975">
        <f>IF(B2975="successful",Data!L2975,0)</f>
        <v>33</v>
      </c>
      <c r="F2975" t="str">
        <f>VLOOKUP(A2975,Table1[[#This Row],[id]:[state]],6,0)</f>
        <v>successful</v>
      </c>
      <c r="G2975">
        <f>IF(F2975="failed",Data!L2975,0)</f>
        <v>0</v>
      </c>
    </row>
    <row r="2976" spans="1:7" hidden="1" x14ac:dyDescent="0.25">
      <c r="A2976">
        <v>2974</v>
      </c>
      <c r="B2976" t="str">
        <f>VLOOKUP(A2976,Table1[[#This Row],[id]:[state]],6,0)</f>
        <v>successful</v>
      </c>
      <c r="C2976">
        <f>IF(B2976="successful",Data!L2976,0)</f>
        <v>87</v>
      </c>
      <c r="F2976" t="str">
        <f>VLOOKUP(A2976,Table1[[#This Row],[id]:[state]],6,0)</f>
        <v>successful</v>
      </c>
      <c r="G2976">
        <f>IF(F2976="failed",Data!L2976,0)</f>
        <v>0</v>
      </c>
    </row>
    <row r="2977" spans="1:7" hidden="1" x14ac:dyDescent="0.25">
      <c r="A2977">
        <v>2975</v>
      </c>
      <c r="B2977" t="str">
        <f>VLOOKUP(A2977,Table1[[#This Row],[id]:[state]],6,0)</f>
        <v>successful</v>
      </c>
      <c r="C2977">
        <f>IF(B2977="successful",Data!L2977,0)</f>
        <v>113</v>
      </c>
      <c r="F2977" t="str">
        <f>VLOOKUP(A2977,Table1[[#This Row],[id]:[state]],6,0)</f>
        <v>successful</v>
      </c>
      <c r="G2977">
        <f>IF(F2977="failed",Data!L2977,0)</f>
        <v>0</v>
      </c>
    </row>
    <row r="2978" spans="1:7" hidden="1" x14ac:dyDescent="0.25">
      <c r="A2978">
        <v>2976</v>
      </c>
      <c r="B2978" t="str">
        <f>VLOOKUP(A2978,Table1[[#This Row],[id]:[state]],6,0)</f>
        <v>successful</v>
      </c>
      <c r="C2978">
        <f>IF(B2978="successful",Data!L2978,0)</f>
        <v>14</v>
      </c>
      <c r="F2978" t="str">
        <f>VLOOKUP(A2978,Table1[[#This Row],[id]:[state]],6,0)</f>
        <v>successful</v>
      </c>
      <c r="G2978">
        <f>IF(F2978="failed",Data!L2978,0)</f>
        <v>0</v>
      </c>
    </row>
    <row r="2979" spans="1:7" hidden="1" x14ac:dyDescent="0.25">
      <c r="A2979">
        <v>2977</v>
      </c>
      <c r="B2979" t="str">
        <f>VLOOKUP(A2979,Table1[[#This Row],[id]:[state]],6,0)</f>
        <v>successful</v>
      </c>
      <c r="C2979">
        <f>IF(B2979="successful",Data!L2979,0)</f>
        <v>30</v>
      </c>
      <c r="F2979" t="str">
        <f>VLOOKUP(A2979,Table1[[#This Row],[id]:[state]],6,0)</f>
        <v>successful</v>
      </c>
      <c r="G2979">
        <f>IF(F2979="failed",Data!L2979,0)</f>
        <v>0</v>
      </c>
    </row>
    <row r="2980" spans="1:7" hidden="1" x14ac:dyDescent="0.25">
      <c r="A2980">
        <v>2978</v>
      </c>
      <c r="B2980" t="str">
        <f>VLOOKUP(A2980,Table1[[#This Row],[id]:[state]],6,0)</f>
        <v>successful</v>
      </c>
      <c r="C2980">
        <f>IF(B2980="successful",Data!L2980,0)</f>
        <v>16</v>
      </c>
      <c r="F2980" t="str">
        <f>VLOOKUP(A2980,Table1[[#This Row],[id]:[state]],6,0)</f>
        <v>successful</v>
      </c>
      <c r="G2980">
        <f>IF(F2980="failed",Data!L2980,0)</f>
        <v>0</v>
      </c>
    </row>
    <row r="2981" spans="1:7" hidden="1" x14ac:dyDescent="0.25">
      <c r="A2981">
        <v>2979</v>
      </c>
      <c r="B2981" t="str">
        <f>VLOOKUP(A2981,Table1[[#This Row],[id]:[state]],6,0)</f>
        <v>successful</v>
      </c>
      <c r="C2981">
        <f>IF(B2981="successful",Data!L2981,0)</f>
        <v>46</v>
      </c>
      <c r="F2981" t="str">
        <f>VLOOKUP(A2981,Table1[[#This Row],[id]:[state]],6,0)</f>
        <v>successful</v>
      </c>
      <c r="G2981">
        <f>IF(F2981="failed",Data!L2981,0)</f>
        <v>0</v>
      </c>
    </row>
    <row r="2982" spans="1:7" hidden="1" x14ac:dyDescent="0.25">
      <c r="A2982">
        <v>2980</v>
      </c>
      <c r="B2982" t="str">
        <f>VLOOKUP(A2982,Table1[[#This Row],[id]:[state]],6,0)</f>
        <v>successful</v>
      </c>
      <c r="C2982">
        <f>IF(B2982="successful",Data!L2982,0)</f>
        <v>24</v>
      </c>
      <c r="F2982" t="str">
        <f>VLOOKUP(A2982,Table1[[#This Row],[id]:[state]],6,0)</f>
        <v>successful</v>
      </c>
      <c r="G2982">
        <f>IF(F2982="failed",Data!L2982,0)</f>
        <v>0</v>
      </c>
    </row>
    <row r="2983" spans="1:7" hidden="1" x14ac:dyDescent="0.25">
      <c r="A2983">
        <v>2981</v>
      </c>
      <c r="B2983" t="str">
        <f>VLOOKUP(A2983,Table1[[#This Row],[id]:[state]],6,0)</f>
        <v>successful</v>
      </c>
      <c r="C2983">
        <f>IF(B2983="successful",Data!L2983,0)</f>
        <v>97</v>
      </c>
      <c r="F2983" t="str">
        <f>VLOOKUP(A2983,Table1[[#This Row],[id]:[state]],6,0)</f>
        <v>successful</v>
      </c>
      <c r="G2983">
        <f>IF(F2983="failed",Data!L2983,0)</f>
        <v>0</v>
      </c>
    </row>
    <row r="2984" spans="1:7" hidden="1" x14ac:dyDescent="0.25">
      <c r="A2984">
        <v>2982</v>
      </c>
      <c r="B2984" t="str">
        <f>VLOOKUP(A2984,Table1[[#This Row],[id]:[state]],6,0)</f>
        <v>successful</v>
      </c>
      <c r="C2984">
        <f>IF(B2984="successful",Data!L2984,0)</f>
        <v>59</v>
      </c>
      <c r="F2984" t="str">
        <f>VLOOKUP(A2984,Table1[[#This Row],[id]:[state]],6,0)</f>
        <v>successful</v>
      </c>
      <c r="G2984">
        <f>IF(F2984="failed",Data!L2984,0)</f>
        <v>0</v>
      </c>
    </row>
    <row r="2985" spans="1:7" hidden="1" x14ac:dyDescent="0.25">
      <c r="A2985">
        <v>2983</v>
      </c>
      <c r="B2985" t="str">
        <f>VLOOKUP(A2985,Table1[[#This Row],[id]:[state]],6,0)</f>
        <v>successful</v>
      </c>
      <c r="C2985">
        <f>IF(B2985="successful",Data!L2985,0)</f>
        <v>1095</v>
      </c>
      <c r="F2985" t="str">
        <f>VLOOKUP(A2985,Table1[[#This Row],[id]:[state]],6,0)</f>
        <v>successful</v>
      </c>
      <c r="G2985">
        <f>IF(F2985="failed",Data!L2985,0)</f>
        <v>0</v>
      </c>
    </row>
    <row r="2986" spans="1:7" hidden="1" x14ac:dyDescent="0.25">
      <c r="A2986">
        <v>2984</v>
      </c>
      <c r="B2986" t="str">
        <f>VLOOKUP(A2986,Table1[[#This Row],[id]:[state]],6,0)</f>
        <v>successful</v>
      </c>
      <c r="C2986">
        <f>IF(B2986="successful",Data!L2986,0)</f>
        <v>218</v>
      </c>
      <c r="F2986" t="str">
        <f>VLOOKUP(A2986,Table1[[#This Row],[id]:[state]],6,0)</f>
        <v>successful</v>
      </c>
      <c r="G2986">
        <f>IF(F2986="failed",Data!L2986,0)</f>
        <v>0</v>
      </c>
    </row>
    <row r="2987" spans="1:7" hidden="1" x14ac:dyDescent="0.25">
      <c r="A2987">
        <v>2985</v>
      </c>
      <c r="B2987" t="str">
        <f>VLOOKUP(A2987,Table1[[#This Row],[id]:[state]],6,0)</f>
        <v>successful</v>
      </c>
      <c r="C2987">
        <f>IF(B2987="successful",Data!L2987,0)</f>
        <v>111</v>
      </c>
      <c r="F2987" t="str">
        <f>VLOOKUP(A2987,Table1[[#This Row],[id]:[state]],6,0)</f>
        <v>successful</v>
      </c>
      <c r="G2987">
        <f>IF(F2987="failed",Data!L2987,0)</f>
        <v>0</v>
      </c>
    </row>
    <row r="2988" spans="1:7" hidden="1" x14ac:dyDescent="0.25">
      <c r="A2988">
        <v>2986</v>
      </c>
      <c r="B2988" t="str">
        <f>VLOOKUP(A2988,Table1[[#This Row],[id]:[state]],6,0)</f>
        <v>successful</v>
      </c>
      <c r="C2988">
        <f>IF(B2988="successful",Data!L2988,0)</f>
        <v>56</v>
      </c>
      <c r="F2988" t="str">
        <f>VLOOKUP(A2988,Table1[[#This Row],[id]:[state]],6,0)</f>
        <v>successful</v>
      </c>
      <c r="G2988">
        <f>IF(F2988="failed",Data!L2988,0)</f>
        <v>0</v>
      </c>
    </row>
    <row r="2989" spans="1:7" hidden="1" x14ac:dyDescent="0.25">
      <c r="A2989">
        <v>2987</v>
      </c>
      <c r="B2989" t="str">
        <f>VLOOKUP(A2989,Table1[[#This Row],[id]:[state]],6,0)</f>
        <v>successful</v>
      </c>
      <c r="C2989">
        <f>IF(B2989="successful",Data!L2989,0)</f>
        <v>265</v>
      </c>
      <c r="F2989" t="str">
        <f>VLOOKUP(A2989,Table1[[#This Row],[id]:[state]],6,0)</f>
        <v>successful</v>
      </c>
      <c r="G2989">
        <f>IF(F2989="failed",Data!L2989,0)</f>
        <v>0</v>
      </c>
    </row>
    <row r="2990" spans="1:7" hidden="1" x14ac:dyDescent="0.25">
      <c r="A2990">
        <v>2988</v>
      </c>
      <c r="B2990" t="str">
        <f>VLOOKUP(A2990,Table1[[#This Row],[id]:[state]],6,0)</f>
        <v>successful</v>
      </c>
      <c r="C2990">
        <f>IF(B2990="successful",Data!L2990,0)</f>
        <v>28</v>
      </c>
      <c r="F2990" t="str">
        <f>VLOOKUP(A2990,Table1[[#This Row],[id]:[state]],6,0)</f>
        <v>successful</v>
      </c>
      <c r="G2990">
        <f>IF(F2990="failed",Data!L2990,0)</f>
        <v>0</v>
      </c>
    </row>
    <row r="2991" spans="1:7" hidden="1" x14ac:dyDescent="0.25">
      <c r="A2991">
        <v>2989</v>
      </c>
      <c r="B2991" t="str">
        <f>VLOOKUP(A2991,Table1[[#This Row],[id]:[state]],6,0)</f>
        <v>successful</v>
      </c>
      <c r="C2991">
        <f>IF(B2991="successful",Data!L2991,0)</f>
        <v>364</v>
      </c>
      <c r="F2991" t="str">
        <f>VLOOKUP(A2991,Table1[[#This Row],[id]:[state]],6,0)</f>
        <v>successful</v>
      </c>
      <c r="G2991">
        <f>IF(F2991="failed",Data!L2991,0)</f>
        <v>0</v>
      </c>
    </row>
    <row r="2992" spans="1:7" hidden="1" x14ac:dyDescent="0.25">
      <c r="A2992">
        <v>2990</v>
      </c>
      <c r="B2992" t="str">
        <f>VLOOKUP(A2992,Table1[[#This Row],[id]:[state]],6,0)</f>
        <v>successful</v>
      </c>
      <c r="C2992">
        <f>IF(B2992="successful",Data!L2992,0)</f>
        <v>27</v>
      </c>
      <c r="F2992" t="str">
        <f>VLOOKUP(A2992,Table1[[#This Row],[id]:[state]],6,0)</f>
        <v>successful</v>
      </c>
      <c r="G2992">
        <f>IF(F2992="failed",Data!L2992,0)</f>
        <v>0</v>
      </c>
    </row>
    <row r="2993" spans="1:7" hidden="1" x14ac:dyDescent="0.25">
      <c r="A2993">
        <v>2991</v>
      </c>
      <c r="B2993" t="str">
        <f>VLOOKUP(A2993,Table1[[#This Row],[id]:[state]],6,0)</f>
        <v>successful</v>
      </c>
      <c r="C2993">
        <f>IF(B2993="successful",Data!L2993,0)</f>
        <v>93</v>
      </c>
      <c r="F2993" t="str">
        <f>VLOOKUP(A2993,Table1[[#This Row],[id]:[state]],6,0)</f>
        <v>successful</v>
      </c>
      <c r="G2993">
        <f>IF(F2993="failed",Data!L2993,0)</f>
        <v>0</v>
      </c>
    </row>
    <row r="2994" spans="1:7" hidden="1" x14ac:dyDescent="0.25">
      <c r="A2994">
        <v>2992</v>
      </c>
      <c r="B2994" t="str">
        <f>VLOOKUP(A2994,Table1[[#This Row],[id]:[state]],6,0)</f>
        <v>successful</v>
      </c>
      <c r="C2994">
        <f>IF(B2994="successful",Data!L2994,0)</f>
        <v>64</v>
      </c>
      <c r="F2994" t="str">
        <f>VLOOKUP(A2994,Table1[[#This Row],[id]:[state]],6,0)</f>
        <v>successful</v>
      </c>
      <c r="G2994">
        <f>IF(F2994="failed",Data!L2994,0)</f>
        <v>0</v>
      </c>
    </row>
    <row r="2995" spans="1:7" hidden="1" x14ac:dyDescent="0.25">
      <c r="A2995">
        <v>2993</v>
      </c>
      <c r="B2995" t="str">
        <f>VLOOKUP(A2995,Table1[[#This Row],[id]:[state]],6,0)</f>
        <v>successful</v>
      </c>
      <c r="C2995">
        <f>IF(B2995="successful",Data!L2995,0)</f>
        <v>22</v>
      </c>
      <c r="F2995" t="str">
        <f>VLOOKUP(A2995,Table1[[#This Row],[id]:[state]],6,0)</f>
        <v>successful</v>
      </c>
      <c r="G2995">
        <f>IF(F2995="failed",Data!L2995,0)</f>
        <v>0</v>
      </c>
    </row>
    <row r="2996" spans="1:7" hidden="1" x14ac:dyDescent="0.25">
      <c r="A2996">
        <v>2994</v>
      </c>
      <c r="B2996" t="str">
        <f>VLOOKUP(A2996,Table1[[#This Row],[id]:[state]],6,0)</f>
        <v>successful</v>
      </c>
      <c r="C2996">
        <f>IF(B2996="successful",Data!L2996,0)</f>
        <v>59</v>
      </c>
      <c r="F2996" t="str">
        <f>VLOOKUP(A2996,Table1[[#This Row],[id]:[state]],6,0)</f>
        <v>successful</v>
      </c>
      <c r="G2996">
        <f>IF(F2996="failed",Data!L2996,0)</f>
        <v>0</v>
      </c>
    </row>
    <row r="2997" spans="1:7" hidden="1" x14ac:dyDescent="0.25">
      <c r="A2997">
        <v>2995</v>
      </c>
      <c r="B2997" t="str">
        <f>VLOOKUP(A2997,Table1[[#This Row],[id]:[state]],6,0)</f>
        <v>successful</v>
      </c>
      <c r="C2997">
        <f>IF(B2997="successful",Data!L2997,0)</f>
        <v>249</v>
      </c>
      <c r="F2997" t="str">
        <f>VLOOKUP(A2997,Table1[[#This Row],[id]:[state]],6,0)</f>
        <v>successful</v>
      </c>
      <c r="G2997">
        <f>IF(F2997="failed",Data!L2997,0)</f>
        <v>0</v>
      </c>
    </row>
    <row r="2998" spans="1:7" hidden="1" x14ac:dyDescent="0.25">
      <c r="A2998">
        <v>2996</v>
      </c>
      <c r="B2998" t="str">
        <f>VLOOKUP(A2998,Table1[[#This Row],[id]:[state]],6,0)</f>
        <v>successful</v>
      </c>
      <c r="C2998">
        <f>IF(B2998="successful",Data!L2998,0)</f>
        <v>392</v>
      </c>
      <c r="F2998" t="str">
        <f>VLOOKUP(A2998,Table1[[#This Row],[id]:[state]],6,0)</f>
        <v>successful</v>
      </c>
      <c r="G2998">
        <f>IF(F2998="failed",Data!L2998,0)</f>
        <v>0</v>
      </c>
    </row>
    <row r="2999" spans="1:7" hidden="1" x14ac:dyDescent="0.25">
      <c r="A2999">
        <v>2997</v>
      </c>
      <c r="B2999" t="str">
        <f>VLOOKUP(A2999,Table1[[#This Row],[id]:[state]],6,0)</f>
        <v>successful</v>
      </c>
      <c r="C2999">
        <f>IF(B2999="successful",Data!L2999,0)</f>
        <v>115</v>
      </c>
      <c r="F2999" t="str">
        <f>VLOOKUP(A2999,Table1[[#This Row],[id]:[state]],6,0)</f>
        <v>successful</v>
      </c>
      <c r="G2999">
        <f>IF(F2999="failed",Data!L2999,0)</f>
        <v>0</v>
      </c>
    </row>
    <row r="3000" spans="1:7" hidden="1" x14ac:dyDescent="0.25">
      <c r="A3000">
        <v>2998</v>
      </c>
      <c r="B3000" t="str">
        <f>VLOOKUP(A3000,Table1[[#This Row],[id]:[state]],6,0)</f>
        <v>successful</v>
      </c>
      <c r="C3000">
        <f>IF(B3000="successful",Data!L3000,0)</f>
        <v>433</v>
      </c>
      <c r="F3000" t="str">
        <f>VLOOKUP(A3000,Table1[[#This Row],[id]:[state]],6,0)</f>
        <v>successful</v>
      </c>
      <c r="G3000">
        <f>IF(F3000="failed",Data!L3000,0)</f>
        <v>0</v>
      </c>
    </row>
    <row r="3001" spans="1:7" hidden="1" x14ac:dyDescent="0.25">
      <c r="A3001">
        <v>2999</v>
      </c>
      <c r="B3001" t="str">
        <f>VLOOKUP(A3001,Table1[[#This Row],[id]:[state]],6,0)</f>
        <v>successful</v>
      </c>
      <c r="C3001">
        <f>IF(B3001="successful",Data!L3001,0)</f>
        <v>20</v>
      </c>
      <c r="F3001" t="str">
        <f>VLOOKUP(A3001,Table1[[#This Row],[id]:[state]],6,0)</f>
        <v>successful</v>
      </c>
      <c r="G3001">
        <f>IF(F3001="failed",Data!L3001,0)</f>
        <v>0</v>
      </c>
    </row>
    <row r="3002" spans="1:7" hidden="1" x14ac:dyDescent="0.25">
      <c r="A3002">
        <v>3000</v>
      </c>
      <c r="B3002" t="str">
        <f>VLOOKUP(A3002,Table1[[#This Row],[id]:[state]],6,0)</f>
        <v>successful</v>
      </c>
      <c r="C3002">
        <f>IF(B3002="successful",Data!L3002,0)</f>
        <v>8</v>
      </c>
      <c r="F3002" t="str">
        <f>VLOOKUP(A3002,Table1[[#This Row],[id]:[state]],6,0)</f>
        <v>successful</v>
      </c>
      <c r="G3002">
        <f>IF(F3002="failed",Data!L3002,0)</f>
        <v>0</v>
      </c>
    </row>
    <row r="3003" spans="1:7" hidden="1" x14ac:dyDescent="0.25">
      <c r="A3003">
        <v>3001</v>
      </c>
      <c r="B3003" t="str">
        <f>VLOOKUP(A3003,Table1[[#This Row],[id]:[state]],6,0)</f>
        <v>successful</v>
      </c>
      <c r="C3003">
        <f>IF(B3003="successful",Data!L3003,0)</f>
        <v>175</v>
      </c>
      <c r="F3003" t="str">
        <f>VLOOKUP(A3003,Table1[[#This Row],[id]:[state]],6,0)</f>
        <v>successful</v>
      </c>
      <c r="G3003">
        <f>IF(F3003="failed",Data!L3003,0)</f>
        <v>0</v>
      </c>
    </row>
    <row r="3004" spans="1:7" hidden="1" x14ac:dyDescent="0.25">
      <c r="A3004">
        <v>3002</v>
      </c>
      <c r="B3004" t="str">
        <f>VLOOKUP(A3004,Table1[[#This Row],[id]:[state]],6,0)</f>
        <v>successful</v>
      </c>
      <c r="C3004">
        <f>IF(B3004="successful",Data!L3004,0)</f>
        <v>104</v>
      </c>
      <c r="F3004" t="str">
        <f>VLOOKUP(A3004,Table1[[#This Row],[id]:[state]],6,0)</f>
        <v>successful</v>
      </c>
      <c r="G3004">
        <f>IF(F3004="failed",Data!L3004,0)</f>
        <v>0</v>
      </c>
    </row>
    <row r="3005" spans="1:7" hidden="1" x14ac:dyDescent="0.25">
      <c r="A3005">
        <v>3003</v>
      </c>
      <c r="B3005" t="str">
        <f>VLOOKUP(A3005,Table1[[#This Row],[id]:[state]],6,0)</f>
        <v>successful</v>
      </c>
      <c r="C3005">
        <f>IF(B3005="successful",Data!L3005,0)</f>
        <v>17</v>
      </c>
      <c r="F3005" t="str">
        <f>VLOOKUP(A3005,Table1[[#This Row],[id]:[state]],6,0)</f>
        <v>successful</v>
      </c>
      <c r="G3005">
        <f>IF(F3005="failed",Data!L3005,0)</f>
        <v>0</v>
      </c>
    </row>
    <row r="3006" spans="1:7" hidden="1" x14ac:dyDescent="0.25">
      <c r="A3006">
        <v>3004</v>
      </c>
      <c r="B3006" t="str">
        <f>VLOOKUP(A3006,Table1[[#This Row],[id]:[state]],6,0)</f>
        <v>successful</v>
      </c>
      <c r="C3006">
        <f>IF(B3006="successful",Data!L3006,0)</f>
        <v>277</v>
      </c>
      <c r="F3006" t="str">
        <f>VLOOKUP(A3006,Table1[[#This Row],[id]:[state]],6,0)</f>
        <v>successful</v>
      </c>
      <c r="G3006">
        <f>IF(F3006="failed",Data!L3006,0)</f>
        <v>0</v>
      </c>
    </row>
    <row r="3007" spans="1:7" hidden="1" x14ac:dyDescent="0.25">
      <c r="A3007">
        <v>3005</v>
      </c>
      <c r="B3007" t="str">
        <f>VLOOKUP(A3007,Table1[[#This Row],[id]:[state]],6,0)</f>
        <v>successful</v>
      </c>
      <c r="C3007">
        <f>IF(B3007="successful",Data!L3007,0)</f>
        <v>118</v>
      </c>
      <c r="F3007" t="str">
        <f>VLOOKUP(A3007,Table1[[#This Row],[id]:[state]],6,0)</f>
        <v>successful</v>
      </c>
      <c r="G3007">
        <f>IF(F3007="failed",Data!L3007,0)</f>
        <v>0</v>
      </c>
    </row>
    <row r="3008" spans="1:7" hidden="1" x14ac:dyDescent="0.25">
      <c r="A3008">
        <v>3006</v>
      </c>
      <c r="B3008" t="str">
        <f>VLOOKUP(A3008,Table1[[#This Row],[id]:[state]],6,0)</f>
        <v>successful</v>
      </c>
      <c r="C3008">
        <f>IF(B3008="successful",Data!L3008,0)</f>
        <v>97</v>
      </c>
      <c r="F3008" t="str">
        <f>VLOOKUP(A3008,Table1[[#This Row],[id]:[state]],6,0)</f>
        <v>successful</v>
      </c>
      <c r="G3008">
        <f>IF(F3008="failed",Data!L3008,0)</f>
        <v>0</v>
      </c>
    </row>
    <row r="3009" spans="1:7" hidden="1" x14ac:dyDescent="0.25">
      <c r="A3009">
        <v>3007</v>
      </c>
      <c r="B3009" t="str">
        <f>VLOOKUP(A3009,Table1[[#This Row],[id]:[state]],6,0)</f>
        <v>successful</v>
      </c>
      <c r="C3009">
        <f>IF(B3009="successful",Data!L3009,0)</f>
        <v>20</v>
      </c>
      <c r="F3009" t="str">
        <f>VLOOKUP(A3009,Table1[[#This Row],[id]:[state]],6,0)</f>
        <v>successful</v>
      </c>
      <c r="G3009">
        <f>IF(F3009="failed",Data!L3009,0)</f>
        <v>0</v>
      </c>
    </row>
    <row r="3010" spans="1:7" hidden="1" x14ac:dyDescent="0.25">
      <c r="A3010">
        <v>3008</v>
      </c>
      <c r="B3010" t="str">
        <f>VLOOKUP(A3010,Table1[[#This Row],[id]:[state]],6,0)</f>
        <v>successful</v>
      </c>
      <c r="C3010">
        <f>IF(B3010="successful",Data!L3010,0)</f>
        <v>26</v>
      </c>
      <c r="F3010" t="str">
        <f>VLOOKUP(A3010,Table1[[#This Row],[id]:[state]],6,0)</f>
        <v>successful</v>
      </c>
      <c r="G3010">
        <f>IF(F3010="failed",Data!L3010,0)</f>
        <v>0</v>
      </c>
    </row>
    <row r="3011" spans="1:7" hidden="1" x14ac:dyDescent="0.25">
      <c r="A3011">
        <v>3009</v>
      </c>
      <c r="B3011" t="str">
        <f>VLOOKUP(A3011,Table1[[#This Row],[id]:[state]],6,0)</f>
        <v>successful</v>
      </c>
      <c r="C3011">
        <f>IF(B3011="successful",Data!L3011,0)</f>
        <v>128</v>
      </c>
      <c r="F3011" t="str">
        <f>VLOOKUP(A3011,Table1[[#This Row],[id]:[state]],6,0)</f>
        <v>successful</v>
      </c>
      <c r="G3011">
        <f>IF(F3011="failed",Data!L3011,0)</f>
        <v>0</v>
      </c>
    </row>
    <row r="3012" spans="1:7" hidden="1" x14ac:dyDescent="0.25">
      <c r="A3012">
        <v>3010</v>
      </c>
      <c r="B3012" t="str">
        <f>VLOOKUP(A3012,Table1[[#This Row],[id]:[state]],6,0)</f>
        <v>successful</v>
      </c>
      <c r="C3012">
        <f>IF(B3012="successful",Data!L3012,0)</f>
        <v>15</v>
      </c>
      <c r="F3012" t="str">
        <f>VLOOKUP(A3012,Table1[[#This Row],[id]:[state]],6,0)</f>
        <v>successful</v>
      </c>
      <c r="G3012">
        <f>IF(F3012="failed",Data!L3012,0)</f>
        <v>0</v>
      </c>
    </row>
    <row r="3013" spans="1:7" hidden="1" x14ac:dyDescent="0.25">
      <c r="A3013">
        <v>3011</v>
      </c>
      <c r="B3013" t="str">
        <f>VLOOKUP(A3013,Table1[[#This Row],[id]:[state]],6,0)</f>
        <v>successful</v>
      </c>
      <c r="C3013">
        <f>IF(B3013="successful",Data!L3013,0)</f>
        <v>25</v>
      </c>
      <c r="F3013" t="str">
        <f>VLOOKUP(A3013,Table1[[#This Row],[id]:[state]],6,0)</f>
        <v>successful</v>
      </c>
      <c r="G3013">
        <f>IF(F3013="failed",Data!L3013,0)</f>
        <v>0</v>
      </c>
    </row>
    <row r="3014" spans="1:7" hidden="1" x14ac:dyDescent="0.25">
      <c r="A3014">
        <v>3012</v>
      </c>
      <c r="B3014" t="str">
        <f>VLOOKUP(A3014,Table1[[#This Row],[id]:[state]],6,0)</f>
        <v>successful</v>
      </c>
      <c r="C3014">
        <f>IF(B3014="successful",Data!L3014,0)</f>
        <v>55</v>
      </c>
      <c r="F3014" t="str">
        <f>VLOOKUP(A3014,Table1[[#This Row],[id]:[state]],6,0)</f>
        <v>successful</v>
      </c>
      <c r="G3014">
        <f>IF(F3014="failed",Data!L3014,0)</f>
        <v>0</v>
      </c>
    </row>
    <row r="3015" spans="1:7" hidden="1" x14ac:dyDescent="0.25">
      <c r="A3015">
        <v>3013</v>
      </c>
      <c r="B3015" t="str">
        <f>VLOOKUP(A3015,Table1[[#This Row],[id]:[state]],6,0)</f>
        <v>successful</v>
      </c>
      <c r="C3015">
        <f>IF(B3015="successful",Data!L3015,0)</f>
        <v>107</v>
      </c>
      <c r="F3015" t="str">
        <f>VLOOKUP(A3015,Table1[[#This Row],[id]:[state]],6,0)</f>
        <v>successful</v>
      </c>
      <c r="G3015">
        <f>IF(F3015="failed",Data!L3015,0)</f>
        <v>0</v>
      </c>
    </row>
    <row r="3016" spans="1:7" hidden="1" x14ac:dyDescent="0.25">
      <c r="A3016">
        <v>3014</v>
      </c>
      <c r="B3016" t="str">
        <f>VLOOKUP(A3016,Table1[[#This Row],[id]:[state]],6,0)</f>
        <v>successful</v>
      </c>
      <c r="C3016">
        <f>IF(B3016="successful",Data!L3016,0)</f>
        <v>557</v>
      </c>
      <c r="F3016" t="str">
        <f>VLOOKUP(A3016,Table1[[#This Row],[id]:[state]],6,0)</f>
        <v>successful</v>
      </c>
      <c r="G3016">
        <f>IF(F3016="failed",Data!L3016,0)</f>
        <v>0</v>
      </c>
    </row>
    <row r="3017" spans="1:7" hidden="1" x14ac:dyDescent="0.25">
      <c r="A3017">
        <v>3015</v>
      </c>
      <c r="B3017" t="str">
        <f>VLOOKUP(A3017,Table1[[#This Row],[id]:[state]],6,0)</f>
        <v>successful</v>
      </c>
      <c r="C3017">
        <f>IF(B3017="successful",Data!L3017,0)</f>
        <v>40</v>
      </c>
      <c r="F3017" t="str">
        <f>VLOOKUP(A3017,Table1[[#This Row],[id]:[state]],6,0)</f>
        <v>successful</v>
      </c>
      <c r="G3017">
        <f>IF(F3017="failed",Data!L3017,0)</f>
        <v>0</v>
      </c>
    </row>
    <row r="3018" spans="1:7" hidden="1" x14ac:dyDescent="0.25">
      <c r="A3018">
        <v>3016</v>
      </c>
      <c r="B3018" t="str">
        <f>VLOOKUP(A3018,Table1[[#This Row],[id]:[state]],6,0)</f>
        <v>successful</v>
      </c>
      <c r="C3018">
        <f>IF(B3018="successful",Data!L3018,0)</f>
        <v>36</v>
      </c>
      <c r="F3018" t="str">
        <f>VLOOKUP(A3018,Table1[[#This Row],[id]:[state]],6,0)</f>
        <v>successful</v>
      </c>
      <c r="G3018">
        <f>IF(F3018="failed",Data!L3018,0)</f>
        <v>0</v>
      </c>
    </row>
    <row r="3019" spans="1:7" hidden="1" x14ac:dyDescent="0.25">
      <c r="A3019">
        <v>3017</v>
      </c>
      <c r="B3019" t="str">
        <f>VLOOKUP(A3019,Table1[[#This Row],[id]:[state]],6,0)</f>
        <v>successful</v>
      </c>
      <c r="C3019">
        <f>IF(B3019="successful",Data!L3019,0)</f>
        <v>159</v>
      </c>
      <c r="F3019" t="str">
        <f>VLOOKUP(A3019,Table1[[#This Row],[id]:[state]],6,0)</f>
        <v>successful</v>
      </c>
      <c r="G3019">
        <f>IF(F3019="failed",Data!L3019,0)</f>
        <v>0</v>
      </c>
    </row>
    <row r="3020" spans="1:7" hidden="1" x14ac:dyDescent="0.25">
      <c r="A3020">
        <v>3018</v>
      </c>
      <c r="B3020" t="str">
        <f>VLOOKUP(A3020,Table1[[#This Row],[id]:[state]],6,0)</f>
        <v>successful</v>
      </c>
      <c r="C3020">
        <f>IF(B3020="successful",Data!L3020,0)</f>
        <v>41</v>
      </c>
      <c r="F3020" t="str">
        <f>VLOOKUP(A3020,Table1[[#This Row],[id]:[state]],6,0)</f>
        <v>successful</v>
      </c>
      <c r="G3020">
        <f>IF(F3020="failed",Data!L3020,0)</f>
        <v>0</v>
      </c>
    </row>
    <row r="3021" spans="1:7" hidden="1" x14ac:dyDescent="0.25">
      <c r="A3021">
        <v>3019</v>
      </c>
      <c r="B3021" t="str">
        <f>VLOOKUP(A3021,Table1[[#This Row],[id]:[state]],6,0)</f>
        <v>successful</v>
      </c>
      <c r="C3021">
        <f>IF(B3021="successful",Data!L3021,0)</f>
        <v>226</v>
      </c>
      <c r="F3021" t="str">
        <f>VLOOKUP(A3021,Table1[[#This Row],[id]:[state]],6,0)</f>
        <v>successful</v>
      </c>
      <c r="G3021">
        <f>IF(F3021="failed",Data!L3021,0)</f>
        <v>0</v>
      </c>
    </row>
    <row r="3022" spans="1:7" hidden="1" x14ac:dyDescent="0.25">
      <c r="A3022">
        <v>3020</v>
      </c>
      <c r="B3022" t="str">
        <f>VLOOKUP(A3022,Table1[[#This Row],[id]:[state]],6,0)</f>
        <v>successful</v>
      </c>
      <c r="C3022">
        <f>IF(B3022="successful",Data!L3022,0)</f>
        <v>30</v>
      </c>
      <c r="F3022" t="str">
        <f>VLOOKUP(A3022,Table1[[#This Row],[id]:[state]],6,0)</f>
        <v>successful</v>
      </c>
      <c r="G3022">
        <f>IF(F3022="failed",Data!L3022,0)</f>
        <v>0</v>
      </c>
    </row>
    <row r="3023" spans="1:7" hidden="1" x14ac:dyDescent="0.25">
      <c r="A3023">
        <v>3021</v>
      </c>
      <c r="B3023" t="str">
        <f>VLOOKUP(A3023,Table1[[#This Row],[id]:[state]],6,0)</f>
        <v>successful</v>
      </c>
      <c r="C3023">
        <f>IF(B3023="successful",Data!L3023,0)</f>
        <v>103</v>
      </c>
      <c r="F3023" t="str">
        <f>VLOOKUP(A3023,Table1[[#This Row],[id]:[state]],6,0)</f>
        <v>successful</v>
      </c>
      <c r="G3023">
        <f>IF(F3023="failed",Data!L3023,0)</f>
        <v>0</v>
      </c>
    </row>
    <row r="3024" spans="1:7" hidden="1" x14ac:dyDescent="0.25">
      <c r="A3024">
        <v>3022</v>
      </c>
      <c r="B3024" t="str">
        <f>VLOOKUP(A3024,Table1[[#This Row],[id]:[state]],6,0)</f>
        <v>successful</v>
      </c>
      <c r="C3024">
        <f>IF(B3024="successful",Data!L3024,0)</f>
        <v>62</v>
      </c>
      <c r="F3024" t="str">
        <f>VLOOKUP(A3024,Table1[[#This Row],[id]:[state]],6,0)</f>
        <v>successful</v>
      </c>
      <c r="G3024">
        <f>IF(F3024="failed",Data!L3024,0)</f>
        <v>0</v>
      </c>
    </row>
    <row r="3025" spans="1:7" hidden="1" x14ac:dyDescent="0.25">
      <c r="A3025">
        <v>3023</v>
      </c>
      <c r="B3025" t="str">
        <f>VLOOKUP(A3025,Table1[[#This Row],[id]:[state]],6,0)</f>
        <v>successful</v>
      </c>
      <c r="C3025">
        <f>IF(B3025="successful",Data!L3025,0)</f>
        <v>6</v>
      </c>
      <c r="F3025" t="str">
        <f>VLOOKUP(A3025,Table1[[#This Row],[id]:[state]],6,0)</f>
        <v>successful</v>
      </c>
      <c r="G3025">
        <f>IF(F3025="failed",Data!L3025,0)</f>
        <v>0</v>
      </c>
    </row>
    <row r="3026" spans="1:7" hidden="1" x14ac:dyDescent="0.25">
      <c r="A3026">
        <v>3024</v>
      </c>
      <c r="B3026" t="str">
        <f>VLOOKUP(A3026,Table1[[#This Row],[id]:[state]],6,0)</f>
        <v>successful</v>
      </c>
      <c r="C3026">
        <f>IF(B3026="successful",Data!L3026,0)</f>
        <v>182</v>
      </c>
      <c r="F3026" t="str">
        <f>VLOOKUP(A3026,Table1[[#This Row],[id]:[state]],6,0)</f>
        <v>successful</v>
      </c>
      <c r="G3026">
        <f>IF(F3026="failed",Data!L3026,0)</f>
        <v>0</v>
      </c>
    </row>
    <row r="3027" spans="1:7" hidden="1" x14ac:dyDescent="0.25">
      <c r="A3027">
        <v>3025</v>
      </c>
      <c r="B3027" t="str">
        <f>VLOOKUP(A3027,Table1[[#This Row],[id]:[state]],6,0)</f>
        <v>successful</v>
      </c>
      <c r="C3027">
        <f>IF(B3027="successful",Data!L3027,0)</f>
        <v>145</v>
      </c>
      <c r="F3027" t="str">
        <f>VLOOKUP(A3027,Table1[[#This Row],[id]:[state]],6,0)</f>
        <v>successful</v>
      </c>
      <c r="G3027">
        <f>IF(F3027="failed",Data!L3027,0)</f>
        <v>0</v>
      </c>
    </row>
    <row r="3028" spans="1:7" hidden="1" x14ac:dyDescent="0.25">
      <c r="A3028">
        <v>3026</v>
      </c>
      <c r="B3028" t="str">
        <f>VLOOKUP(A3028,Table1[[#This Row],[id]:[state]],6,0)</f>
        <v>successful</v>
      </c>
      <c r="C3028">
        <f>IF(B3028="successful",Data!L3028,0)</f>
        <v>25</v>
      </c>
      <c r="F3028" t="str">
        <f>VLOOKUP(A3028,Table1[[#This Row],[id]:[state]],6,0)</f>
        <v>successful</v>
      </c>
      <c r="G3028">
        <f>IF(F3028="failed",Data!L3028,0)</f>
        <v>0</v>
      </c>
    </row>
    <row r="3029" spans="1:7" hidden="1" x14ac:dyDescent="0.25">
      <c r="A3029">
        <v>3027</v>
      </c>
      <c r="B3029" t="str">
        <f>VLOOKUP(A3029,Table1[[#This Row],[id]:[state]],6,0)</f>
        <v>successful</v>
      </c>
      <c r="C3029">
        <f>IF(B3029="successful",Data!L3029,0)</f>
        <v>320</v>
      </c>
      <c r="F3029" t="str">
        <f>VLOOKUP(A3029,Table1[[#This Row],[id]:[state]],6,0)</f>
        <v>successful</v>
      </c>
      <c r="G3029">
        <f>IF(F3029="failed",Data!L3029,0)</f>
        <v>0</v>
      </c>
    </row>
    <row r="3030" spans="1:7" hidden="1" x14ac:dyDescent="0.25">
      <c r="A3030">
        <v>3028</v>
      </c>
      <c r="B3030" t="str">
        <f>VLOOKUP(A3030,Table1[[#This Row],[id]:[state]],6,0)</f>
        <v>successful</v>
      </c>
      <c r="C3030">
        <f>IF(B3030="successful",Data!L3030,0)</f>
        <v>99</v>
      </c>
      <c r="F3030" t="str">
        <f>VLOOKUP(A3030,Table1[[#This Row],[id]:[state]],6,0)</f>
        <v>successful</v>
      </c>
      <c r="G3030">
        <f>IF(F3030="failed",Data!L3030,0)</f>
        <v>0</v>
      </c>
    </row>
    <row r="3031" spans="1:7" hidden="1" x14ac:dyDescent="0.25">
      <c r="A3031">
        <v>3029</v>
      </c>
      <c r="B3031" t="str">
        <f>VLOOKUP(A3031,Table1[[#This Row],[id]:[state]],6,0)</f>
        <v>successful</v>
      </c>
      <c r="C3031">
        <f>IF(B3031="successful",Data!L3031,0)</f>
        <v>348</v>
      </c>
      <c r="F3031" t="str">
        <f>VLOOKUP(A3031,Table1[[#This Row],[id]:[state]],6,0)</f>
        <v>successful</v>
      </c>
      <c r="G3031">
        <f>IF(F3031="failed",Data!L3031,0)</f>
        <v>0</v>
      </c>
    </row>
    <row r="3032" spans="1:7" hidden="1" x14ac:dyDescent="0.25">
      <c r="A3032">
        <v>3030</v>
      </c>
      <c r="B3032" t="str">
        <f>VLOOKUP(A3032,Table1[[#This Row],[id]:[state]],6,0)</f>
        <v>successful</v>
      </c>
      <c r="C3032">
        <f>IF(B3032="successful",Data!L3032,0)</f>
        <v>41</v>
      </c>
      <c r="F3032" t="str">
        <f>VLOOKUP(A3032,Table1[[#This Row],[id]:[state]],6,0)</f>
        <v>successful</v>
      </c>
      <c r="G3032">
        <f>IF(F3032="failed",Data!L3032,0)</f>
        <v>0</v>
      </c>
    </row>
    <row r="3033" spans="1:7" hidden="1" x14ac:dyDescent="0.25">
      <c r="A3033">
        <v>3031</v>
      </c>
      <c r="B3033" t="str">
        <f>VLOOKUP(A3033,Table1[[#This Row],[id]:[state]],6,0)</f>
        <v>successful</v>
      </c>
      <c r="C3033">
        <f>IF(B3033="successful",Data!L3033,0)</f>
        <v>29</v>
      </c>
      <c r="F3033" t="str">
        <f>VLOOKUP(A3033,Table1[[#This Row],[id]:[state]],6,0)</f>
        <v>successful</v>
      </c>
      <c r="G3033">
        <f>IF(F3033="failed",Data!L3033,0)</f>
        <v>0</v>
      </c>
    </row>
    <row r="3034" spans="1:7" hidden="1" x14ac:dyDescent="0.25">
      <c r="A3034">
        <v>3032</v>
      </c>
      <c r="B3034" t="str">
        <f>VLOOKUP(A3034,Table1[[#This Row],[id]:[state]],6,0)</f>
        <v>successful</v>
      </c>
      <c r="C3034">
        <f>IF(B3034="successful",Data!L3034,0)</f>
        <v>25</v>
      </c>
      <c r="F3034" t="str">
        <f>VLOOKUP(A3034,Table1[[#This Row],[id]:[state]],6,0)</f>
        <v>successful</v>
      </c>
      <c r="G3034">
        <f>IF(F3034="failed",Data!L3034,0)</f>
        <v>0</v>
      </c>
    </row>
    <row r="3035" spans="1:7" hidden="1" x14ac:dyDescent="0.25">
      <c r="A3035">
        <v>3033</v>
      </c>
      <c r="B3035" t="str">
        <f>VLOOKUP(A3035,Table1[[#This Row],[id]:[state]],6,0)</f>
        <v>successful</v>
      </c>
      <c r="C3035">
        <f>IF(B3035="successful",Data!L3035,0)</f>
        <v>23</v>
      </c>
      <c r="F3035" t="str">
        <f>VLOOKUP(A3035,Table1[[#This Row],[id]:[state]],6,0)</f>
        <v>successful</v>
      </c>
      <c r="G3035">
        <f>IF(F3035="failed",Data!L3035,0)</f>
        <v>0</v>
      </c>
    </row>
    <row r="3036" spans="1:7" hidden="1" x14ac:dyDescent="0.25">
      <c r="A3036">
        <v>3034</v>
      </c>
      <c r="B3036" t="str">
        <f>VLOOKUP(A3036,Table1[[#This Row],[id]:[state]],6,0)</f>
        <v>successful</v>
      </c>
      <c r="C3036">
        <f>IF(B3036="successful",Data!L3036,0)</f>
        <v>1260</v>
      </c>
      <c r="F3036" t="str">
        <f>VLOOKUP(A3036,Table1[[#This Row],[id]:[state]],6,0)</f>
        <v>successful</v>
      </c>
      <c r="G3036">
        <f>IF(F3036="failed",Data!L3036,0)</f>
        <v>0</v>
      </c>
    </row>
    <row r="3037" spans="1:7" hidden="1" x14ac:dyDescent="0.25">
      <c r="A3037">
        <v>3035</v>
      </c>
      <c r="B3037" t="str">
        <f>VLOOKUP(A3037,Table1[[#This Row],[id]:[state]],6,0)</f>
        <v>successful</v>
      </c>
      <c r="C3037">
        <f>IF(B3037="successful",Data!L3037,0)</f>
        <v>307</v>
      </c>
      <c r="F3037" t="str">
        <f>VLOOKUP(A3037,Table1[[#This Row],[id]:[state]],6,0)</f>
        <v>successful</v>
      </c>
      <c r="G3037">
        <f>IF(F3037="failed",Data!L3037,0)</f>
        <v>0</v>
      </c>
    </row>
    <row r="3038" spans="1:7" hidden="1" x14ac:dyDescent="0.25">
      <c r="A3038">
        <v>3036</v>
      </c>
      <c r="B3038" t="str">
        <f>VLOOKUP(A3038,Table1[[#This Row],[id]:[state]],6,0)</f>
        <v>successful</v>
      </c>
      <c r="C3038">
        <f>IF(B3038="successful",Data!L3038,0)</f>
        <v>329</v>
      </c>
      <c r="F3038" t="str">
        <f>VLOOKUP(A3038,Table1[[#This Row],[id]:[state]],6,0)</f>
        <v>successful</v>
      </c>
      <c r="G3038">
        <f>IF(F3038="failed",Data!L3038,0)</f>
        <v>0</v>
      </c>
    </row>
    <row r="3039" spans="1:7" hidden="1" x14ac:dyDescent="0.25">
      <c r="A3039">
        <v>3037</v>
      </c>
      <c r="B3039" t="str">
        <f>VLOOKUP(A3039,Table1[[#This Row],[id]:[state]],6,0)</f>
        <v>successful</v>
      </c>
      <c r="C3039">
        <f>IF(B3039="successful",Data!L3039,0)</f>
        <v>32</v>
      </c>
      <c r="F3039" t="str">
        <f>VLOOKUP(A3039,Table1[[#This Row],[id]:[state]],6,0)</f>
        <v>successful</v>
      </c>
      <c r="G3039">
        <f>IF(F3039="failed",Data!L3039,0)</f>
        <v>0</v>
      </c>
    </row>
    <row r="3040" spans="1:7" hidden="1" x14ac:dyDescent="0.25">
      <c r="A3040">
        <v>3038</v>
      </c>
      <c r="B3040" t="str">
        <f>VLOOKUP(A3040,Table1[[#This Row],[id]:[state]],6,0)</f>
        <v>successful</v>
      </c>
      <c r="C3040">
        <f>IF(B3040="successful",Data!L3040,0)</f>
        <v>27</v>
      </c>
      <c r="F3040" t="str">
        <f>VLOOKUP(A3040,Table1[[#This Row],[id]:[state]],6,0)</f>
        <v>successful</v>
      </c>
      <c r="G3040">
        <f>IF(F3040="failed",Data!L3040,0)</f>
        <v>0</v>
      </c>
    </row>
    <row r="3041" spans="1:7" hidden="1" x14ac:dyDescent="0.25">
      <c r="A3041">
        <v>3039</v>
      </c>
      <c r="B3041" t="str">
        <f>VLOOKUP(A3041,Table1[[#This Row],[id]:[state]],6,0)</f>
        <v>successful</v>
      </c>
      <c r="C3041">
        <f>IF(B3041="successful",Data!L3041,0)</f>
        <v>236</v>
      </c>
      <c r="F3041" t="str">
        <f>VLOOKUP(A3041,Table1[[#This Row],[id]:[state]],6,0)</f>
        <v>successful</v>
      </c>
      <c r="G3041">
        <f>IF(F3041="failed",Data!L3041,0)</f>
        <v>0</v>
      </c>
    </row>
    <row r="3042" spans="1:7" hidden="1" x14ac:dyDescent="0.25">
      <c r="A3042">
        <v>3040</v>
      </c>
      <c r="B3042" t="str">
        <f>VLOOKUP(A3042,Table1[[#This Row],[id]:[state]],6,0)</f>
        <v>successful</v>
      </c>
      <c r="C3042">
        <f>IF(B3042="successful",Data!L3042,0)</f>
        <v>42</v>
      </c>
      <c r="F3042" t="str">
        <f>VLOOKUP(A3042,Table1[[#This Row],[id]:[state]],6,0)</f>
        <v>successful</v>
      </c>
      <c r="G3042">
        <f>IF(F3042="failed",Data!L3042,0)</f>
        <v>0</v>
      </c>
    </row>
    <row r="3043" spans="1:7" hidden="1" x14ac:dyDescent="0.25">
      <c r="A3043">
        <v>3041</v>
      </c>
      <c r="B3043" t="str">
        <f>VLOOKUP(A3043,Table1[[#This Row],[id]:[state]],6,0)</f>
        <v>successful</v>
      </c>
      <c r="C3043">
        <f>IF(B3043="successful",Data!L3043,0)</f>
        <v>95</v>
      </c>
      <c r="F3043" t="str">
        <f>VLOOKUP(A3043,Table1[[#This Row],[id]:[state]],6,0)</f>
        <v>successful</v>
      </c>
      <c r="G3043">
        <f>IF(F3043="failed",Data!L3043,0)</f>
        <v>0</v>
      </c>
    </row>
    <row r="3044" spans="1:7" hidden="1" x14ac:dyDescent="0.25">
      <c r="A3044">
        <v>3042</v>
      </c>
      <c r="B3044" t="str">
        <f>VLOOKUP(A3044,Table1[[#This Row],[id]:[state]],6,0)</f>
        <v>successful</v>
      </c>
      <c r="C3044">
        <f>IF(B3044="successful",Data!L3044,0)</f>
        <v>37</v>
      </c>
      <c r="F3044" t="str">
        <f>VLOOKUP(A3044,Table1[[#This Row],[id]:[state]],6,0)</f>
        <v>successful</v>
      </c>
      <c r="G3044">
        <f>IF(F3044="failed",Data!L3044,0)</f>
        <v>0</v>
      </c>
    </row>
    <row r="3045" spans="1:7" hidden="1" x14ac:dyDescent="0.25">
      <c r="A3045">
        <v>3043</v>
      </c>
      <c r="B3045" t="str">
        <f>VLOOKUP(A3045,Table1[[#This Row],[id]:[state]],6,0)</f>
        <v>successful</v>
      </c>
      <c r="C3045">
        <f>IF(B3045="successful",Data!L3045,0)</f>
        <v>128</v>
      </c>
      <c r="F3045" t="str">
        <f>VLOOKUP(A3045,Table1[[#This Row],[id]:[state]],6,0)</f>
        <v>successful</v>
      </c>
      <c r="G3045">
        <f>IF(F3045="failed",Data!L3045,0)</f>
        <v>0</v>
      </c>
    </row>
    <row r="3046" spans="1:7" hidden="1" x14ac:dyDescent="0.25">
      <c r="A3046">
        <v>3044</v>
      </c>
      <c r="B3046" t="str">
        <f>VLOOKUP(A3046,Table1[[#This Row],[id]:[state]],6,0)</f>
        <v>successful</v>
      </c>
      <c r="C3046">
        <f>IF(B3046="successful",Data!L3046,0)</f>
        <v>156</v>
      </c>
      <c r="F3046" t="str">
        <f>VLOOKUP(A3046,Table1[[#This Row],[id]:[state]],6,0)</f>
        <v>successful</v>
      </c>
      <c r="G3046">
        <f>IF(F3046="failed",Data!L3046,0)</f>
        <v>0</v>
      </c>
    </row>
    <row r="3047" spans="1:7" hidden="1" x14ac:dyDescent="0.25">
      <c r="A3047">
        <v>3045</v>
      </c>
      <c r="B3047" t="str">
        <f>VLOOKUP(A3047,Table1[[#This Row],[id]:[state]],6,0)</f>
        <v>successful</v>
      </c>
      <c r="C3047">
        <f>IF(B3047="successful",Data!L3047,0)</f>
        <v>64</v>
      </c>
      <c r="F3047" t="str">
        <f>VLOOKUP(A3047,Table1[[#This Row],[id]:[state]],6,0)</f>
        <v>successful</v>
      </c>
      <c r="G3047">
        <f>IF(F3047="failed",Data!L3047,0)</f>
        <v>0</v>
      </c>
    </row>
    <row r="3048" spans="1:7" hidden="1" x14ac:dyDescent="0.25">
      <c r="A3048">
        <v>3046</v>
      </c>
      <c r="B3048" t="str">
        <f>VLOOKUP(A3048,Table1[[#This Row],[id]:[state]],6,0)</f>
        <v>successful</v>
      </c>
      <c r="C3048">
        <f>IF(B3048="successful",Data!L3048,0)</f>
        <v>58</v>
      </c>
      <c r="F3048" t="str">
        <f>VLOOKUP(A3048,Table1[[#This Row],[id]:[state]],6,0)</f>
        <v>successful</v>
      </c>
      <c r="G3048">
        <f>IF(F3048="failed",Data!L3048,0)</f>
        <v>0</v>
      </c>
    </row>
    <row r="3049" spans="1:7" hidden="1" x14ac:dyDescent="0.25">
      <c r="A3049">
        <v>3047</v>
      </c>
      <c r="B3049" t="str">
        <f>VLOOKUP(A3049,Table1[[#This Row],[id]:[state]],6,0)</f>
        <v>successful</v>
      </c>
      <c r="C3049">
        <f>IF(B3049="successful",Data!L3049,0)</f>
        <v>20</v>
      </c>
      <c r="F3049" t="str">
        <f>VLOOKUP(A3049,Table1[[#This Row],[id]:[state]],6,0)</f>
        <v>successful</v>
      </c>
      <c r="G3049">
        <f>IF(F3049="failed",Data!L3049,0)</f>
        <v>0</v>
      </c>
    </row>
    <row r="3050" spans="1:7" hidden="1" x14ac:dyDescent="0.25">
      <c r="A3050">
        <v>3048</v>
      </c>
      <c r="B3050" t="str">
        <f>VLOOKUP(A3050,Table1[[#This Row],[id]:[state]],6,0)</f>
        <v>successful</v>
      </c>
      <c r="C3050">
        <f>IF(B3050="successful",Data!L3050,0)</f>
        <v>47</v>
      </c>
      <c r="F3050" t="str">
        <f>VLOOKUP(A3050,Table1[[#This Row],[id]:[state]],6,0)</f>
        <v>successful</v>
      </c>
      <c r="G3050">
        <f>IF(F3050="failed",Data!L3050,0)</f>
        <v>0</v>
      </c>
    </row>
    <row r="3051" spans="1:7" hidden="1" x14ac:dyDescent="0.25">
      <c r="A3051">
        <v>3049</v>
      </c>
      <c r="B3051" t="str">
        <f>VLOOKUP(A3051,Table1[[#This Row],[id]:[state]],6,0)</f>
        <v>successful</v>
      </c>
      <c r="C3051">
        <f>IF(B3051="successful",Data!L3051,0)</f>
        <v>54</v>
      </c>
      <c r="F3051" t="str">
        <f>VLOOKUP(A3051,Table1[[#This Row],[id]:[state]],6,0)</f>
        <v>successful</v>
      </c>
      <c r="G3051">
        <f>IF(F3051="failed",Data!L3051,0)</f>
        <v>0</v>
      </c>
    </row>
    <row r="3052" spans="1:7" hidden="1" x14ac:dyDescent="0.25">
      <c r="A3052">
        <v>3050</v>
      </c>
      <c r="B3052" t="str">
        <f>VLOOKUP(A3052,Table1[[#This Row],[id]:[state]],6,0)</f>
        <v>successful</v>
      </c>
      <c r="C3052">
        <f>IF(B3052="successful",Data!L3052,0)</f>
        <v>9</v>
      </c>
      <c r="F3052" t="str">
        <f>VLOOKUP(A3052,Table1[[#This Row],[id]:[state]],6,0)</f>
        <v>successful</v>
      </c>
      <c r="G3052">
        <f>IF(F3052="failed",Data!L3052,0)</f>
        <v>0</v>
      </c>
    </row>
    <row r="3053" spans="1:7" x14ac:dyDescent="0.25">
      <c r="A3053">
        <v>3051</v>
      </c>
      <c r="B3053" t="str">
        <f>VLOOKUP(A3053,Table1[[#This Row],[id]:[state]],6,0)</f>
        <v>failed</v>
      </c>
      <c r="C3053">
        <f>IF(B3053="successful",Data!L3053,0)</f>
        <v>0</v>
      </c>
      <c r="F3053" t="str">
        <f>VLOOKUP(A3053,Table1[[#This Row],[id]:[state]],6,0)</f>
        <v>failed</v>
      </c>
      <c r="G3053">
        <f>IF(F3053="failed",Data!L3053,0)</f>
        <v>35</v>
      </c>
    </row>
    <row r="3054" spans="1:7" x14ac:dyDescent="0.25">
      <c r="A3054">
        <v>3052</v>
      </c>
      <c r="B3054" t="str">
        <f>VLOOKUP(A3054,Table1[[#This Row],[id]:[state]],6,0)</f>
        <v>failed</v>
      </c>
      <c r="C3054">
        <f>IF(B3054="successful",Data!L3054,0)</f>
        <v>0</v>
      </c>
      <c r="F3054" t="str">
        <f>VLOOKUP(A3054,Table1[[#This Row],[id]:[state]],6,0)</f>
        <v>failed</v>
      </c>
      <c r="G3054">
        <f>IF(F3054="failed",Data!L3054,0)</f>
        <v>2</v>
      </c>
    </row>
    <row r="3055" spans="1:7" x14ac:dyDescent="0.25">
      <c r="A3055">
        <v>3053</v>
      </c>
      <c r="B3055" t="str">
        <f>VLOOKUP(A3055,Table1[[#This Row],[id]:[state]],6,0)</f>
        <v>failed</v>
      </c>
      <c r="C3055">
        <f>IF(B3055="successful",Data!L3055,0)</f>
        <v>0</v>
      </c>
      <c r="F3055" t="str">
        <f>VLOOKUP(A3055,Table1[[#This Row],[id]:[state]],6,0)</f>
        <v>failed</v>
      </c>
      <c r="G3055">
        <f>IF(F3055="failed",Data!L3055,0)</f>
        <v>3</v>
      </c>
    </row>
    <row r="3056" spans="1:7" x14ac:dyDescent="0.25">
      <c r="A3056">
        <v>3054</v>
      </c>
      <c r="B3056" t="str">
        <f>VLOOKUP(A3056,Table1[[#This Row],[id]:[state]],6,0)</f>
        <v>failed</v>
      </c>
      <c r="C3056">
        <f>IF(B3056="successful",Data!L3056,0)</f>
        <v>0</v>
      </c>
      <c r="F3056" t="str">
        <f>VLOOKUP(A3056,Table1[[#This Row],[id]:[state]],6,0)</f>
        <v>failed</v>
      </c>
      <c r="G3056">
        <f>IF(F3056="failed",Data!L3056,0)</f>
        <v>0</v>
      </c>
    </row>
    <row r="3057" spans="1:7" x14ac:dyDescent="0.25">
      <c r="A3057">
        <v>3055</v>
      </c>
      <c r="B3057" t="str">
        <f>VLOOKUP(A3057,Table1[[#This Row],[id]:[state]],6,0)</f>
        <v>failed</v>
      </c>
      <c r="C3057">
        <f>IF(B3057="successful",Data!L3057,0)</f>
        <v>0</v>
      </c>
      <c r="F3057" t="str">
        <f>VLOOKUP(A3057,Table1[[#This Row],[id]:[state]],6,0)</f>
        <v>failed</v>
      </c>
      <c r="G3057">
        <f>IF(F3057="failed",Data!L3057,0)</f>
        <v>1</v>
      </c>
    </row>
    <row r="3058" spans="1:7" x14ac:dyDescent="0.25">
      <c r="A3058">
        <v>3056</v>
      </c>
      <c r="B3058" t="str">
        <f>VLOOKUP(A3058,Table1[[#This Row],[id]:[state]],6,0)</f>
        <v>failed</v>
      </c>
      <c r="C3058">
        <f>IF(B3058="successful",Data!L3058,0)</f>
        <v>0</v>
      </c>
      <c r="F3058" t="str">
        <f>VLOOKUP(A3058,Table1[[#This Row],[id]:[state]],6,0)</f>
        <v>failed</v>
      </c>
      <c r="G3058">
        <f>IF(F3058="failed",Data!L3058,0)</f>
        <v>0</v>
      </c>
    </row>
    <row r="3059" spans="1:7" x14ac:dyDescent="0.25">
      <c r="A3059">
        <v>3057</v>
      </c>
      <c r="B3059" t="str">
        <f>VLOOKUP(A3059,Table1[[#This Row],[id]:[state]],6,0)</f>
        <v>failed</v>
      </c>
      <c r="C3059">
        <f>IF(B3059="successful",Data!L3059,0)</f>
        <v>0</v>
      </c>
      <c r="F3059" t="str">
        <f>VLOOKUP(A3059,Table1[[#This Row],[id]:[state]],6,0)</f>
        <v>failed</v>
      </c>
      <c r="G3059">
        <f>IF(F3059="failed",Data!L3059,0)</f>
        <v>0</v>
      </c>
    </row>
    <row r="3060" spans="1:7" x14ac:dyDescent="0.25">
      <c r="A3060">
        <v>3058</v>
      </c>
      <c r="B3060" t="str">
        <f>VLOOKUP(A3060,Table1[[#This Row],[id]:[state]],6,0)</f>
        <v>failed</v>
      </c>
      <c r="C3060">
        <f>IF(B3060="successful",Data!L3060,0)</f>
        <v>0</v>
      </c>
      <c r="F3060" t="str">
        <f>VLOOKUP(A3060,Table1[[#This Row],[id]:[state]],6,0)</f>
        <v>failed</v>
      </c>
      <c r="G3060">
        <f>IF(F3060="failed",Data!L3060,0)</f>
        <v>3</v>
      </c>
    </row>
    <row r="3061" spans="1:7" x14ac:dyDescent="0.25">
      <c r="A3061">
        <v>3059</v>
      </c>
      <c r="B3061" t="str">
        <f>VLOOKUP(A3061,Table1[[#This Row],[id]:[state]],6,0)</f>
        <v>failed</v>
      </c>
      <c r="C3061">
        <f>IF(B3061="successful",Data!L3061,0)</f>
        <v>0</v>
      </c>
      <c r="F3061" t="str">
        <f>VLOOKUP(A3061,Table1[[#This Row],[id]:[state]],6,0)</f>
        <v>failed</v>
      </c>
      <c r="G3061">
        <f>IF(F3061="failed",Data!L3061,0)</f>
        <v>11</v>
      </c>
    </row>
    <row r="3062" spans="1:7" x14ac:dyDescent="0.25">
      <c r="A3062">
        <v>3060</v>
      </c>
      <c r="B3062" t="str">
        <f>VLOOKUP(A3062,Table1[[#This Row],[id]:[state]],6,0)</f>
        <v>failed</v>
      </c>
      <c r="C3062">
        <f>IF(B3062="successful",Data!L3062,0)</f>
        <v>0</v>
      </c>
      <c r="F3062" t="str">
        <f>VLOOKUP(A3062,Table1[[#This Row],[id]:[state]],6,0)</f>
        <v>failed</v>
      </c>
      <c r="G3062">
        <f>IF(F3062="failed",Data!L3062,0)</f>
        <v>6</v>
      </c>
    </row>
    <row r="3063" spans="1:7" x14ac:dyDescent="0.25">
      <c r="A3063">
        <v>3061</v>
      </c>
      <c r="B3063" t="str">
        <f>VLOOKUP(A3063,Table1[[#This Row],[id]:[state]],6,0)</f>
        <v>failed</v>
      </c>
      <c r="C3063">
        <f>IF(B3063="successful",Data!L3063,0)</f>
        <v>0</v>
      </c>
      <c r="F3063" t="str">
        <f>VLOOKUP(A3063,Table1[[#This Row],[id]:[state]],6,0)</f>
        <v>failed</v>
      </c>
      <c r="G3063">
        <f>IF(F3063="failed",Data!L3063,0)</f>
        <v>0</v>
      </c>
    </row>
    <row r="3064" spans="1:7" x14ac:dyDescent="0.25">
      <c r="A3064">
        <v>3062</v>
      </c>
      <c r="B3064" t="str">
        <f>VLOOKUP(A3064,Table1[[#This Row],[id]:[state]],6,0)</f>
        <v>failed</v>
      </c>
      <c r="C3064">
        <f>IF(B3064="successful",Data!L3064,0)</f>
        <v>0</v>
      </c>
      <c r="F3064" t="str">
        <f>VLOOKUP(A3064,Table1[[#This Row],[id]:[state]],6,0)</f>
        <v>failed</v>
      </c>
      <c r="G3064">
        <f>IF(F3064="failed",Data!L3064,0)</f>
        <v>67</v>
      </c>
    </row>
    <row r="3065" spans="1:7" x14ac:dyDescent="0.25">
      <c r="A3065">
        <v>3063</v>
      </c>
      <c r="B3065" t="str">
        <f>VLOOKUP(A3065,Table1[[#This Row],[id]:[state]],6,0)</f>
        <v>failed</v>
      </c>
      <c r="C3065">
        <f>IF(B3065="successful",Data!L3065,0)</f>
        <v>0</v>
      </c>
      <c r="F3065" t="str">
        <f>VLOOKUP(A3065,Table1[[#This Row],[id]:[state]],6,0)</f>
        <v>failed</v>
      </c>
      <c r="G3065">
        <f>IF(F3065="failed",Data!L3065,0)</f>
        <v>23</v>
      </c>
    </row>
    <row r="3066" spans="1:7" x14ac:dyDescent="0.25">
      <c r="A3066">
        <v>3064</v>
      </c>
      <c r="B3066" t="str">
        <f>VLOOKUP(A3066,Table1[[#This Row],[id]:[state]],6,0)</f>
        <v>failed</v>
      </c>
      <c r="C3066">
        <f>IF(B3066="successful",Data!L3066,0)</f>
        <v>0</v>
      </c>
      <c r="F3066" t="str">
        <f>VLOOKUP(A3066,Table1[[#This Row],[id]:[state]],6,0)</f>
        <v>failed</v>
      </c>
      <c r="G3066">
        <f>IF(F3066="failed",Data!L3066,0)</f>
        <v>72</v>
      </c>
    </row>
    <row r="3067" spans="1:7" x14ac:dyDescent="0.25">
      <c r="A3067">
        <v>3065</v>
      </c>
      <c r="B3067" t="str">
        <f>VLOOKUP(A3067,Table1[[#This Row],[id]:[state]],6,0)</f>
        <v>failed</v>
      </c>
      <c r="C3067">
        <f>IF(B3067="successful",Data!L3067,0)</f>
        <v>0</v>
      </c>
      <c r="F3067" t="str">
        <f>VLOOKUP(A3067,Table1[[#This Row],[id]:[state]],6,0)</f>
        <v>failed</v>
      </c>
      <c r="G3067">
        <f>IF(F3067="failed",Data!L3067,0)</f>
        <v>2</v>
      </c>
    </row>
    <row r="3068" spans="1:7" x14ac:dyDescent="0.25">
      <c r="A3068">
        <v>3066</v>
      </c>
      <c r="B3068" t="str">
        <f>VLOOKUP(A3068,Table1[[#This Row],[id]:[state]],6,0)</f>
        <v>failed</v>
      </c>
      <c r="C3068">
        <f>IF(B3068="successful",Data!L3068,0)</f>
        <v>0</v>
      </c>
      <c r="F3068" t="str">
        <f>VLOOKUP(A3068,Table1[[#This Row],[id]:[state]],6,0)</f>
        <v>failed</v>
      </c>
      <c r="G3068">
        <f>IF(F3068="failed",Data!L3068,0)</f>
        <v>15</v>
      </c>
    </row>
    <row r="3069" spans="1:7" x14ac:dyDescent="0.25">
      <c r="A3069">
        <v>3067</v>
      </c>
      <c r="B3069" t="str">
        <f>VLOOKUP(A3069,Table1[[#This Row],[id]:[state]],6,0)</f>
        <v>failed</v>
      </c>
      <c r="C3069">
        <f>IF(B3069="successful",Data!L3069,0)</f>
        <v>0</v>
      </c>
      <c r="F3069" t="str">
        <f>VLOOKUP(A3069,Table1[[#This Row],[id]:[state]],6,0)</f>
        <v>failed</v>
      </c>
      <c r="G3069">
        <f>IF(F3069="failed",Data!L3069,0)</f>
        <v>1</v>
      </c>
    </row>
    <row r="3070" spans="1:7" x14ac:dyDescent="0.25">
      <c r="A3070">
        <v>3068</v>
      </c>
      <c r="B3070" t="str">
        <f>VLOOKUP(A3070,Table1[[#This Row],[id]:[state]],6,0)</f>
        <v>failed</v>
      </c>
      <c r="C3070">
        <f>IF(B3070="successful",Data!L3070,0)</f>
        <v>0</v>
      </c>
      <c r="F3070" t="str">
        <f>VLOOKUP(A3070,Table1[[#This Row],[id]:[state]],6,0)</f>
        <v>failed</v>
      </c>
      <c r="G3070">
        <f>IF(F3070="failed",Data!L3070,0)</f>
        <v>2</v>
      </c>
    </row>
    <row r="3071" spans="1:7" x14ac:dyDescent="0.25">
      <c r="A3071">
        <v>3069</v>
      </c>
      <c r="B3071" t="str">
        <f>VLOOKUP(A3071,Table1[[#This Row],[id]:[state]],6,0)</f>
        <v>failed</v>
      </c>
      <c r="C3071">
        <f>IF(B3071="successful",Data!L3071,0)</f>
        <v>0</v>
      </c>
      <c r="F3071" t="str">
        <f>VLOOKUP(A3071,Table1[[#This Row],[id]:[state]],6,0)</f>
        <v>failed</v>
      </c>
      <c r="G3071">
        <f>IF(F3071="failed",Data!L3071,0)</f>
        <v>7</v>
      </c>
    </row>
    <row r="3072" spans="1:7" x14ac:dyDescent="0.25">
      <c r="A3072">
        <v>3070</v>
      </c>
      <c r="B3072" t="str">
        <f>VLOOKUP(A3072,Table1[[#This Row],[id]:[state]],6,0)</f>
        <v>failed</v>
      </c>
      <c r="C3072">
        <f>IF(B3072="successful",Data!L3072,0)</f>
        <v>0</v>
      </c>
      <c r="F3072" t="str">
        <f>VLOOKUP(A3072,Table1[[#This Row],[id]:[state]],6,0)</f>
        <v>failed</v>
      </c>
      <c r="G3072">
        <f>IF(F3072="failed",Data!L3072,0)</f>
        <v>16</v>
      </c>
    </row>
    <row r="3073" spans="1:7" x14ac:dyDescent="0.25">
      <c r="A3073">
        <v>3071</v>
      </c>
      <c r="B3073" t="str">
        <f>VLOOKUP(A3073,Table1[[#This Row],[id]:[state]],6,0)</f>
        <v>failed</v>
      </c>
      <c r="C3073">
        <f>IF(B3073="successful",Data!L3073,0)</f>
        <v>0</v>
      </c>
      <c r="F3073" t="str">
        <f>VLOOKUP(A3073,Table1[[#This Row],[id]:[state]],6,0)</f>
        <v>failed</v>
      </c>
      <c r="G3073">
        <f>IF(F3073="failed",Data!L3073,0)</f>
        <v>117</v>
      </c>
    </row>
    <row r="3074" spans="1:7" x14ac:dyDescent="0.25">
      <c r="A3074">
        <v>3072</v>
      </c>
      <c r="B3074" t="str">
        <f>VLOOKUP(A3074,Table1[[#This Row],[id]:[state]],6,0)</f>
        <v>failed</v>
      </c>
      <c r="C3074">
        <f>IF(B3074="successful",Data!L3074,0)</f>
        <v>0</v>
      </c>
      <c r="F3074" t="str">
        <f>VLOOKUP(A3074,Table1[[#This Row],[id]:[state]],6,0)</f>
        <v>failed</v>
      </c>
      <c r="G3074">
        <f>IF(F3074="failed",Data!L3074,0)</f>
        <v>2</v>
      </c>
    </row>
    <row r="3075" spans="1:7" x14ac:dyDescent="0.25">
      <c r="A3075">
        <v>3073</v>
      </c>
      <c r="B3075" t="str">
        <f>VLOOKUP(A3075,Table1[[#This Row],[id]:[state]],6,0)</f>
        <v>failed</v>
      </c>
      <c r="C3075">
        <f>IF(B3075="successful",Data!L3075,0)</f>
        <v>0</v>
      </c>
      <c r="F3075" t="str">
        <f>VLOOKUP(A3075,Table1[[#This Row],[id]:[state]],6,0)</f>
        <v>failed</v>
      </c>
      <c r="G3075">
        <f>IF(F3075="failed",Data!L3075,0)</f>
        <v>7</v>
      </c>
    </row>
    <row r="3076" spans="1:7" x14ac:dyDescent="0.25">
      <c r="A3076">
        <v>3074</v>
      </c>
      <c r="B3076" t="str">
        <f>VLOOKUP(A3076,Table1[[#This Row],[id]:[state]],6,0)</f>
        <v>failed</v>
      </c>
      <c r="C3076">
        <f>IF(B3076="successful",Data!L3076,0)</f>
        <v>0</v>
      </c>
      <c r="F3076" t="str">
        <f>VLOOKUP(A3076,Table1[[#This Row],[id]:[state]],6,0)</f>
        <v>failed</v>
      </c>
      <c r="G3076">
        <f>IF(F3076="failed",Data!L3076,0)</f>
        <v>3</v>
      </c>
    </row>
    <row r="3077" spans="1:7" x14ac:dyDescent="0.25">
      <c r="A3077">
        <v>3075</v>
      </c>
      <c r="B3077" t="str">
        <f>VLOOKUP(A3077,Table1[[#This Row],[id]:[state]],6,0)</f>
        <v>failed</v>
      </c>
      <c r="C3077">
        <f>IF(B3077="successful",Data!L3077,0)</f>
        <v>0</v>
      </c>
      <c r="F3077" t="str">
        <f>VLOOKUP(A3077,Table1[[#This Row],[id]:[state]],6,0)</f>
        <v>failed</v>
      </c>
      <c r="G3077">
        <f>IF(F3077="failed",Data!L3077,0)</f>
        <v>20</v>
      </c>
    </row>
    <row r="3078" spans="1:7" x14ac:dyDescent="0.25">
      <c r="A3078">
        <v>3076</v>
      </c>
      <c r="B3078" t="str">
        <f>VLOOKUP(A3078,Table1[[#This Row],[id]:[state]],6,0)</f>
        <v>failed</v>
      </c>
      <c r="C3078">
        <f>IF(B3078="successful",Data!L3078,0)</f>
        <v>0</v>
      </c>
      <c r="F3078" t="str">
        <f>VLOOKUP(A3078,Table1[[#This Row],[id]:[state]],6,0)</f>
        <v>failed</v>
      </c>
      <c r="G3078">
        <f>IF(F3078="failed",Data!L3078,0)</f>
        <v>50</v>
      </c>
    </row>
    <row r="3079" spans="1:7" x14ac:dyDescent="0.25">
      <c r="A3079">
        <v>3077</v>
      </c>
      <c r="B3079" t="str">
        <f>VLOOKUP(A3079,Table1[[#This Row],[id]:[state]],6,0)</f>
        <v>failed</v>
      </c>
      <c r="C3079">
        <f>IF(B3079="successful",Data!L3079,0)</f>
        <v>0</v>
      </c>
      <c r="F3079" t="str">
        <f>VLOOKUP(A3079,Table1[[#This Row],[id]:[state]],6,0)</f>
        <v>failed</v>
      </c>
      <c r="G3079">
        <f>IF(F3079="failed",Data!L3079,0)</f>
        <v>2</v>
      </c>
    </row>
    <row r="3080" spans="1:7" x14ac:dyDescent="0.25">
      <c r="A3080">
        <v>3078</v>
      </c>
      <c r="B3080" t="str">
        <f>VLOOKUP(A3080,Table1[[#This Row],[id]:[state]],6,0)</f>
        <v>failed</v>
      </c>
      <c r="C3080">
        <f>IF(B3080="successful",Data!L3080,0)</f>
        <v>0</v>
      </c>
      <c r="F3080" t="str">
        <f>VLOOKUP(A3080,Table1[[#This Row],[id]:[state]],6,0)</f>
        <v>failed</v>
      </c>
      <c r="G3080">
        <f>IF(F3080="failed",Data!L3080,0)</f>
        <v>3</v>
      </c>
    </row>
    <row r="3081" spans="1:7" x14ac:dyDescent="0.25">
      <c r="A3081">
        <v>3079</v>
      </c>
      <c r="B3081" t="str">
        <f>VLOOKUP(A3081,Table1[[#This Row],[id]:[state]],6,0)</f>
        <v>failed</v>
      </c>
      <c r="C3081">
        <f>IF(B3081="successful",Data!L3081,0)</f>
        <v>0</v>
      </c>
      <c r="F3081" t="str">
        <f>VLOOKUP(A3081,Table1[[#This Row],[id]:[state]],6,0)</f>
        <v>failed</v>
      </c>
      <c r="G3081">
        <f>IF(F3081="failed",Data!L3081,0)</f>
        <v>27</v>
      </c>
    </row>
    <row r="3082" spans="1:7" x14ac:dyDescent="0.25">
      <c r="A3082">
        <v>3080</v>
      </c>
      <c r="B3082" t="str">
        <f>VLOOKUP(A3082,Table1[[#This Row],[id]:[state]],6,0)</f>
        <v>failed</v>
      </c>
      <c r="C3082">
        <f>IF(B3082="successful",Data!L3082,0)</f>
        <v>0</v>
      </c>
      <c r="F3082" t="str">
        <f>VLOOKUP(A3082,Table1[[#This Row],[id]:[state]],6,0)</f>
        <v>failed</v>
      </c>
      <c r="G3082">
        <f>IF(F3082="failed",Data!L3082,0)</f>
        <v>7</v>
      </c>
    </row>
    <row r="3083" spans="1:7" x14ac:dyDescent="0.25">
      <c r="A3083">
        <v>3081</v>
      </c>
      <c r="B3083" t="str">
        <f>VLOOKUP(A3083,Table1[[#This Row],[id]:[state]],6,0)</f>
        <v>failed</v>
      </c>
      <c r="C3083">
        <f>IF(B3083="successful",Data!L3083,0)</f>
        <v>0</v>
      </c>
      <c r="F3083" t="str">
        <f>VLOOKUP(A3083,Table1[[#This Row],[id]:[state]],6,0)</f>
        <v>failed</v>
      </c>
      <c r="G3083">
        <f>IF(F3083="failed",Data!L3083,0)</f>
        <v>5</v>
      </c>
    </row>
    <row r="3084" spans="1:7" x14ac:dyDescent="0.25">
      <c r="A3084">
        <v>3082</v>
      </c>
      <c r="B3084" t="str">
        <f>VLOOKUP(A3084,Table1[[#This Row],[id]:[state]],6,0)</f>
        <v>failed</v>
      </c>
      <c r="C3084">
        <f>IF(B3084="successful",Data!L3084,0)</f>
        <v>0</v>
      </c>
      <c r="F3084" t="str">
        <f>VLOOKUP(A3084,Table1[[#This Row],[id]:[state]],6,0)</f>
        <v>failed</v>
      </c>
      <c r="G3084">
        <f>IF(F3084="failed",Data!L3084,0)</f>
        <v>0</v>
      </c>
    </row>
    <row r="3085" spans="1:7" x14ac:dyDescent="0.25">
      <c r="A3085">
        <v>3083</v>
      </c>
      <c r="B3085" t="str">
        <f>VLOOKUP(A3085,Table1[[#This Row],[id]:[state]],6,0)</f>
        <v>failed</v>
      </c>
      <c r="C3085">
        <f>IF(B3085="successful",Data!L3085,0)</f>
        <v>0</v>
      </c>
      <c r="F3085" t="str">
        <f>VLOOKUP(A3085,Table1[[#This Row],[id]:[state]],6,0)</f>
        <v>failed</v>
      </c>
      <c r="G3085">
        <f>IF(F3085="failed",Data!L3085,0)</f>
        <v>3</v>
      </c>
    </row>
    <row r="3086" spans="1:7" x14ac:dyDescent="0.25">
      <c r="A3086">
        <v>3084</v>
      </c>
      <c r="B3086" t="str">
        <f>VLOOKUP(A3086,Table1[[#This Row],[id]:[state]],6,0)</f>
        <v>failed</v>
      </c>
      <c r="C3086">
        <f>IF(B3086="successful",Data!L3086,0)</f>
        <v>0</v>
      </c>
      <c r="F3086" t="str">
        <f>VLOOKUP(A3086,Table1[[#This Row],[id]:[state]],6,0)</f>
        <v>failed</v>
      </c>
      <c r="G3086">
        <f>IF(F3086="failed",Data!L3086,0)</f>
        <v>6</v>
      </c>
    </row>
    <row r="3087" spans="1:7" x14ac:dyDescent="0.25">
      <c r="A3087">
        <v>3085</v>
      </c>
      <c r="B3087" t="str">
        <f>VLOOKUP(A3087,Table1[[#This Row],[id]:[state]],6,0)</f>
        <v>failed</v>
      </c>
      <c r="C3087">
        <f>IF(B3087="successful",Data!L3087,0)</f>
        <v>0</v>
      </c>
      <c r="F3087" t="str">
        <f>VLOOKUP(A3087,Table1[[#This Row],[id]:[state]],6,0)</f>
        <v>failed</v>
      </c>
      <c r="G3087">
        <f>IF(F3087="failed",Data!L3087,0)</f>
        <v>9</v>
      </c>
    </row>
    <row r="3088" spans="1:7" x14ac:dyDescent="0.25">
      <c r="A3088">
        <v>3086</v>
      </c>
      <c r="B3088" t="str">
        <f>VLOOKUP(A3088,Table1[[#This Row],[id]:[state]],6,0)</f>
        <v>failed</v>
      </c>
      <c r="C3088">
        <f>IF(B3088="successful",Data!L3088,0)</f>
        <v>0</v>
      </c>
      <c r="F3088" t="str">
        <f>VLOOKUP(A3088,Table1[[#This Row],[id]:[state]],6,0)</f>
        <v>failed</v>
      </c>
      <c r="G3088">
        <f>IF(F3088="failed",Data!L3088,0)</f>
        <v>3</v>
      </c>
    </row>
    <row r="3089" spans="1:7" x14ac:dyDescent="0.25">
      <c r="A3089">
        <v>3087</v>
      </c>
      <c r="B3089" t="str">
        <f>VLOOKUP(A3089,Table1[[#This Row],[id]:[state]],6,0)</f>
        <v>failed</v>
      </c>
      <c r="C3089">
        <f>IF(B3089="successful",Data!L3089,0)</f>
        <v>0</v>
      </c>
      <c r="F3089" t="str">
        <f>VLOOKUP(A3089,Table1[[#This Row],[id]:[state]],6,0)</f>
        <v>failed</v>
      </c>
      <c r="G3089">
        <f>IF(F3089="failed",Data!L3089,0)</f>
        <v>2</v>
      </c>
    </row>
    <row r="3090" spans="1:7" x14ac:dyDescent="0.25">
      <c r="A3090">
        <v>3088</v>
      </c>
      <c r="B3090" t="str">
        <f>VLOOKUP(A3090,Table1[[#This Row],[id]:[state]],6,0)</f>
        <v>failed</v>
      </c>
      <c r="C3090">
        <f>IF(B3090="successful",Data!L3090,0)</f>
        <v>0</v>
      </c>
      <c r="F3090" t="str">
        <f>VLOOKUP(A3090,Table1[[#This Row],[id]:[state]],6,0)</f>
        <v>failed</v>
      </c>
      <c r="G3090">
        <f>IF(F3090="failed",Data!L3090,0)</f>
        <v>3</v>
      </c>
    </row>
    <row r="3091" spans="1:7" x14ac:dyDescent="0.25">
      <c r="A3091">
        <v>3089</v>
      </c>
      <c r="B3091" t="str">
        <f>VLOOKUP(A3091,Table1[[#This Row],[id]:[state]],6,0)</f>
        <v>failed</v>
      </c>
      <c r="C3091">
        <f>IF(B3091="successful",Data!L3091,0)</f>
        <v>0</v>
      </c>
      <c r="F3091" t="str">
        <f>VLOOKUP(A3091,Table1[[#This Row],[id]:[state]],6,0)</f>
        <v>failed</v>
      </c>
      <c r="G3091">
        <f>IF(F3091="failed",Data!L3091,0)</f>
        <v>45</v>
      </c>
    </row>
    <row r="3092" spans="1:7" x14ac:dyDescent="0.25">
      <c r="A3092">
        <v>3090</v>
      </c>
      <c r="B3092" t="str">
        <f>VLOOKUP(A3092,Table1[[#This Row],[id]:[state]],6,0)</f>
        <v>failed</v>
      </c>
      <c r="C3092">
        <f>IF(B3092="successful",Data!L3092,0)</f>
        <v>0</v>
      </c>
      <c r="F3092" t="str">
        <f>VLOOKUP(A3092,Table1[[#This Row],[id]:[state]],6,0)</f>
        <v>failed</v>
      </c>
      <c r="G3092">
        <f>IF(F3092="failed",Data!L3092,0)</f>
        <v>9</v>
      </c>
    </row>
    <row r="3093" spans="1:7" x14ac:dyDescent="0.25">
      <c r="A3093">
        <v>3091</v>
      </c>
      <c r="B3093" t="str">
        <f>VLOOKUP(A3093,Table1[[#This Row],[id]:[state]],6,0)</f>
        <v>failed</v>
      </c>
      <c r="C3093">
        <f>IF(B3093="successful",Data!L3093,0)</f>
        <v>0</v>
      </c>
      <c r="F3093" t="str">
        <f>VLOOKUP(A3093,Table1[[#This Row],[id]:[state]],6,0)</f>
        <v>failed</v>
      </c>
      <c r="G3093">
        <f>IF(F3093="failed",Data!L3093,0)</f>
        <v>9</v>
      </c>
    </row>
    <row r="3094" spans="1:7" x14ac:dyDescent="0.25">
      <c r="A3094">
        <v>3092</v>
      </c>
      <c r="B3094" t="str">
        <f>VLOOKUP(A3094,Table1[[#This Row],[id]:[state]],6,0)</f>
        <v>failed</v>
      </c>
      <c r="C3094">
        <f>IF(B3094="successful",Data!L3094,0)</f>
        <v>0</v>
      </c>
      <c r="F3094" t="str">
        <f>VLOOKUP(A3094,Table1[[#This Row],[id]:[state]],6,0)</f>
        <v>failed</v>
      </c>
      <c r="G3094">
        <f>IF(F3094="failed",Data!L3094,0)</f>
        <v>21</v>
      </c>
    </row>
    <row r="3095" spans="1:7" x14ac:dyDescent="0.25">
      <c r="A3095">
        <v>3093</v>
      </c>
      <c r="B3095" t="str">
        <f>VLOOKUP(A3095,Table1[[#This Row],[id]:[state]],6,0)</f>
        <v>failed</v>
      </c>
      <c r="C3095">
        <f>IF(B3095="successful",Data!L3095,0)</f>
        <v>0</v>
      </c>
      <c r="F3095" t="str">
        <f>VLOOKUP(A3095,Table1[[#This Row],[id]:[state]],6,0)</f>
        <v>failed</v>
      </c>
      <c r="G3095">
        <f>IF(F3095="failed",Data!L3095,0)</f>
        <v>17</v>
      </c>
    </row>
    <row r="3096" spans="1:7" x14ac:dyDescent="0.25">
      <c r="A3096">
        <v>3094</v>
      </c>
      <c r="B3096" t="str">
        <f>VLOOKUP(A3096,Table1[[#This Row],[id]:[state]],6,0)</f>
        <v>failed</v>
      </c>
      <c r="C3096">
        <f>IF(B3096="successful",Data!L3096,0)</f>
        <v>0</v>
      </c>
      <c r="F3096" t="str">
        <f>VLOOKUP(A3096,Table1[[#This Row],[id]:[state]],6,0)</f>
        <v>failed</v>
      </c>
      <c r="G3096">
        <f>IF(F3096="failed",Data!L3096,0)</f>
        <v>1</v>
      </c>
    </row>
    <row r="3097" spans="1:7" x14ac:dyDescent="0.25">
      <c r="A3097">
        <v>3095</v>
      </c>
      <c r="B3097" t="str">
        <f>VLOOKUP(A3097,Table1[[#This Row],[id]:[state]],6,0)</f>
        <v>failed</v>
      </c>
      <c r="C3097">
        <f>IF(B3097="successful",Data!L3097,0)</f>
        <v>0</v>
      </c>
      <c r="F3097" t="str">
        <f>VLOOKUP(A3097,Table1[[#This Row],[id]:[state]],6,0)</f>
        <v>failed</v>
      </c>
      <c r="G3097">
        <f>IF(F3097="failed",Data!L3097,0)</f>
        <v>1</v>
      </c>
    </row>
    <row r="3098" spans="1:7" x14ac:dyDescent="0.25">
      <c r="A3098">
        <v>3096</v>
      </c>
      <c r="B3098" t="str">
        <f>VLOOKUP(A3098,Table1[[#This Row],[id]:[state]],6,0)</f>
        <v>failed</v>
      </c>
      <c r="C3098">
        <f>IF(B3098="successful",Data!L3098,0)</f>
        <v>0</v>
      </c>
      <c r="F3098" t="str">
        <f>VLOOKUP(A3098,Table1[[#This Row],[id]:[state]],6,0)</f>
        <v>failed</v>
      </c>
      <c r="G3098">
        <f>IF(F3098="failed",Data!L3098,0)</f>
        <v>14</v>
      </c>
    </row>
    <row r="3099" spans="1:7" x14ac:dyDescent="0.25">
      <c r="A3099">
        <v>3097</v>
      </c>
      <c r="B3099" t="str">
        <f>VLOOKUP(A3099,Table1[[#This Row],[id]:[state]],6,0)</f>
        <v>failed</v>
      </c>
      <c r="C3099">
        <f>IF(B3099="successful",Data!L3099,0)</f>
        <v>0</v>
      </c>
      <c r="F3099" t="str">
        <f>VLOOKUP(A3099,Table1[[#This Row],[id]:[state]],6,0)</f>
        <v>failed</v>
      </c>
      <c r="G3099">
        <f>IF(F3099="failed",Data!L3099,0)</f>
        <v>42</v>
      </c>
    </row>
    <row r="3100" spans="1:7" x14ac:dyDescent="0.25">
      <c r="A3100">
        <v>3098</v>
      </c>
      <c r="B3100" t="str">
        <f>VLOOKUP(A3100,Table1[[#This Row],[id]:[state]],6,0)</f>
        <v>failed</v>
      </c>
      <c r="C3100">
        <f>IF(B3100="successful",Data!L3100,0)</f>
        <v>0</v>
      </c>
      <c r="F3100" t="str">
        <f>VLOOKUP(A3100,Table1[[#This Row],[id]:[state]],6,0)</f>
        <v>failed</v>
      </c>
      <c r="G3100">
        <f>IF(F3100="failed",Data!L3100,0)</f>
        <v>27</v>
      </c>
    </row>
    <row r="3101" spans="1:7" x14ac:dyDescent="0.25">
      <c r="A3101">
        <v>3099</v>
      </c>
      <c r="B3101" t="str">
        <f>VLOOKUP(A3101,Table1[[#This Row],[id]:[state]],6,0)</f>
        <v>failed</v>
      </c>
      <c r="C3101">
        <f>IF(B3101="successful",Data!L3101,0)</f>
        <v>0</v>
      </c>
      <c r="F3101" t="str">
        <f>VLOOKUP(A3101,Table1[[#This Row],[id]:[state]],6,0)</f>
        <v>failed</v>
      </c>
      <c r="G3101">
        <f>IF(F3101="failed",Data!L3101,0)</f>
        <v>5</v>
      </c>
    </row>
    <row r="3102" spans="1:7" x14ac:dyDescent="0.25">
      <c r="A3102">
        <v>3100</v>
      </c>
      <c r="B3102" t="str">
        <f>VLOOKUP(A3102,Table1[[#This Row],[id]:[state]],6,0)</f>
        <v>failed</v>
      </c>
      <c r="C3102">
        <f>IF(B3102="successful",Data!L3102,0)</f>
        <v>0</v>
      </c>
      <c r="F3102" t="str">
        <f>VLOOKUP(A3102,Table1[[#This Row],[id]:[state]],6,0)</f>
        <v>failed</v>
      </c>
      <c r="G3102">
        <f>IF(F3102="failed",Data!L3102,0)</f>
        <v>13</v>
      </c>
    </row>
    <row r="3103" spans="1:7" x14ac:dyDescent="0.25">
      <c r="A3103">
        <v>3101</v>
      </c>
      <c r="B3103" t="str">
        <f>VLOOKUP(A3103,Table1[[#This Row],[id]:[state]],6,0)</f>
        <v>failed</v>
      </c>
      <c r="C3103">
        <f>IF(B3103="successful",Data!L3103,0)</f>
        <v>0</v>
      </c>
      <c r="F3103" t="str">
        <f>VLOOKUP(A3103,Table1[[#This Row],[id]:[state]],6,0)</f>
        <v>failed</v>
      </c>
      <c r="G3103">
        <f>IF(F3103="failed",Data!L3103,0)</f>
        <v>12</v>
      </c>
    </row>
    <row r="3104" spans="1:7" x14ac:dyDescent="0.25">
      <c r="A3104">
        <v>3102</v>
      </c>
      <c r="B3104" t="str">
        <f>VLOOKUP(A3104,Table1[[#This Row],[id]:[state]],6,0)</f>
        <v>failed</v>
      </c>
      <c r="C3104">
        <f>IF(B3104="successful",Data!L3104,0)</f>
        <v>0</v>
      </c>
      <c r="F3104" t="str">
        <f>VLOOKUP(A3104,Table1[[#This Row],[id]:[state]],6,0)</f>
        <v>failed</v>
      </c>
      <c r="G3104">
        <f>IF(F3104="failed",Data!L3104,0)</f>
        <v>90</v>
      </c>
    </row>
    <row r="3105" spans="1:7" x14ac:dyDescent="0.25">
      <c r="A3105">
        <v>3103</v>
      </c>
      <c r="B3105" t="str">
        <f>VLOOKUP(A3105,Table1[[#This Row],[id]:[state]],6,0)</f>
        <v>failed</v>
      </c>
      <c r="C3105">
        <f>IF(B3105="successful",Data!L3105,0)</f>
        <v>0</v>
      </c>
      <c r="F3105" t="str">
        <f>VLOOKUP(A3105,Table1[[#This Row],[id]:[state]],6,0)</f>
        <v>failed</v>
      </c>
      <c r="G3105">
        <f>IF(F3105="failed",Data!L3105,0)</f>
        <v>2</v>
      </c>
    </row>
    <row r="3106" spans="1:7" x14ac:dyDescent="0.25">
      <c r="A3106">
        <v>3104</v>
      </c>
      <c r="B3106" t="str">
        <f>VLOOKUP(A3106,Table1[[#This Row],[id]:[state]],6,0)</f>
        <v>failed</v>
      </c>
      <c r="C3106">
        <f>IF(B3106="successful",Data!L3106,0)</f>
        <v>0</v>
      </c>
      <c r="F3106" t="str">
        <f>VLOOKUP(A3106,Table1[[#This Row],[id]:[state]],6,0)</f>
        <v>failed</v>
      </c>
      <c r="G3106">
        <f>IF(F3106="failed",Data!L3106,0)</f>
        <v>5</v>
      </c>
    </row>
    <row r="3107" spans="1:7" x14ac:dyDescent="0.25">
      <c r="A3107">
        <v>3105</v>
      </c>
      <c r="B3107" t="str">
        <f>VLOOKUP(A3107,Table1[[#This Row],[id]:[state]],6,0)</f>
        <v>failed</v>
      </c>
      <c r="C3107">
        <f>IF(B3107="successful",Data!L3107,0)</f>
        <v>0</v>
      </c>
      <c r="F3107" t="str">
        <f>VLOOKUP(A3107,Table1[[#This Row],[id]:[state]],6,0)</f>
        <v>failed</v>
      </c>
      <c r="G3107">
        <f>IF(F3107="failed",Data!L3107,0)</f>
        <v>31</v>
      </c>
    </row>
    <row r="3108" spans="1:7" x14ac:dyDescent="0.25">
      <c r="A3108">
        <v>3106</v>
      </c>
      <c r="B3108" t="str">
        <f>VLOOKUP(A3108,Table1[[#This Row],[id]:[state]],6,0)</f>
        <v>failed</v>
      </c>
      <c r="C3108">
        <f>IF(B3108="successful",Data!L3108,0)</f>
        <v>0</v>
      </c>
      <c r="F3108" t="str">
        <f>VLOOKUP(A3108,Table1[[#This Row],[id]:[state]],6,0)</f>
        <v>failed</v>
      </c>
      <c r="G3108">
        <f>IF(F3108="failed",Data!L3108,0)</f>
        <v>4</v>
      </c>
    </row>
    <row r="3109" spans="1:7" x14ac:dyDescent="0.25">
      <c r="A3109">
        <v>3107</v>
      </c>
      <c r="B3109" t="str">
        <f>VLOOKUP(A3109,Table1[[#This Row],[id]:[state]],6,0)</f>
        <v>failed</v>
      </c>
      <c r="C3109">
        <f>IF(B3109="successful",Data!L3109,0)</f>
        <v>0</v>
      </c>
      <c r="F3109" t="str">
        <f>VLOOKUP(A3109,Table1[[#This Row],[id]:[state]],6,0)</f>
        <v>failed</v>
      </c>
      <c r="G3109">
        <f>IF(F3109="failed",Data!L3109,0)</f>
        <v>29</v>
      </c>
    </row>
    <row r="3110" spans="1:7" x14ac:dyDescent="0.25">
      <c r="A3110">
        <v>3108</v>
      </c>
      <c r="B3110" t="str">
        <f>VLOOKUP(A3110,Table1[[#This Row],[id]:[state]],6,0)</f>
        <v>failed</v>
      </c>
      <c r="C3110">
        <f>IF(B3110="successful",Data!L3110,0)</f>
        <v>0</v>
      </c>
      <c r="F3110" t="str">
        <f>VLOOKUP(A3110,Table1[[#This Row],[id]:[state]],6,0)</f>
        <v>failed</v>
      </c>
      <c r="G3110">
        <f>IF(F3110="failed",Data!L3110,0)</f>
        <v>2</v>
      </c>
    </row>
    <row r="3111" spans="1:7" x14ac:dyDescent="0.25">
      <c r="A3111">
        <v>3109</v>
      </c>
      <c r="B3111" t="str">
        <f>VLOOKUP(A3111,Table1[[#This Row],[id]:[state]],6,0)</f>
        <v>failed</v>
      </c>
      <c r="C3111">
        <f>IF(B3111="successful",Data!L3111,0)</f>
        <v>0</v>
      </c>
      <c r="F3111" t="str">
        <f>VLOOKUP(A3111,Table1[[#This Row],[id]:[state]],6,0)</f>
        <v>failed</v>
      </c>
      <c r="G3111">
        <f>IF(F3111="failed",Data!L3111,0)</f>
        <v>114</v>
      </c>
    </row>
    <row r="3112" spans="1:7" x14ac:dyDescent="0.25">
      <c r="A3112">
        <v>3110</v>
      </c>
      <c r="B3112" t="str">
        <f>VLOOKUP(A3112,Table1[[#This Row],[id]:[state]],6,0)</f>
        <v>failed</v>
      </c>
      <c r="C3112">
        <f>IF(B3112="successful",Data!L3112,0)</f>
        <v>0</v>
      </c>
      <c r="F3112" t="str">
        <f>VLOOKUP(A3112,Table1[[#This Row],[id]:[state]],6,0)</f>
        <v>failed</v>
      </c>
      <c r="G3112">
        <f>IF(F3112="failed",Data!L3112,0)</f>
        <v>1</v>
      </c>
    </row>
    <row r="3113" spans="1:7" x14ac:dyDescent="0.25">
      <c r="A3113">
        <v>3111</v>
      </c>
      <c r="B3113" t="str">
        <f>VLOOKUP(A3113,Table1[[#This Row],[id]:[state]],6,0)</f>
        <v>failed</v>
      </c>
      <c r="C3113">
        <f>IF(B3113="successful",Data!L3113,0)</f>
        <v>0</v>
      </c>
      <c r="F3113" t="str">
        <f>VLOOKUP(A3113,Table1[[#This Row],[id]:[state]],6,0)</f>
        <v>failed</v>
      </c>
      <c r="G3113">
        <f>IF(F3113="failed",Data!L3113,0)</f>
        <v>76</v>
      </c>
    </row>
    <row r="3114" spans="1:7" x14ac:dyDescent="0.25">
      <c r="A3114">
        <v>3112</v>
      </c>
      <c r="B3114" t="str">
        <f>VLOOKUP(A3114,Table1[[#This Row],[id]:[state]],6,0)</f>
        <v>failed</v>
      </c>
      <c r="C3114">
        <f>IF(B3114="successful",Data!L3114,0)</f>
        <v>0</v>
      </c>
      <c r="F3114" t="str">
        <f>VLOOKUP(A3114,Table1[[#This Row],[id]:[state]],6,0)</f>
        <v>failed</v>
      </c>
      <c r="G3114">
        <f>IF(F3114="failed",Data!L3114,0)</f>
        <v>9</v>
      </c>
    </row>
    <row r="3115" spans="1:7" x14ac:dyDescent="0.25">
      <c r="A3115">
        <v>3113</v>
      </c>
      <c r="B3115" t="str">
        <f>VLOOKUP(A3115,Table1[[#This Row],[id]:[state]],6,0)</f>
        <v>failed</v>
      </c>
      <c r="C3115">
        <f>IF(B3115="successful",Data!L3115,0)</f>
        <v>0</v>
      </c>
      <c r="F3115" t="str">
        <f>VLOOKUP(A3115,Table1[[#This Row],[id]:[state]],6,0)</f>
        <v>failed</v>
      </c>
      <c r="G3115">
        <f>IF(F3115="failed",Data!L3115,0)</f>
        <v>37</v>
      </c>
    </row>
    <row r="3116" spans="1:7" x14ac:dyDescent="0.25">
      <c r="A3116">
        <v>3114</v>
      </c>
      <c r="B3116" t="str">
        <f>VLOOKUP(A3116,Table1[[#This Row],[id]:[state]],6,0)</f>
        <v>failed</v>
      </c>
      <c r="C3116">
        <f>IF(B3116="successful",Data!L3116,0)</f>
        <v>0</v>
      </c>
      <c r="F3116" t="str">
        <f>VLOOKUP(A3116,Table1[[#This Row],[id]:[state]],6,0)</f>
        <v>failed</v>
      </c>
      <c r="G3116">
        <f>IF(F3116="failed",Data!L3116,0)</f>
        <v>0</v>
      </c>
    </row>
    <row r="3117" spans="1:7" x14ac:dyDescent="0.25">
      <c r="A3117">
        <v>3115</v>
      </c>
      <c r="B3117" t="str">
        <f>VLOOKUP(A3117,Table1[[#This Row],[id]:[state]],6,0)</f>
        <v>failed</v>
      </c>
      <c r="C3117">
        <f>IF(B3117="successful",Data!L3117,0)</f>
        <v>0</v>
      </c>
      <c r="F3117" t="str">
        <f>VLOOKUP(A3117,Table1[[#This Row],[id]:[state]],6,0)</f>
        <v>failed</v>
      </c>
      <c r="G3117">
        <f>IF(F3117="failed",Data!L3117,0)</f>
        <v>1</v>
      </c>
    </row>
    <row r="3118" spans="1:7" x14ac:dyDescent="0.25">
      <c r="A3118">
        <v>3116</v>
      </c>
      <c r="B3118" t="str">
        <f>VLOOKUP(A3118,Table1[[#This Row],[id]:[state]],6,0)</f>
        <v>failed</v>
      </c>
      <c r="C3118">
        <f>IF(B3118="successful",Data!L3118,0)</f>
        <v>0</v>
      </c>
      <c r="F3118" t="str">
        <f>VLOOKUP(A3118,Table1[[#This Row],[id]:[state]],6,0)</f>
        <v>failed</v>
      </c>
      <c r="G3118">
        <f>IF(F3118="failed",Data!L3118,0)</f>
        <v>10</v>
      </c>
    </row>
    <row r="3119" spans="1:7" x14ac:dyDescent="0.25">
      <c r="A3119">
        <v>3117</v>
      </c>
      <c r="B3119" t="str">
        <f>VLOOKUP(A3119,Table1[[#This Row],[id]:[state]],6,0)</f>
        <v>failed</v>
      </c>
      <c r="C3119">
        <f>IF(B3119="successful",Data!L3119,0)</f>
        <v>0</v>
      </c>
      <c r="F3119" t="str">
        <f>VLOOKUP(A3119,Table1[[#This Row],[id]:[state]],6,0)</f>
        <v>failed</v>
      </c>
      <c r="G3119">
        <f>IF(F3119="failed",Data!L3119,0)</f>
        <v>1</v>
      </c>
    </row>
    <row r="3120" spans="1:7" x14ac:dyDescent="0.25">
      <c r="A3120">
        <v>3118</v>
      </c>
      <c r="B3120" t="str">
        <f>VLOOKUP(A3120,Table1[[#This Row],[id]:[state]],6,0)</f>
        <v>failed</v>
      </c>
      <c r="C3120">
        <f>IF(B3120="successful",Data!L3120,0)</f>
        <v>0</v>
      </c>
      <c r="F3120" t="str">
        <f>VLOOKUP(A3120,Table1[[#This Row],[id]:[state]],6,0)</f>
        <v>failed</v>
      </c>
      <c r="G3120">
        <f>IF(F3120="failed",Data!L3120,0)</f>
        <v>2</v>
      </c>
    </row>
    <row r="3121" spans="1:7" x14ac:dyDescent="0.25">
      <c r="A3121">
        <v>3119</v>
      </c>
      <c r="B3121" t="str">
        <f>VLOOKUP(A3121,Table1[[#This Row],[id]:[state]],6,0)</f>
        <v>failed</v>
      </c>
      <c r="C3121">
        <f>IF(B3121="successful",Data!L3121,0)</f>
        <v>0</v>
      </c>
      <c r="F3121" t="str">
        <f>VLOOKUP(A3121,Table1[[#This Row],[id]:[state]],6,0)</f>
        <v>failed</v>
      </c>
      <c r="G3121">
        <f>IF(F3121="failed",Data!L3121,0)</f>
        <v>1</v>
      </c>
    </row>
    <row r="3122" spans="1:7" x14ac:dyDescent="0.25">
      <c r="A3122">
        <v>3120</v>
      </c>
      <c r="B3122" t="str">
        <f>VLOOKUP(A3122,Table1[[#This Row],[id]:[state]],6,0)</f>
        <v>failed</v>
      </c>
      <c r="C3122">
        <f>IF(B3122="successful",Data!L3122,0)</f>
        <v>0</v>
      </c>
      <c r="F3122" t="str">
        <f>VLOOKUP(A3122,Table1[[#This Row],[id]:[state]],6,0)</f>
        <v>failed</v>
      </c>
      <c r="G3122">
        <f>IF(F3122="failed",Data!L3122,0)</f>
        <v>10</v>
      </c>
    </row>
    <row r="3123" spans="1:7" hidden="1" x14ac:dyDescent="0.25">
      <c r="A3123">
        <v>3121</v>
      </c>
      <c r="B3123" t="str">
        <f>VLOOKUP(A3123,Table1[[#This Row],[id]:[state]],6,0)</f>
        <v>canceled</v>
      </c>
      <c r="C3123">
        <f>IF(B3123="successful",Data!L3123,0)</f>
        <v>0</v>
      </c>
      <c r="F3123" t="str">
        <f>VLOOKUP(A3123,Table1[[#This Row],[id]:[state]],6,0)</f>
        <v>canceled</v>
      </c>
      <c r="G3123">
        <f>IF(F3123="failed",Data!L3123,0)</f>
        <v>0</v>
      </c>
    </row>
    <row r="3124" spans="1:7" hidden="1" x14ac:dyDescent="0.25">
      <c r="A3124">
        <v>3122</v>
      </c>
      <c r="B3124" t="str">
        <f>VLOOKUP(A3124,Table1[[#This Row],[id]:[state]],6,0)</f>
        <v>canceled</v>
      </c>
      <c r="C3124">
        <f>IF(B3124="successful",Data!L3124,0)</f>
        <v>0</v>
      </c>
      <c r="F3124" t="str">
        <f>VLOOKUP(A3124,Table1[[#This Row],[id]:[state]],6,0)</f>
        <v>canceled</v>
      </c>
      <c r="G3124">
        <f>IF(F3124="failed",Data!L3124,0)</f>
        <v>0</v>
      </c>
    </row>
    <row r="3125" spans="1:7" hidden="1" x14ac:dyDescent="0.25">
      <c r="A3125">
        <v>3123</v>
      </c>
      <c r="B3125" t="str">
        <f>VLOOKUP(A3125,Table1[[#This Row],[id]:[state]],6,0)</f>
        <v>canceled</v>
      </c>
      <c r="C3125">
        <f>IF(B3125="successful",Data!L3125,0)</f>
        <v>0</v>
      </c>
      <c r="F3125" t="str">
        <f>VLOOKUP(A3125,Table1[[#This Row],[id]:[state]],6,0)</f>
        <v>canceled</v>
      </c>
      <c r="G3125">
        <f>IF(F3125="failed",Data!L3125,0)</f>
        <v>0</v>
      </c>
    </row>
    <row r="3126" spans="1:7" hidden="1" x14ac:dyDescent="0.25">
      <c r="A3126">
        <v>3124</v>
      </c>
      <c r="B3126" t="str">
        <f>VLOOKUP(A3126,Table1[[#This Row],[id]:[state]],6,0)</f>
        <v>canceled</v>
      </c>
      <c r="C3126">
        <f>IF(B3126="successful",Data!L3126,0)</f>
        <v>0</v>
      </c>
      <c r="F3126" t="str">
        <f>VLOOKUP(A3126,Table1[[#This Row],[id]:[state]],6,0)</f>
        <v>canceled</v>
      </c>
      <c r="G3126">
        <f>IF(F3126="failed",Data!L3126,0)</f>
        <v>0</v>
      </c>
    </row>
    <row r="3127" spans="1:7" hidden="1" x14ac:dyDescent="0.25">
      <c r="A3127">
        <v>3125</v>
      </c>
      <c r="B3127" t="str">
        <f>VLOOKUP(A3127,Table1[[#This Row],[id]:[state]],6,0)</f>
        <v>canceled</v>
      </c>
      <c r="C3127">
        <f>IF(B3127="successful",Data!L3127,0)</f>
        <v>0</v>
      </c>
      <c r="F3127" t="str">
        <f>VLOOKUP(A3127,Table1[[#This Row],[id]:[state]],6,0)</f>
        <v>canceled</v>
      </c>
      <c r="G3127">
        <f>IF(F3127="failed",Data!L3127,0)</f>
        <v>0</v>
      </c>
    </row>
    <row r="3128" spans="1:7" hidden="1" x14ac:dyDescent="0.25">
      <c r="A3128">
        <v>3126</v>
      </c>
      <c r="B3128" t="str">
        <f>VLOOKUP(A3128,Table1[[#This Row],[id]:[state]],6,0)</f>
        <v>canceled</v>
      </c>
      <c r="C3128">
        <f>IF(B3128="successful",Data!L3128,0)</f>
        <v>0</v>
      </c>
      <c r="F3128" t="str">
        <f>VLOOKUP(A3128,Table1[[#This Row],[id]:[state]],6,0)</f>
        <v>canceled</v>
      </c>
      <c r="G3128">
        <f>IF(F3128="failed",Data!L3128,0)</f>
        <v>0</v>
      </c>
    </row>
    <row r="3129" spans="1:7" hidden="1" x14ac:dyDescent="0.25">
      <c r="A3129">
        <v>3127</v>
      </c>
      <c r="B3129" t="str">
        <f>VLOOKUP(A3129,Table1[[#This Row],[id]:[state]],6,0)</f>
        <v>canceled</v>
      </c>
      <c r="C3129">
        <f>IF(B3129="successful",Data!L3129,0)</f>
        <v>0</v>
      </c>
      <c r="F3129" t="str">
        <f>VLOOKUP(A3129,Table1[[#This Row],[id]:[state]],6,0)</f>
        <v>canceled</v>
      </c>
      <c r="G3129">
        <f>IF(F3129="failed",Data!L3129,0)</f>
        <v>0</v>
      </c>
    </row>
    <row r="3130" spans="1:7" hidden="1" x14ac:dyDescent="0.25">
      <c r="A3130">
        <v>3128</v>
      </c>
      <c r="B3130" t="str">
        <f>VLOOKUP(A3130,Table1[[#This Row],[id]:[state]],6,0)</f>
        <v>live</v>
      </c>
      <c r="C3130">
        <f>IF(B3130="successful",Data!L3130,0)</f>
        <v>0</v>
      </c>
      <c r="F3130" t="str">
        <f>VLOOKUP(A3130,Table1[[#This Row],[id]:[state]],6,0)</f>
        <v>live</v>
      </c>
      <c r="G3130">
        <f>IF(F3130="failed",Data!L3130,0)</f>
        <v>0</v>
      </c>
    </row>
    <row r="3131" spans="1:7" hidden="1" x14ac:dyDescent="0.25">
      <c r="A3131">
        <v>3129</v>
      </c>
      <c r="B3131" t="str">
        <f>VLOOKUP(A3131,Table1[[#This Row],[id]:[state]],6,0)</f>
        <v>live</v>
      </c>
      <c r="C3131">
        <f>IF(B3131="successful",Data!L3131,0)</f>
        <v>0</v>
      </c>
      <c r="F3131" t="str">
        <f>VLOOKUP(A3131,Table1[[#This Row],[id]:[state]],6,0)</f>
        <v>live</v>
      </c>
      <c r="G3131">
        <f>IF(F3131="failed",Data!L3131,0)</f>
        <v>0</v>
      </c>
    </row>
    <row r="3132" spans="1:7" hidden="1" x14ac:dyDescent="0.25">
      <c r="A3132">
        <v>3130</v>
      </c>
      <c r="B3132" t="str">
        <f>VLOOKUP(A3132,Table1[[#This Row],[id]:[state]],6,0)</f>
        <v>live</v>
      </c>
      <c r="C3132">
        <f>IF(B3132="successful",Data!L3132,0)</f>
        <v>0</v>
      </c>
      <c r="F3132" t="str">
        <f>VLOOKUP(A3132,Table1[[#This Row],[id]:[state]],6,0)</f>
        <v>live</v>
      </c>
      <c r="G3132">
        <f>IF(F3132="failed",Data!L3132,0)</f>
        <v>0</v>
      </c>
    </row>
    <row r="3133" spans="1:7" hidden="1" x14ac:dyDescent="0.25">
      <c r="A3133">
        <v>3131</v>
      </c>
      <c r="B3133" t="str">
        <f>VLOOKUP(A3133,Table1[[#This Row],[id]:[state]],6,0)</f>
        <v>live</v>
      </c>
      <c r="C3133">
        <f>IF(B3133="successful",Data!L3133,0)</f>
        <v>0</v>
      </c>
      <c r="F3133" t="str">
        <f>VLOOKUP(A3133,Table1[[#This Row],[id]:[state]],6,0)</f>
        <v>live</v>
      </c>
      <c r="G3133">
        <f>IF(F3133="failed",Data!L3133,0)</f>
        <v>0</v>
      </c>
    </row>
    <row r="3134" spans="1:7" hidden="1" x14ac:dyDescent="0.25">
      <c r="A3134">
        <v>3132</v>
      </c>
      <c r="B3134" t="str">
        <f>VLOOKUP(A3134,Table1[[#This Row],[id]:[state]],6,0)</f>
        <v>live</v>
      </c>
      <c r="C3134">
        <f>IF(B3134="successful",Data!L3134,0)</f>
        <v>0</v>
      </c>
      <c r="F3134" t="str">
        <f>VLOOKUP(A3134,Table1[[#This Row],[id]:[state]],6,0)</f>
        <v>live</v>
      </c>
      <c r="G3134">
        <f>IF(F3134="failed",Data!L3134,0)</f>
        <v>0</v>
      </c>
    </row>
    <row r="3135" spans="1:7" hidden="1" x14ac:dyDescent="0.25">
      <c r="A3135">
        <v>3133</v>
      </c>
      <c r="B3135" t="str">
        <f>VLOOKUP(A3135,Table1[[#This Row],[id]:[state]],6,0)</f>
        <v>live</v>
      </c>
      <c r="C3135">
        <f>IF(B3135="successful",Data!L3135,0)</f>
        <v>0</v>
      </c>
      <c r="F3135" t="str">
        <f>VLOOKUP(A3135,Table1[[#This Row],[id]:[state]],6,0)</f>
        <v>live</v>
      </c>
      <c r="G3135">
        <f>IF(F3135="failed",Data!L3135,0)</f>
        <v>0</v>
      </c>
    </row>
    <row r="3136" spans="1:7" hidden="1" x14ac:dyDescent="0.25">
      <c r="A3136">
        <v>3134</v>
      </c>
      <c r="B3136" t="str">
        <f>VLOOKUP(A3136,Table1[[#This Row],[id]:[state]],6,0)</f>
        <v>live</v>
      </c>
      <c r="C3136">
        <f>IF(B3136="successful",Data!L3136,0)</f>
        <v>0</v>
      </c>
      <c r="F3136" t="str">
        <f>VLOOKUP(A3136,Table1[[#This Row],[id]:[state]],6,0)</f>
        <v>live</v>
      </c>
      <c r="G3136">
        <f>IF(F3136="failed",Data!L3136,0)</f>
        <v>0</v>
      </c>
    </row>
    <row r="3137" spans="1:7" hidden="1" x14ac:dyDescent="0.25">
      <c r="A3137">
        <v>3135</v>
      </c>
      <c r="B3137" t="str">
        <f>VLOOKUP(A3137,Table1[[#This Row],[id]:[state]],6,0)</f>
        <v>live</v>
      </c>
      <c r="C3137">
        <f>IF(B3137="successful",Data!L3137,0)</f>
        <v>0</v>
      </c>
      <c r="F3137" t="str">
        <f>VLOOKUP(A3137,Table1[[#This Row],[id]:[state]],6,0)</f>
        <v>live</v>
      </c>
      <c r="G3137">
        <f>IF(F3137="failed",Data!L3137,0)</f>
        <v>0</v>
      </c>
    </row>
    <row r="3138" spans="1:7" hidden="1" x14ac:dyDescent="0.25">
      <c r="A3138">
        <v>3136</v>
      </c>
      <c r="B3138" t="str">
        <f>VLOOKUP(A3138,Table1[[#This Row],[id]:[state]],6,0)</f>
        <v>live</v>
      </c>
      <c r="C3138">
        <f>IF(B3138="successful",Data!L3138,0)</f>
        <v>0</v>
      </c>
      <c r="F3138" t="str">
        <f>VLOOKUP(A3138,Table1[[#This Row],[id]:[state]],6,0)</f>
        <v>live</v>
      </c>
      <c r="G3138">
        <f>IF(F3138="failed",Data!L3138,0)</f>
        <v>0</v>
      </c>
    </row>
    <row r="3139" spans="1:7" hidden="1" x14ac:dyDescent="0.25">
      <c r="A3139">
        <v>3137</v>
      </c>
      <c r="B3139" t="str">
        <f>VLOOKUP(A3139,Table1[[#This Row],[id]:[state]],6,0)</f>
        <v>live</v>
      </c>
      <c r="C3139">
        <f>IF(B3139="successful",Data!L3139,0)</f>
        <v>0</v>
      </c>
      <c r="F3139" t="str">
        <f>VLOOKUP(A3139,Table1[[#This Row],[id]:[state]],6,0)</f>
        <v>live</v>
      </c>
      <c r="G3139">
        <f>IF(F3139="failed",Data!L3139,0)</f>
        <v>0</v>
      </c>
    </row>
    <row r="3140" spans="1:7" hidden="1" x14ac:dyDescent="0.25">
      <c r="A3140">
        <v>3138</v>
      </c>
      <c r="B3140" t="str">
        <f>VLOOKUP(A3140,Table1[[#This Row],[id]:[state]],6,0)</f>
        <v>live</v>
      </c>
      <c r="C3140">
        <f>IF(B3140="successful",Data!L3140,0)</f>
        <v>0</v>
      </c>
      <c r="F3140" t="str">
        <f>VLOOKUP(A3140,Table1[[#This Row],[id]:[state]],6,0)</f>
        <v>live</v>
      </c>
      <c r="G3140">
        <f>IF(F3140="failed",Data!L3140,0)</f>
        <v>0</v>
      </c>
    </row>
    <row r="3141" spans="1:7" hidden="1" x14ac:dyDescent="0.25">
      <c r="A3141">
        <v>3139</v>
      </c>
      <c r="B3141" t="str">
        <f>VLOOKUP(A3141,Table1[[#This Row],[id]:[state]],6,0)</f>
        <v>live</v>
      </c>
      <c r="C3141">
        <f>IF(B3141="successful",Data!L3141,0)</f>
        <v>0</v>
      </c>
      <c r="F3141" t="str">
        <f>VLOOKUP(A3141,Table1[[#This Row],[id]:[state]],6,0)</f>
        <v>live</v>
      </c>
      <c r="G3141">
        <f>IF(F3141="failed",Data!L3141,0)</f>
        <v>0</v>
      </c>
    </row>
    <row r="3142" spans="1:7" hidden="1" x14ac:dyDescent="0.25">
      <c r="A3142">
        <v>3140</v>
      </c>
      <c r="B3142" t="str">
        <f>VLOOKUP(A3142,Table1[[#This Row],[id]:[state]],6,0)</f>
        <v>live</v>
      </c>
      <c r="C3142">
        <f>IF(B3142="successful",Data!L3142,0)</f>
        <v>0</v>
      </c>
      <c r="F3142" t="str">
        <f>VLOOKUP(A3142,Table1[[#This Row],[id]:[state]],6,0)</f>
        <v>live</v>
      </c>
      <c r="G3142">
        <f>IF(F3142="failed",Data!L3142,0)</f>
        <v>0</v>
      </c>
    </row>
    <row r="3143" spans="1:7" hidden="1" x14ac:dyDescent="0.25">
      <c r="A3143">
        <v>3141</v>
      </c>
      <c r="B3143" t="str">
        <f>VLOOKUP(A3143,Table1[[#This Row],[id]:[state]],6,0)</f>
        <v>live</v>
      </c>
      <c r="C3143">
        <f>IF(B3143="successful",Data!L3143,0)</f>
        <v>0</v>
      </c>
      <c r="F3143" t="str">
        <f>VLOOKUP(A3143,Table1[[#This Row],[id]:[state]],6,0)</f>
        <v>live</v>
      </c>
      <c r="G3143">
        <f>IF(F3143="failed",Data!L3143,0)</f>
        <v>0</v>
      </c>
    </row>
    <row r="3144" spans="1:7" hidden="1" x14ac:dyDescent="0.25">
      <c r="A3144">
        <v>3142</v>
      </c>
      <c r="B3144" t="str">
        <f>VLOOKUP(A3144,Table1[[#This Row],[id]:[state]],6,0)</f>
        <v>live</v>
      </c>
      <c r="C3144">
        <f>IF(B3144="successful",Data!L3144,0)</f>
        <v>0</v>
      </c>
      <c r="F3144" t="str">
        <f>VLOOKUP(A3144,Table1[[#This Row],[id]:[state]],6,0)</f>
        <v>live</v>
      </c>
      <c r="G3144">
        <f>IF(F3144="failed",Data!L3144,0)</f>
        <v>0</v>
      </c>
    </row>
    <row r="3145" spans="1:7" hidden="1" x14ac:dyDescent="0.25">
      <c r="A3145">
        <v>3143</v>
      </c>
      <c r="B3145" t="str">
        <f>VLOOKUP(A3145,Table1[[#This Row],[id]:[state]],6,0)</f>
        <v>live</v>
      </c>
      <c r="C3145">
        <f>IF(B3145="successful",Data!L3145,0)</f>
        <v>0</v>
      </c>
      <c r="F3145" t="str">
        <f>VLOOKUP(A3145,Table1[[#This Row],[id]:[state]],6,0)</f>
        <v>live</v>
      </c>
      <c r="G3145">
        <f>IF(F3145="failed",Data!L3145,0)</f>
        <v>0</v>
      </c>
    </row>
    <row r="3146" spans="1:7" hidden="1" x14ac:dyDescent="0.25">
      <c r="A3146">
        <v>3144</v>
      </c>
      <c r="B3146" t="str">
        <f>VLOOKUP(A3146,Table1[[#This Row],[id]:[state]],6,0)</f>
        <v>live</v>
      </c>
      <c r="C3146">
        <f>IF(B3146="successful",Data!L3146,0)</f>
        <v>0</v>
      </c>
      <c r="F3146" t="str">
        <f>VLOOKUP(A3146,Table1[[#This Row],[id]:[state]],6,0)</f>
        <v>live</v>
      </c>
      <c r="G3146">
        <f>IF(F3146="failed",Data!L3146,0)</f>
        <v>0</v>
      </c>
    </row>
    <row r="3147" spans="1:7" hidden="1" x14ac:dyDescent="0.25">
      <c r="A3147">
        <v>3145</v>
      </c>
      <c r="B3147" t="str">
        <f>VLOOKUP(A3147,Table1[[#This Row],[id]:[state]],6,0)</f>
        <v>live</v>
      </c>
      <c r="C3147">
        <f>IF(B3147="successful",Data!L3147,0)</f>
        <v>0</v>
      </c>
      <c r="F3147" t="str">
        <f>VLOOKUP(A3147,Table1[[#This Row],[id]:[state]],6,0)</f>
        <v>live</v>
      </c>
      <c r="G3147">
        <f>IF(F3147="failed",Data!L3147,0)</f>
        <v>0</v>
      </c>
    </row>
    <row r="3148" spans="1:7" hidden="1" x14ac:dyDescent="0.25">
      <c r="A3148">
        <v>3146</v>
      </c>
      <c r="B3148" t="str">
        <f>VLOOKUP(A3148,Table1[[#This Row],[id]:[state]],6,0)</f>
        <v>live</v>
      </c>
      <c r="C3148">
        <f>IF(B3148="successful",Data!L3148,0)</f>
        <v>0</v>
      </c>
      <c r="F3148" t="str">
        <f>VLOOKUP(A3148,Table1[[#This Row],[id]:[state]],6,0)</f>
        <v>live</v>
      </c>
      <c r="G3148">
        <f>IF(F3148="failed",Data!L3148,0)</f>
        <v>0</v>
      </c>
    </row>
    <row r="3149" spans="1:7" hidden="1" x14ac:dyDescent="0.25">
      <c r="A3149">
        <v>3147</v>
      </c>
      <c r="B3149" t="str">
        <f>VLOOKUP(A3149,Table1[[#This Row],[id]:[state]],6,0)</f>
        <v>successful</v>
      </c>
      <c r="C3149">
        <f>IF(B3149="successful",Data!L3149,0)</f>
        <v>213</v>
      </c>
      <c r="F3149" t="str">
        <f>VLOOKUP(A3149,Table1[[#This Row],[id]:[state]],6,0)</f>
        <v>successful</v>
      </c>
      <c r="G3149">
        <f>IF(F3149="failed",Data!L3149,0)</f>
        <v>0</v>
      </c>
    </row>
    <row r="3150" spans="1:7" hidden="1" x14ac:dyDescent="0.25">
      <c r="A3150">
        <v>3148</v>
      </c>
      <c r="B3150" t="str">
        <f>VLOOKUP(A3150,Table1[[#This Row],[id]:[state]],6,0)</f>
        <v>successful</v>
      </c>
      <c r="C3150">
        <f>IF(B3150="successful",Data!L3150,0)</f>
        <v>57</v>
      </c>
      <c r="F3150" t="str">
        <f>VLOOKUP(A3150,Table1[[#This Row],[id]:[state]],6,0)</f>
        <v>successful</v>
      </c>
      <c r="G3150">
        <f>IF(F3150="failed",Data!L3150,0)</f>
        <v>0</v>
      </c>
    </row>
    <row r="3151" spans="1:7" hidden="1" x14ac:dyDescent="0.25">
      <c r="A3151">
        <v>3149</v>
      </c>
      <c r="B3151" t="str">
        <f>VLOOKUP(A3151,Table1[[#This Row],[id]:[state]],6,0)</f>
        <v>successful</v>
      </c>
      <c r="C3151">
        <f>IF(B3151="successful",Data!L3151,0)</f>
        <v>25</v>
      </c>
      <c r="F3151" t="str">
        <f>VLOOKUP(A3151,Table1[[#This Row],[id]:[state]],6,0)</f>
        <v>successful</v>
      </c>
      <c r="G3151">
        <f>IF(F3151="failed",Data!L3151,0)</f>
        <v>0</v>
      </c>
    </row>
    <row r="3152" spans="1:7" hidden="1" x14ac:dyDescent="0.25">
      <c r="A3152">
        <v>3150</v>
      </c>
      <c r="B3152" t="str">
        <f>VLOOKUP(A3152,Table1[[#This Row],[id]:[state]],6,0)</f>
        <v>successful</v>
      </c>
      <c r="C3152">
        <f>IF(B3152="successful",Data!L3152,0)</f>
        <v>104</v>
      </c>
      <c r="F3152" t="str">
        <f>VLOOKUP(A3152,Table1[[#This Row],[id]:[state]],6,0)</f>
        <v>successful</v>
      </c>
      <c r="G3152">
        <f>IF(F3152="failed",Data!L3152,0)</f>
        <v>0</v>
      </c>
    </row>
    <row r="3153" spans="1:7" hidden="1" x14ac:dyDescent="0.25">
      <c r="A3153">
        <v>3151</v>
      </c>
      <c r="B3153" t="str">
        <f>VLOOKUP(A3153,Table1[[#This Row],[id]:[state]],6,0)</f>
        <v>successful</v>
      </c>
      <c r="C3153">
        <f>IF(B3153="successful",Data!L3153,0)</f>
        <v>34</v>
      </c>
      <c r="F3153" t="str">
        <f>VLOOKUP(A3153,Table1[[#This Row],[id]:[state]],6,0)</f>
        <v>successful</v>
      </c>
      <c r="G3153">
        <f>IF(F3153="failed",Data!L3153,0)</f>
        <v>0</v>
      </c>
    </row>
    <row r="3154" spans="1:7" hidden="1" x14ac:dyDescent="0.25">
      <c r="A3154">
        <v>3152</v>
      </c>
      <c r="B3154" t="str">
        <f>VLOOKUP(A3154,Table1[[#This Row],[id]:[state]],6,0)</f>
        <v>successful</v>
      </c>
      <c r="C3154">
        <f>IF(B3154="successful",Data!L3154,0)</f>
        <v>67</v>
      </c>
      <c r="F3154" t="str">
        <f>VLOOKUP(A3154,Table1[[#This Row],[id]:[state]],6,0)</f>
        <v>successful</v>
      </c>
      <c r="G3154">
        <f>IF(F3154="failed",Data!L3154,0)</f>
        <v>0</v>
      </c>
    </row>
    <row r="3155" spans="1:7" hidden="1" x14ac:dyDescent="0.25">
      <c r="A3155">
        <v>3153</v>
      </c>
      <c r="B3155" t="str">
        <f>VLOOKUP(A3155,Table1[[#This Row],[id]:[state]],6,0)</f>
        <v>successful</v>
      </c>
      <c r="C3155">
        <f>IF(B3155="successful",Data!L3155,0)</f>
        <v>241</v>
      </c>
      <c r="F3155" t="str">
        <f>VLOOKUP(A3155,Table1[[#This Row],[id]:[state]],6,0)</f>
        <v>successful</v>
      </c>
      <c r="G3155">
        <f>IF(F3155="failed",Data!L3155,0)</f>
        <v>0</v>
      </c>
    </row>
    <row r="3156" spans="1:7" hidden="1" x14ac:dyDescent="0.25">
      <c r="A3156">
        <v>3154</v>
      </c>
      <c r="B3156" t="str">
        <f>VLOOKUP(A3156,Table1[[#This Row],[id]:[state]],6,0)</f>
        <v>successful</v>
      </c>
      <c r="C3156">
        <f>IF(B3156="successful",Data!L3156,0)</f>
        <v>123</v>
      </c>
      <c r="F3156" t="str">
        <f>VLOOKUP(A3156,Table1[[#This Row],[id]:[state]],6,0)</f>
        <v>successful</v>
      </c>
      <c r="G3156">
        <f>IF(F3156="failed",Data!L3156,0)</f>
        <v>0</v>
      </c>
    </row>
    <row r="3157" spans="1:7" hidden="1" x14ac:dyDescent="0.25">
      <c r="A3157">
        <v>3155</v>
      </c>
      <c r="B3157" t="str">
        <f>VLOOKUP(A3157,Table1[[#This Row],[id]:[state]],6,0)</f>
        <v>successful</v>
      </c>
      <c r="C3157">
        <f>IF(B3157="successful",Data!L3157,0)</f>
        <v>302</v>
      </c>
      <c r="F3157" t="str">
        <f>VLOOKUP(A3157,Table1[[#This Row],[id]:[state]],6,0)</f>
        <v>successful</v>
      </c>
      <c r="G3157">
        <f>IF(F3157="failed",Data!L3157,0)</f>
        <v>0</v>
      </c>
    </row>
    <row r="3158" spans="1:7" hidden="1" x14ac:dyDescent="0.25">
      <c r="A3158">
        <v>3156</v>
      </c>
      <c r="B3158" t="str">
        <f>VLOOKUP(A3158,Table1[[#This Row],[id]:[state]],6,0)</f>
        <v>successful</v>
      </c>
      <c r="C3158">
        <f>IF(B3158="successful",Data!L3158,0)</f>
        <v>89</v>
      </c>
      <c r="F3158" t="str">
        <f>VLOOKUP(A3158,Table1[[#This Row],[id]:[state]],6,0)</f>
        <v>successful</v>
      </c>
      <c r="G3158">
        <f>IF(F3158="failed",Data!L3158,0)</f>
        <v>0</v>
      </c>
    </row>
    <row r="3159" spans="1:7" hidden="1" x14ac:dyDescent="0.25">
      <c r="A3159">
        <v>3157</v>
      </c>
      <c r="B3159" t="str">
        <f>VLOOKUP(A3159,Table1[[#This Row],[id]:[state]],6,0)</f>
        <v>successful</v>
      </c>
      <c r="C3159">
        <f>IF(B3159="successful",Data!L3159,0)</f>
        <v>41</v>
      </c>
      <c r="F3159" t="str">
        <f>VLOOKUP(A3159,Table1[[#This Row],[id]:[state]],6,0)</f>
        <v>successful</v>
      </c>
      <c r="G3159">
        <f>IF(F3159="failed",Data!L3159,0)</f>
        <v>0</v>
      </c>
    </row>
    <row r="3160" spans="1:7" hidden="1" x14ac:dyDescent="0.25">
      <c r="A3160">
        <v>3158</v>
      </c>
      <c r="B3160" t="str">
        <f>VLOOKUP(A3160,Table1[[#This Row],[id]:[state]],6,0)</f>
        <v>successful</v>
      </c>
      <c r="C3160">
        <f>IF(B3160="successful",Data!L3160,0)</f>
        <v>69</v>
      </c>
      <c r="F3160" t="str">
        <f>VLOOKUP(A3160,Table1[[#This Row],[id]:[state]],6,0)</f>
        <v>successful</v>
      </c>
      <c r="G3160">
        <f>IF(F3160="failed",Data!L3160,0)</f>
        <v>0</v>
      </c>
    </row>
    <row r="3161" spans="1:7" hidden="1" x14ac:dyDescent="0.25">
      <c r="A3161">
        <v>3159</v>
      </c>
      <c r="B3161" t="str">
        <f>VLOOKUP(A3161,Table1[[#This Row],[id]:[state]],6,0)</f>
        <v>successful</v>
      </c>
      <c r="C3161">
        <f>IF(B3161="successful",Data!L3161,0)</f>
        <v>52</v>
      </c>
      <c r="F3161" t="str">
        <f>VLOOKUP(A3161,Table1[[#This Row],[id]:[state]],6,0)</f>
        <v>successful</v>
      </c>
      <c r="G3161">
        <f>IF(F3161="failed",Data!L3161,0)</f>
        <v>0</v>
      </c>
    </row>
    <row r="3162" spans="1:7" hidden="1" x14ac:dyDescent="0.25">
      <c r="A3162">
        <v>3160</v>
      </c>
      <c r="B3162" t="str">
        <f>VLOOKUP(A3162,Table1[[#This Row],[id]:[state]],6,0)</f>
        <v>successful</v>
      </c>
      <c r="C3162">
        <f>IF(B3162="successful",Data!L3162,0)</f>
        <v>57</v>
      </c>
      <c r="F3162" t="str">
        <f>VLOOKUP(A3162,Table1[[#This Row],[id]:[state]],6,0)</f>
        <v>successful</v>
      </c>
      <c r="G3162">
        <f>IF(F3162="failed",Data!L3162,0)</f>
        <v>0</v>
      </c>
    </row>
    <row r="3163" spans="1:7" hidden="1" x14ac:dyDescent="0.25">
      <c r="A3163">
        <v>3161</v>
      </c>
      <c r="B3163" t="str">
        <f>VLOOKUP(A3163,Table1[[#This Row],[id]:[state]],6,0)</f>
        <v>successful</v>
      </c>
      <c r="C3163">
        <f>IF(B3163="successful",Data!L3163,0)</f>
        <v>74</v>
      </c>
      <c r="F3163" t="str">
        <f>VLOOKUP(A3163,Table1[[#This Row],[id]:[state]],6,0)</f>
        <v>successful</v>
      </c>
      <c r="G3163">
        <f>IF(F3163="failed",Data!L3163,0)</f>
        <v>0</v>
      </c>
    </row>
    <row r="3164" spans="1:7" hidden="1" x14ac:dyDescent="0.25">
      <c r="A3164">
        <v>3162</v>
      </c>
      <c r="B3164" t="str">
        <f>VLOOKUP(A3164,Table1[[#This Row],[id]:[state]],6,0)</f>
        <v>successful</v>
      </c>
      <c r="C3164">
        <f>IF(B3164="successful",Data!L3164,0)</f>
        <v>63</v>
      </c>
      <c r="F3164" t="str">
        <f>VLOOKUP(A3164,Table1[[#This Row],[id]:[state]],6,0)</f>
        <v>successful</v>
      </c>
      <c r="G3164">
        <f>IF(F3164="failed",Data!L3164,0)</f>
        <v>0</v>
      </c>
    </row>
    <row r="3165" spans="1:7" hidden="1" x14ac:dyDescent="0.25">
      <c r="A3165">
        <v>3163</v>
      </c>
      <c r="B3165" t="str">
        <f>VLOOKUP(A3165,Table1[[#This Row],[id]:[state]],6,0)</f>
        <v>successful</v>
      </c>
      <c r="C3165">
        <f>IF(B3165="successful",Data!L3165,0)</f>
        <v>72</v>
      </c>
      <c r="F3165" t="str">
        <f>VLOOKUP(A3165,Table1[[#This Row],[id]:[state]],6,0)</f>
        <v>successful</v>
      </c>
      <c r="G3165">
        <f>IF(F3165="failed",Data!L3165,0)</f>
        <v>0</v>
      </c>
    </row>
    <row r="3166" spans="1:7" hidden="1" x14ac:dyDescent="0.25">
      <c r="A3166">
        <v>3164</v>
      </c>
      <c r="B3166" t="str">
        <f>VLOOKUP(A3166,Table1[[#This Row],[id]:[state]],6,0)</f>
        <v>successful</v>
      </c>
      <c r="C3166">
        <f>IF(B3166="successful",Data!L3166,0)</f>
        <v>71</v>
      </c>
      <c r="F3166" t="str">
        <f>VLOOKUP(A3166,Table1[[#This Row],[id]:[state]],6,0)</f>
        <v>successful</v>
      </c>
      <c r="G3166">
        <f>IF(F3166="failed",Data!L3166,0)</f>
        <v>0</v>
      </c>
    </row>
    <row r="3167" spans="1:7" hidden="1" x14ac:dyDescent="0.25">
      <c r="A3167">
        <v>3165</v>
      </c>
      <c r="B3167" t="str">
        <f>VLOOKUP(A3167,Table1[[#This Row],[id]:[state]],6,0)</f>
        <v>successful</v>
      </c>
      <c r="C3167">
        <f>IF(B3167="successful",Data!L3167,0)</f>
        <v>21</v>
      </c>
      <c r="F3167" t="str">
        <f>VLOOKUP(A3167,Table1[[#This Row],[id]:[state]],6,0)</f>
        <v>successful</v>
      </c>
      <c r="G3167">
        <f>IF(F3167="failed",Data!L3167,0)</f>
        <v>0</v>
      </c>
    </row>
    <row r="3168" spans="1:7" hidden="1" x14ac:dyDescent="0.25">
      <c r="A3168">
        <v>3166</v>
      </c>
      <c r="B3168" t="str">
        <f>VLOOKUP(A3168,Table1[[#This Row],[id]:[state]],6,0)</f>
        <v>successful</v>
      </c>
      <c r="C3168">
        <f>IF(B3168="successful",Data!L3168,0)</f>
        <v>930</v>
      </c>
      <c r="F3168" t="str">
        <f>VLOOKUP(A3168,Table1[[#This Row],[id]:[state]],6,0)</f>
        <v>successful</v>
      </c>
      <c r="G3168">
        <f>IF(F3168="failed",Data!L3168,0)</f>
        <v>0</v>
      </c>
    </row>
    <row r="3169" spans="1:7" hidden="1" x14ac:dyDescent="0.25">
      <c r="A3169">
        <v>3167</v>
      </c>
      <c r="B3169" t="str">
        <f>VLOOKUP(A3169,Table1[[#This Row],[id]:[state]],6,0)</f>
        <v>successful</v>
      </c>
      <c r="C3169">
        <f>IF(B3169="successful",Data!L3169,0)</f>
        <v>55</v>
      </c>
      <c r="F3169" t="str">
        <f>VLOOKUP(A3169,Table1[[#This Row],[id]:[state]],6,0)</f>
        <v>successful</v>
      </c>
      <c r="G3169">
        <f>IF(F3169="failed",Data!L3169,0)</f>
        <v>0</v>
      </c>
    </row>
    <row r="3170" spans="1:7" hidden="1" x14ac:dyDescent="0.25">
      <c r="A3170">
        <v>3168</v>
      </c>
      <c r="B3170" t="str">
        <f>VLOOKUP(A3170,Table1[[#This Row],[id]:[state]],6,0)</f>
        <v>successful</v>
      </c>
      <c r="C3170">
        <f>IF(B3170="successful",Data!L3170,0)</f>
        <v>61</v>
      </c>
      <c r="F3170" t="str">
        <f>VLOOKUP(A3170,Table1[[#This Row],[id]:[state]],6,0)</f>
        <v>successful</v>
      </c>
      <c r="G3170">
        <f>IF(F3170="failed",Data!L3170,0)</f>
        <v>0</v>
      </c>
    </row>
    <row r="3171" spans="1:7" hidden="1" x14ac:dyDescent="0.25">
      <c r="A3171">
        <v>3169</v>
      </c>
      <c r="B3171" t="str">
        <f>VLOOKUP(A3171,Table1[[#This Row],[id]:[state]],6,0)</f>
        <v>successful</v>
      </c>
      <c r="C3171">
        <f>IF(B3171="successful",Data!L3171,0)</f>
        <v>82</v>
      </c>
      <c r="F3171" t="str">
        <f>VLOOKUP(A3171,Table1[[#This Row],[id]:[state]],6,0)</f>
        <v>successful</v>
      </c>
      <c r="G3171">
        <f>IF(F3171="failed",Data!L3171,0)</f>
        <v>0</v>
      </c>
    </row>
    <row r="3172" spans="1:7" hidden="1" x14ac:dyDescent="0.25">
      <c r="A3172">
        <v>3170</v>
      </c>
      <c r="B3172" t="str">
        <f>VLOOKUP(A3172,Table1[[#This Row],[id]:[state]],6,0)</f>
        <v>successful</v>
      </c>
      <c r="C3172">
        <f>IF(B3172="successful",Data!L3172,0)</f>
        <v>71</v>
      </c>
      <c r="F3172" t="str">
        <f>VLOOKUP(A3172,Table1[[#This Row],[id]:[state]],6,0)</f>
        <v>successful</v>
      </c>
      <c r="G3172">
        <f>IF(F3172="failed",Data!L3172,0)</f>
        <v>0</v>
      </c>
    </row>
    <row r="3173" spans="1:7" hidden="1" x14ac:dyDescent="0.25">
      <c r="A3173">
        <v>3171</v>
      </c>
      <c r="B3173" t="str">
        <f>VLOOKUP(A3173,Table1[[#This Row],[id]:[state]],6,0)</f>
        <v>successful</v>
      </c>
      <c r="C3173">
        <f>IF(B3173="successful",Data!L3173,0)</f>
        <v>117</v>
      </c>
      <c r="F3173" t="str">
        <f>VLOOKUP(A3173,Table1[[#This Row],[id]:[state]],6,0)</f>
        <v>successful</v>
      </c>
      <c r="G3173">
        <f>IF(F3173="failed",Data!L3173,0)</f>
        <v>0</v>
      </c>
    </row>
    <row r="3174" spans="1:7" hidden="1" x14ac:dyDescent="0.25">
      <c r="A3174">
        <v>3172</v>
      </c>
      <c r="B3174" t="str">
        <f>VLOOKUP(A3174,Table1[[#This Row],[id]:[state]],6,0)</f>
        <v>successful</v>
      </c>
      <c r="C3174">
        <f>IF(B3174="successful",Data!L3174,0)</f>
        <v>29</v>
      </c>
      <c r="F3174" t="str">
        <f>VLOOKUP(A3174,Table1[[#This Row],[id]:[state]],6,0)</f>
        <v>successful</v>
      </c>
      <c r="G3174">
        <f>IF(F3174="failed",Data!L3174,0)</f>
        <v>0</v>
      </c>
    </row>
    <row r="3175" spans="1:7" hidden="1" x14ac:dyDescent="0.25">
      <c r="A3175">
        <v>3173</v>
      </c>
      <c r="B3175" t="str">
        <f>VLOOKUP(A3175,Table1[[#This Row],[id]:[state]],6,0)</f>
        <v>successful</v>
      </c>
      <c r="C3175">
        <f>IF(B3175="successful",Data!L3175,0)</f>
        <v>74</v>
      </c>
      <c r="F3175" t="str">
        <f>VLOOKUP(A3175,Table1[[#This Row],[id]:[state]],6,0)</f>
        <v>successful</v>
      </c>
      <c r="G3175">
        <f>IF(F3175="failed",Data!L3175,0)</f>
        <v>0</v>
      </c>
    </row>
    <row r="3176" spans="1:7" hidden="1" x14ac:dyDescent="0.25">
      <c r="A3176">
        <v>3174</v>
      </c>
      <c r="B3176" t="str">
        <f>VLOOKUP(A3176,Table1[[#This Row],[id]:[state]],6,0)</f>
        <v>successful</v>
      </c>
      <c r="C3176">
        <f>IF(B3176="successful",Data!L3176,0)</f>
        <v>23</v>
      </c>
      <c r="F3176" t="str">
        <f>VLOOKUP(A3176,Table1[[#This Row],[id]:[state]],6,0)</f>
        <v>successful</v>
      </c>
      <c r="G3176">
        <f>IF(F3176="failed",Data!L3176,0)</f>
        <v>0</v>
      </c>
    </row>
    <row r="3177" spans="1:7" hidden="1" x14ac:dyDescent="0.25">
      <c r="A3177">
        <v>3175</v>
      </c>
      <c r="B3177" t="str">
        <f>VLOOKUP(A3177,Table1[[#This Row],[id]:[state]],6,0)</f>
        <v>successful</v>
      </c>
      <c r="C3177">
        <f>IF(B3177="successful",Data!L3177,0)</f>
        <v>60</v>
      </c>
      <c r="F3177" t="str">
        <f>VLOOKUP(A3177,Table1[[#This Row],[id]:[state]],6,0)</f>
        <v>successful</v>
      </c>
      <c r="G3177">
        <f>IF(F3177="failed",Data!L3177,0)</f>
        <v>0</v>
      </c>
    </row>
    <row r="3178" spans="1:7" hidden="1" x14ac:dyDescent="0.25">
      <c r="A3178">
        <v>3176</v>
      </c>
      <c r="B3178" t="str">
        <f>VLOOKUP(A3178,Table1[[#This Row],[id]:[state]],6,0)</f>
        <v>successful</v>
      </c>
      <c r="C3178">
        <f>IF(B3178="successful",Data!L3178,0)</f>
        <v>55</v>
      </c>
      <c r="F3178" t="str">
        <f>VLOOKUP(A3178,Table1[[#This Row],[id]:[state]],6,0)</f>
        <v>successful</v>
      </c>
      <c r="G3178">
        <f>IF(F3178="failed",Data!L3178,0)</f>
        <v>0</v>
      </c>
    </row>
    <row r="3179" spans="1:7" hidden="1" x14ac:dyDescent="0.25">
      <c r="A3179">
        <v>3177</v>
      </c>
      <c r="B3179" t="str">
        <f>VLOOKUP(A3179,Table1[[#This Row],[id]:[state]],6,0)</f>
        <v>successful</v>
      </c>
      <c r="C3179">
        <f>IF(B3179="successful",Data!L3179,0)</f>
        <v>51</v>
      </c>
      <c r="F3179" t="str">
        <f>VLOOKUP(A3179,Table1[[#This Row],[id]:[state]],6,0)</f>
        <v>successful</v>
      </c>
      <c r="G3179">
        <f>IF(F3179="failed",Data!L3179,0)</f>
        <v>0</v>
      </c>
    </row>
    <row r="3180" spans="1:7" hidden="1" x14ac:dyDescent="0.25">
      <c r="A3180">
        <v>3178</v>
      </c>
      <c r="B3180" t="str">
        <f>VLOOKUP(A3180,Table1[[#This Row],[id]:[state]],6,0)</f>
        <v>successful</v>
      </c>
      <c r="C3180">
        <f>IF(B3180="successful",Data!L3180,0)</f>
        <v>78</v>
      </c>
      <c r="F3180" t="str">
        <f>VLOOKUP(A3180,Table1[[#This Row],[id]:[state]],6,0)</f>
        <v>successful</v>
      </c>
      <c r="G3180">
        <f>IF(F3180="failed",Data!L3180,0)</f>
        <v>0</v>
      </c>
    </row>
    <row r="3181" spans="1:7" hidden="1" x14ac:dyDescent="0.25">
      <c r="A3181">
        <v>3179</v>
      </c>
      <c r="B3181" t="str">
        <f>VLOOKUP(A3181,Table1[[#This Row],[id]:[state]],6,0)</f>
        <v>successful</v>
      </c>
      <c r="C3181">
        <f>IF(B3181="successful",Data!L3181,0)</f>
        <v>62</v>
      </c>
      <c r="F3181" t="str">
        <f>VLOOKUP(A3181,Table1[[#This Row],[id]:[state]],6,0)</f>
        <v>successful</v>
      </c>
      <c r="G3181">
        <f>IF(F3181="failed",Data!L3181,0)</f>
        <v>0</v>
      </c>
    </row>
    <row r="3182" spans="1:7" hidden="1" x14ac:dyDescent="0.25">
      <c r="A3182">
        <v>3180</v>
      </c>
      <c r="B3182" t="str">
        <f>VLOOKUP(A3182,Table1[[#This Row],[id]:[state]],6,0)</f>
        <v>successful</v>
      </c>
      <c r="C3182">
        <f>IF(B3182="successful",Data!L3182,0)</f>
        <v>45</v>
      </c>
      <c r="F3182" t="str">
        <f>VLOOKUP(A3182,Table1[[#This Row],[id]:[state]],6,0)</f>
        <v>successful</v>
      </c>
      <c r="G3182">
        <f>IF(F3182="failed",Data!L3182,0)</f>
        <v>0</v>
      </c>
    </row>
    <row r="3183" spans="1:7" hidden="1" x14ac:dyDescent="0.25">
      <c r="A3183">
        <v>3181</v>
      </c>
      <c r="B3183" t="str">
        <f>VLOOKUP(A3183,Table1[[#This Row],[id]:[state]],6,0)</f>
        <v>successful</v>
      </c>
      <c r="C3183">
        <f>IF(B3183="successful",Data!L3183,0)</f>
        <v>15</v>
      </c>
      <c r="F3183" t="str">
        <f>VLOOKUP(A3183,Table1[[#This Row],[id]:[state]],6,0)</f>
        <v>successful</v>
      </c>
      <c r="G3183">
        <f>IF(F3183="failed",Data!L3183,0)</f>
        <v>0</v>
      </c>
    </row>
    <row r="3184" spans="1:7" hidden="1" x14ac:dyDescent="0.25">
      <c r="A3184">
        <v>3182</v>
      </c>
      <c r="B3184" t="str">
        <f>VLOOKUP(A3184,Table1[[#This Row],[id]:[state]],6,0)</f>
        <v>successful</v>
      </c>
      <c r="C3184">
        <f>IF(B3184="successful",Data!L3184,0)</f>
        <v>151</v>
      </c>
      <c r="F3184" t="str">
        <f>VLOOKUP(A3184,Table1[[#This Row],[id]:[state]],6,0)</f>
        <v>successful</v>
      </c>
      <c r="G3184">
        <f>IF(F3184="failed",Data!L3184,0)</f>
        <v>0</v>
      </c>
    </row>
    <row r="3185" spans="1:7" hidden="1" x14ac:dyDescent="0.25">
      <c r="A3185">
        <v>3183</v>
      </c>
      <c r="B3185" t="str">
        <f>VLOOKUP(A3185,Table1[[#This Row],[id]:[state]],6,0)</f>
        <v>successful</v>
      </c>
      <c r="C3185">
        <f>IF(B3185="successful",Data!L3185,0)</f>
        <v>68</v>
      </c>
      <c r="F3185" t="str">
        <f>VLOOKUP(A3185,Table1[[#This Row],[id]:[state]],6,0)</f>
        <v>successful</v>
      </c>
      <c r="G3185">
        <f>IF(F3185="failed",Data!L3185,0)</f>
        <v>0</v>
      </c>
    </row>
    <row r="3186" spans="1:7" hidden="1" x14ac:dyDescent="0.25">
      <c r="A3186">
        <v>3184</v>
      </c>
      <c r="B3186" t="str">
        <f>VLOOKUP(A3186,Table1[[#This Row],[id]:[state]],6,0)</f>
        <v>successful</v>
      </c>
      <c r="C3186">
        <f>IF(B3186="successful",Data!L3186,0)</f>
        <v>46</v>
      </c>
      <c r="F3186" t="str">
        <f>VLOOKUP(A3186,Table1[[#This Row],[id]:[state]],6,0)</f>
        <v>successful</v>
      </c>
      <c r="G3186">
        <f>IF(F3186="failed",Data!L3186,0)</f>
        <v>0</v>
      </c>
    </row>
    <row r="3187" spans="1:7" hidden="1" x14ac:dyDescent="0.25">
      <c r="A3187">
        <v>3185</v>
      </c>
      <c r="B3187" t="str">
        <f>VLOOKUP(A3187,Table1[[#This Row],[id]:[state]],6,0)</f>
        <v>successful</v>
      </c>
      <c r="C3187">
        <f>IF(B3187="successful",Data!L3187,0)</f>
        <v>24</v>
      </c>
      <c r="F3187" t="str">
        <f>VLOOKUP(A3187,Table1[[#This Row],[id]:[state]],6,0)</f>
        <v>successful</v>
      </c>
      <c r="G3187">
        <f>IF(F3187="failed",Data!L3187,0)</f>
        <v>0</v>
      </c>
    </row>
    <row r="3188" spans="1:7" hidden="1" x14ac:dyDescent="0.25">
      <c r="A3188">
        <v>3186</v>
      </c>
      <c r="B3188" t="str">
        <f>VLOOKUP(A3188,Table1[[#This Row],[id]:[state]],6,0)</f>
        <v>successful</v>
      </c>
      <c r="C3188">
        <f>IF(B3188="successful",Data!L3188,0)</f>
        <v>70</v>
      </c>
      <c r="F3188" t="str">
        <f>VLOOKUP(A3188,Table1[[#This Row],[id]:[state]],6,0)</f>
        <v>successful</v>
      </c>
      <c r="G3188">
        <f>IF(F3188="failed",Data!L3188,0)</f>
        <v>0</v>
      </c>
    </row>
    <row r="3189" spans="1:7" hidden="1" x14ac:dyDescent="0.25">
      <c r="A3189">
        <v>3187</v>
      </c>
      <c r="B3189" t="str">
        <f>VLOOKUP(A3189,Table1[[#This Row],[id]:[state]],6,0)</f>
        <v>successful</v>
      </c>
      <c r="C3189">
        <f>IF(B3189="successful",Data!L3189,0)</f>
        <v>244</v>
      </c>
      <c r="F3189" t="str">
        <f>VLOOKUP(A3189,Table1[[#This Row],[id]:[state]],6,0)</f>
        <v>successful</v>
      </c>
      <c r="G3189">
        <f>IF(F3189="failed",Data!L3189,0)</f>
        <v>0</v>
      </c>
    </row>
    <row r="3190" spans="1:7" x14ac:dyDescent="0.25">
      <c r="A3190">
        <v>3188</v>
      </c>
      <c r="B3190" t="str">
        <f>VLOOKUP(A3190,Table1[[#This Row],[id]:[state]],6,0)</f>
        <v>failed</v>
      </c>
      <c r="C3190">
        <f>IF(B3190="successful",Data!L3190,0)</f>
        <v>0</v>
      </c>
      <c r="F3190" t="str">
        <f>VLOOKUP(A3190,Table1[[#This Row],[id]:[state]],6,0)</f>
        <v>failed</v>
      </c>
      <c r="G3190">
        <f>IF(F3190="failed",Data!L3190,0)</f>
        <v>9</v>
      </c>
    </row>
    <row r="3191" spans="1:7" x14ac:dyDescent="0.25">
      <c r="A3191">
        <v>3189</v>
      </c>
      <c r="B3191" t="str">
        <f>VLOOKUP(A3191,Table1[[#This Row],[id]:[state]],6,0)</f>
        <v>failed</v>
      </c>
      <c r="C3191">
        <f>IF(B3191="successful",Data!L3191,0)</f>
        <v>0</v>
      </c>
      <c r="F3191" t="str">
        <f>VLOOKUP(A3191,Table1[[#This Row],[id]:[state]],6,0)</f>
        <v>failed</v>
      </c>
      <c r="G3191">
        <f>IF(F3191="failed",Data!L3191,0)</f>
        <v>19</v>
      </c>
    </row>
    <row r="3192" spans="1:7" x14ac:dyDescent="0.25">
      <c r="A3192">
        <v>3190</v>
      </c>
      <c r="B3192" t="str">
        <f>VLOOKUP(A3192,Table1[[#This Row],[id]:[state]],6,0)</f>
        <v>failed</v>
      </c>
      <c r="C3192">
        <f>IF(B3192="successful",Data!L3192,0)</f>
        <v>0</v>
      </c>
      <c r="F3192" t="str">
        <f>VLOOKUP(A3192,Table1[[#This Row],[id]:[state]],6,0)</f>
        <v>failed</v>
      </c>
      <c r="G3192">
        <f>IF(F3192="failed",Data!L3192,0)</f>
        <v>0</v>
      </c>
    </row>
    <row r="3193" spans="1:7" x14ac:dyDescent="0.25">
      <c r="A3193">
        <v>3191</v>
      </c>
      <c r="B3193" t="str">
        <f>VLOOKUP(A3193,Table1[[#This Row],[id]:[state]],6,0)</f>
        <v>failed</v>
      </c>
      <c r="C3193">
        <f>IF(B3193="successful",Data!L3193,0)</f>
        <v>0</v>
      </c>
      <c r="F3193" t="str">
        <f>VLOOKUP(A3193,Table1[[#This Row],[id]:[state]],6,0)</f>
        <v>failed</v>
      </c>
      <c r="G3193">
        <f>IF(F3193="failed",Data!L3193,0)</f>
        <v>4</v>
      </c>
    </row>
    <row r="3194" spans="1:7" x14ac:dyDescent="0.25">
      <c r="A3194">
        <v>3192</v>
      </c>
      <c r="B3194" t="str">
        <f>VLOOKUP(A3194,Table1[[#This Row],[id]:[state]],6,0)</f>
        <v>failed</v>
      </c>
      <c r="C3194">
        <f>IF(B3194="successful",Data!L3194,0)</f>
        <v>0</v>
      </c>
      <c r="F3194" t="str">
        <f>VLOOKUP(A3194,Table1[[#This Row],[id]:[state]],6,0)</f>
        <v>failed</v>
      </c>
      <c r="G3194">
        <f>IF(F3194="failed",Data!L3194,0)</f>
        <v>8</v>
      </c>
    </row>
    <row r="3195" spans="1:7" x14ac:dyDescent="0.25">
      <c r="A3195">
        <v>3193</v>
      </c>
      <c r="B3195" t="str">
        <f>VLOOKUP(A3195,Table1[[#This Row],[id]:[state]],6,0)</f>
        <v>failed</v>
      </c>
      <c r="C3195">
        <f>IF(B3195="successful",Data!L3195,0)</f>
        <v>0</v>
      </c>
      <c r="F3195" t="str">
        <f>VLOOKUP(A3195,Table1[[#This Row],[id]:[state]],6,0)</f>
        <v>failed</v>
      </c>
      <c r="G3195">
        <f>IF(F3195="failed",Data!L3195,0)</f>
        <v>24</v>
      </c>
    </row>
    <row r="3196" spans="1:7" x14ac:dyDescent="0.25">
      <c r="A3196">
        <v>3194</v>
      </c>
      <c r="B3196" t="str">
        <f>VLOOKUP(A3196,Table1[[#This Row],[id]:[state]],6,0)</f>
        <v>failed</v>
      </c>
      <c r="C3196">
        <f>IF(B3196="successful",Data!L3196,0)</f>
        <v>0</v>
      </c>
      <c r="F3196" t="str">
        <f>VLOOKUP(A3196,Table1[[#This Row],[id]:[state]],6,0)</f>
        <v>failed</v>
      </c>
      <c r="G3196">
        <f>IF(F3196="failed",Data!L3196,0)</f>
        <v>0</v>
      </c>
    </row>
    <row r="3197" spans="1:7" x14ac:dyDescent="0.25">
      <c r="A3197">
        <v>3195</v>
      </c>
      <c r="B3197" t="str">
        <f>VLOOKUP(A3197,Table1[[#This Row],[id]:[state]],6,0)</f>
        <v>failed</v>
      </c>
      <c r="C3197">
        <f>IF(B3197="successful",Data!L3197,0)</f>
        <v>0</v>
      </c>
      <c r="F3197" t="str">
        <f>VLOOKUP(A3197,Table1[[#This Row],[id]:[state]],6,0)</f>
        <v>failed</v>
      </c>
      <c r="G3197">
        <f>IF(F3197="failed",Data!L3197,0)</f>
        <v>39</v>
      </c>
    </row>
    <row r="3198" spans="1:7" x14ac:dyDescent="0.25">
      <c r="A3198">
        <v>3196</v>
      </c>
      <c r="B3198" t="str">
        <f>VLOOKUP(A3198,Table1[[#This Row],[id]:[state]],6,0)</f>
        <v>failed</v>
      </c>
      <c r="C3198">
        <f>IF(B3198="successful",Data!L3198,0)</f>
        <v>0</v>
      </c>
      <c r="F3198" t="str">
        <f>VLOOKUP(A3198,Table1[[#This Row],[id]:[state]],6,0)</f>
        <v>failed</v>
      </c>
      <c r="G3198">
        <f>IF(F3198="failed",Data!L3198,0)</f>
        <v>6</v>
      </c>
    </row>
    <row r="3199" spans="1:7" x14ac:dyDescent="0.25">
      <c r="A3199">
        <v>3197</v>
      </c>
      <c r="B3199" t="str">
        <f>VLOOKUP(A3199,Table1[[#This Row],[id]:[state]],6,0)</f>
        <v>failed</v>
      </c>
      <c r="C3199">
        <f>IF(B3199="successful",Data!L3199,0)</f>
        <v>0</v>
      </c>
      <c r="F3199" t="str">
        <f>VLOOKUP(A3199,Table1[[#This Row],[id]:[state]],6,0)</f>
        <v>failed</v>
      </c>
      <c r="G3199">
        <f>IF(F3199="failed",Data!L3199,0)</f>
        <v>4</v>
      </c>
    </row>
    <row r="3200" spans="1:7" x14ac:dyDescent="0.25">
      <c r="A3200">
        <v>3198</v>
      </c>
      <c r="B3200" t="str">
        <f>VLOOKUP(A3200,Table1[[#This Row],[id]:[state]],6,0)</f>
        <v>failed</v>
      </c>
      <c r="C3200">
        <f>IF(B3200="successful",Data!L3200,0)</f>
        <v>0</v>
      </c>
      <c r="F3200" t="str">
        <f>VLOOKUP(A3200,Table1[[#This Row],[id]:[state]],6,0)</f>
        <v>failed</v>
      </c>
      <c r="G3200">
        <f>IF(F3200="failed",Data!L3200,0)</f>
        <v>3</v>
      </c>
    </row>
    <row r="3201" spans="1:7" x14ac:dyDescent="0.25">
      <c r="A3201">
        <v>3199</v>
      </c>
      <c r="B3201" t="str">
        <f>VLOOKUP(A3201,Table1[[#This Row],[id]:[state]],6,0)</f>
        <v>failed</v>
      </c>
      <c r="C3201">
        <f>IF(B3201="successful",Data!L3201,0)</f>
        <v>0</v>
      </c>
      <c r="F3201" t="str">
        <f>VLOOKUP(A3201,Table1[[#This Row],[id]:[state]],6,0)</f>
        <v>failed</v>
      </c>
      <c r="G3201">
        <f>IF(F3201="failed",Data!L3201,0)</f>
        <v>53</v>
      </c>
    </row>
    <row r="3202" spans="1:7" x14ac:dyDescent="0.25">
      <c r="A3202">
        <v>3200</v>
      </c>
      <c r="B3202" t="str">
        <f>VLOOKUP(A3202,Table1[[#This Row],[id]:[state]],6,0)</f>
        <v>failed</v>
      </c>
      <c r="C3202">
        <f>IF(B3202="successful",Data!L3202,0)</f>
        <v>0</v>
      </c>
      <c r="F3202" t="str">
        <f>VLOOKUP(A3202,Table1[[#This Row],[id]:[state]],6,0)</f>
        <v>failed</v>
      </c>
      <c r="G3202">
        <f>IF(F3202="failed",Data!L3202,0)</f>
        <v>1</v>
      </c>
    </row>
    <row r="3203" spans="1:7" x14ac:dyDescent="0.25">
      <c r="A3203">
        <v>3201</v>
      </c>
      <c r="B3203" t="str">
        <f>VLOOKUP(A3203,Table1[[#This Row],[id]:[state]],6,0)</f>
        <v>failed</v>
      </c>
      <c r="C3203">
        <f>IF(B3203="successful",Data!L3203,0)</f>
        <v>0</v>
      </c>
      <c r="F3203" t="str">
        <f>VLOOKUP(A3203,Table1[[#This Row],[id]:[state]],6,0)</f>
        <v>failed</v>
      </c>
      <c r="G3203">
        <f>IF(F3203="failed",Data!L3203,0)</f>
        <v>2</v>
      </c>
    </row>
    <row r="3204" spans="1:7" x14ac:dyDescent="0.25">
      <c r="A3204">
        <v>3202</v>
      </c>
      <c r="B3204" t="str">
        <f>VLOOKUP(A3204,Table1[[#This Row],[id]:[state]],6,0)</f>
        <v>failed</v>
      </c>
      <c r="C3204">
        <f>IF(B3204="successful",Data!L3204,0)</f>
        <v>0</v>
      </c>
      <c r="F3204" t="str">
        <f>VLOOKUP(A3204,Table1[[#This Row],[id]:[state]],6,0)</f>
        <v>failed</v>
      </c>
      <c r="G3204">
        <f>IF(F3204="failed",Data!L3204,0)</f>
        <v>25</v>
      </c>
    </row>
    <row r="3205" spans="1:7" x14ac:dyDescent="0.25">
      <c r="A3205">
        <v>3203</v>
      </c>
      <c r="B3205" t="str">
        <f>VLOOKUP(A3205,Table1[[#This Row],[id]:[state]],6,0)</f>
        <v>failed</v>
      </c>
      <c r="C3205">
        <f>IF(B3205="successful",Data!L3205,0)</f>
        <v>0</v>
      </c>
      <c r="F3205" t="str">
        <f>VLOOKUP(A3205,Table1[[#This Row],[id]:[state]],6,0)</f>
        <v>failed</v>
      </c>
      <c r="G3205">
        <f>IF(F3205="failed",Data!L3205,0)</f>
        <v>6</v>
      </c>
    </row>
    <row r="3206" spans="1:7" x14ac:dyDescent="0.25">
      <c r="A3206">
        <v>3204</v>
      </c>
      <c r="B3206" t="str">
        <f>VLOOKUP(A3206,Table1[[#This Row],[id]:[state]],6,0)</f>
        <v>failed</v>
      </c>
      <c r="C3206">
        <f>IF(B3206="successful",Data!L3206,0)</f>
        <v>0</v>
      </c>
      <c r="F3206" t="str">
        <f>VLOOKUP(A3206,Table1[[#This Row],[id]:[state]],6,0)</f>
        <v>failed</v>
      </c>
      <c r="G3206">
        <f>IF(F3206="failed",Data!L3206,0)</f>
        <v>0</v>
      </c>
    </row>
    <row r="3207" spans="1:7" x14ac:dyDescent="0.25">
      <c r="A3207">
        <v>3205</v>
      </c>
      <c r="B3207" t="str">
        <f>VLOOKUP(A3207,Table1[[#This Row],[id]:[state]],6,0)</f>
        <v>failed</v>
      </c>
      <c r="C3207">
        <f>IF(B3207="successful",Data!L3207,0)</f>
        <v>0</v>
      </c>
      <c r="F3207" t="str">
        <f>VLOOKUP(A3207,Table1[[#This Row],[id]:[state]],6,0)</f>
        <v>failed</v>
      </c>
      <c r="G3207">
        <f>IF(F3207="failed",Data!L3207,0)</f>
        <v>12</v>
      </c>
    </row>
    <row r="3208" spans="1:7" x14ac:dyDescent="0.25">
      <c r="A3208">
        <v>3206</v>
      </c>
      <c r="B3208" t="str">
        <f>VLOOKUP(A3208,Table1[[#This Row],[id]:[state]],6,0)</f>
        <v>failed</v>
      </c>
      <c r="C3208">
        <f>IF(B3208="successful",Data!L3208,0)</f>
        <v>0</v>
      </c>
      <c r="F3208" t="str">
        <f>VLOOKUP(A3208,Table1[[#This Row],[id]:[state]],6,0)</f>
        <v>failed</v>
      </c>
      <c r="G3208">
        <f>IF(F3208="failed",Data!L3208,0)</f>
        <v>0</v>
      </c>
    </row>
    <row r="3209" spans="1:7" x14ac:dyDescent="0.25">
      <c r="A3209">
        <v>3207</v>
      </c>
      <c r="B3209" t="str">
        <f>VLOOKUP(A3209,Table1[[#This Row],[id]:[state]],6,0)</f>
        <v>failed</v>
      </c>
      <c r="C3209">
        <f>IF(B3209="successful",Data!L3209,0)</f>
        <v>0</v>
      </c>
      <c r="F3209" t="str">
        <f>VLOOKUP(A3209,Table1[[#This Row],[id]:[state]],6,0)</f>
        <v>failed</v>
      </c>
      <c r="G3209">
        <f>IF(F3209="failed",Data!L3209,0)</f>
        <v>36</v>
      </c>
    </row>
    <row r="3210" spans="1:7" hidden="1" x14ac:dyDescent="0.25">
      <c r="A3210">
        <v>3208</v>
      </c>
      <c r="B3210" t="str">
        <f>VLOOKUP(A3210,Table1[[#This Row],[id]:[state]],6,0)</f>
        <v>successful</v>
      </c>
      <c r="C3210">
        <f>IF(B3210="successful",Data!L3210,0)</f>
        <v>82</v>
      </c>
      <c r="F3210" t="str">
        <f>VLOOKUP(A3210,Table1[[#This Row],[id]:[state]],6,0)</f>
        <v>successful</v>
      </c>
      <c r="G3210">
        <f>IF(F3210="failed",Data!L3210,0)</f>
        <v>0</v>
      </c>
    </row>
    <row r="3211" spans="1:7" hidden="1" x14ac:dyDescent="0.25">
      <c r="A3211">
        <v>3209</v>
      </c>
      <c r="B3211" t="str">
        <f>VLOOKUP(A3211,Table1[[#This Row],[id]:[state]],6,0)</f>
        <v>successful</v>
      </c>
      <c r="C3211">
        <f>IF(B3211="successful",Data!L3211,0)</f>
        <v>226</v>
      </c>
      <c r="F3211" t="str">
        <f>VLOOKUP(A3211,Table1[[#This Row],[id]:[state]],6,0)</f>
        <v>successful</v>
      </c>
      <c r="G3211">
        <f>IF(F3211="failed",Data!L3211,0)</f>
        <v>0</v>
      </c>
    </row>
    <row r="3212" spans="1:7" hidden="1" x14ac:dyDescent="0.25">
      <c r="A3212">
        <v>3210</v>
      </c>
      <c r="B3212" t="str">
        <f>VLOOKUP(A3212,Table1[[#This Row],[id]:[state]],6,0)</f>
        <v>successful</v>
      </c>
      <c r="C3212">
        <f>IF(B3212="successful",Data!L3212,0)</f>
        <v>60</v>
      </c>
      <c r="F3212" t="str">
        <f>VLOOKUP(A3212,Table1[[#This Row],[id]:[state]],6,0)</f>
        <v>successful</v>
      </c>
      <c r="G3212">
        <f>IF(F3212="failed",Data!L3212,0)</f>
        <v>0</v>
      </c>
    </row>
    <row r="3213" spans="1:7" hidden="1" x14ac:dyDescent="0.25">
      <c r="A3213">
        <v>3211</v>
      </c>
      <c r="B3213" t="str">
        <f>VLOOKUP(A3213,Table1[[#This Row],[id]:[state]],6,0)</f>
        <v>successful</v>
      </c>
      <c r="C3213">
        <f>IF(B3213="successful",Data!L3213,0)</f>
        <v>322</v>
      </c>
      <c r="F3213" t="str">
        <f>VLOOKUP(A3213,Table1[[#This Row],[id]:[state]],6,0)</f>
        <v>successful</v>
      </c>
      <c r="G3213">
        <f>IF(F3213="failed",Data!L3213,0)</f>
        <v>0</v>
      </c>
    </row>
    <row r="3214" spans="1:7" hidden="1" x14ac:dyDescent="0.25">
      <c r="A3214">
        <v>3212</v>
      </c>
      <c r="B3214" t="str">
        <f>VLOOKUP(A3214,Table1[[#This Row],[id]:[state]],6,0)</f>
        <v>successful</v>
      </c>
      <c r="C3214">
        <f>IF(B3214="successful",Data!L3214,0)</f>
        <v>94</v>
      </c>
      <c r="F3214" t="str">
        <f>VLOOKUP(A3214,Table1[[#This Row],[id]:[state]],6,0)</f>
        <v>successful</v>
      </c>
      <c r="G3214">
        <f>IF(F3214="failed",Data!L3214,0)</f>
        <v>0</v>
      </c>
    </row>
    <row r="3215" spans="1:7" hidden="1" x14ac:dyDescent="0.25">
      <c r="A3215">
        <v>3213</v>
      </c>
      <c r="B3215" t="str">
        <f>VLOOKUP(A3215,Table1[[#This Row],[id]:[state]],6,0)</f>
        <v>successful</v>
      </c>
      <c r="C3215">
        <f>IF(B3215="successful",Data!L3215,0)</f>
        <v>47</v>
      </c>
      <c r="F3215" t="str">
        <f>VLOOKUP(A3215,Table1[[#This Row],[id]:[state]],6,0)</f>
        <v>successful</v>
      </c>
      <c r="G3215">
        <f>IF(F3215="failed",Data!L3215,0)</f>
        <v>0</v>
      </c>
    </row>
    <row r="3216" spans="1:7" hidden="1" x14ac:dyDescent="0.25">
      <c r="A3216">
        <v>3214</v>
      </c>
      <c r="B3216" t="str">
        <f>VLOOKUP(A3216,Table1[[#This Row],[id]:[state]],6,0)</f>
        <v>successful</v>
      </c>
      <c r="C3216">
        <f>IF(B3216="successful",Data!L3216,0)</f>
        <v>115</v>
      </c>
      <c r="F3216" t="str">
        <f>VLOOKUP(A3216,Table1[[#This Row],[id]:[state]],6,0)</f>
        <v>successful</v>
      </c>
      <c r="G3216">
        <f>IF(F3216="failed",Data!L3216,0)</f>
        <v>0</v>
      </c>
    </row>
    <row r="3217" spans="1:7" hidden="1" x14ac:dyDescent="0.25">
      <c r="A3217">
        <v>3215</v>
      </c>
      <c r="B3217" t="str">
        <f>VLOOKUP(A3217,Table1[[#This Row],[id]:[state]],6,0)</f>
        <v>successful</v>
      </c>
      <c r="C3217">
        <f>IF(B3217="successful",Data!L3217,0)</f>
        <v>134</v>
      </c>
      <c r="F3217" t="str">
        <f>VLOOKUP(A3217,Table1[[#This Row],[id]:[state]],6,0)</f>
        <v>successful</v>
      </c>
      <c r="G3217">
        <f>IF(F3217="failed",Data!L3217,0)</f>
        <v>0</v>
      </c>
    </row>
    <row r="3218" spans="1:7" hidden="1" x14ac:dyDescent="0.25">
      <c r="A3218">
        <v>3216</v>
      </c>
      <c r="B3218" t="str">
        <f>VLOOKUP(A3218,Table1[[#This Row],[id]:[state]],6,0)</f>
        <v>successful</v>
      </c>
      <c r="C3218">
        <f>IF(B3218="successful",Data!L3218,0)</f>
        <v>35</v>
      </c>
      <c r="F3218" t="str">
        <f>VLOOKUP(A3218,Table1[[#This Row],[id]:[state]],6,0)</f>
        <v>successful</v>
      </c>
      <c r="G3218">
        <f>IF(F3218="failed",Data!L3218,0)</f>
        <v>0</v>
      </c>
    </row>
    <row r="3219" spans="1:7" hidden="1" x14ac:dyDescent="0.25">
      <c r="A3219">
        <v>3217</v>
      </c>
      <c r="B3219" t="str">
        <f>VLOOKUP(A3219,Table1[[#This Row],[id]:[state]],6,0)</f>
        <v>successful</v>
      </c>
      <c r="C3219">
        <f>IF(B3219="successful",Data!L3219,0)</f>
        <v>104</v>
      </c>
      <c r="F3219" t="str">
        <f>VLOOKUP(A3219,Table1[[#This Row],[id]:[state]],6,0)</f>
        <v>successful</v>
      </c>
      <c r="G3219">
        <f>IF(F3219="failed",Data!L3219,0)</f>
        <v>0</v>
      </c>
    </row>
    <row r="3220" spans="1:7" hidden="1" x14ac:dyDescent="0.25">
      <c r="A3220">
        <v>3218</v>
      </c>
      <c r="B3220" t="str">
        <f>VLOOKUP(A3220,Table1[[#This Row],[id]:[state]],6,0)</f>
        <v>successful</v>
      </c>
      <c r="C3220">
        <f>IF(B3220="successful",Data!L3220,0)</f>
        <v>184</v>
      </c>
      <c r="F3220" t="str">
        <f>VLOOKUP(A3220,Table1[[#This Row],[id]:[state]],6,0)</f>
        <v>successful</v>
      </c>
      <c r="G3220">
        <f>IF(F3220="failed",Data!L3220,0)</f>
        <v>0</v>
      </c>
    </row>
    <row r="3221" spans="1:7" hidden="1" x14ac:dyDescent="0.25">
      <c r="A3221">
        <v>3219</v>
      </c>
      <c r="B3221" t="str">
        <f>VLOOKUP(A3221,Table1[[#This Row],[id]:[state]],6,0)</f>
        <v>successful</v>
      </c>
      <c r="C3221">
        <f>IF(B3221="successful",Data!L3221,0)</f>
        <v>119</v>
      </c>
      <c r="F3221" t="str">
        <f>VLOOKUP(A3221,Table1[[#This Row],[id]:[state]],6,0)</f>
        <v>successful</v>
      </c>
      <c r="G3221">
        <f>IF(F3221="failed",Data!L3221,0)</f>
        <v>0</v>
      </c>
    </row>
    <row r="3222" spans="1:7" hidden="1" x14ac:dyDescent="0.25">
      <c r="A3222">
        <v>3220</v>
      </c>
      <c r="B3222" t="str">
        <f>VLOOKUP(A3222,Table1[[#This Row],[id]:[state]],6,0)</f>
        <v>successful</v>
      </c>
      <c r="C3222">
        <f>IF(B3222="successful",Data!L3222,0)</f>
        <v>59</v>
      </c>
      <c r="F3222" t="str">
        <f>VLOOKUP(A3222,Table1[[#This Row],[id]:[state]],6,0)</f>
        <v>successful</v>
      </c>
      <c r="G3222">
        <f>IF(F3222="failed",Data!L3222,0)</f>
        <v>0</v>
      </c>
    </row>
    <row r="3223" spans="1:7" hidden="1" x14ac:dyDescent="0.25">
      <c r="A3223">
        <v>3221</v>
      </c>
      <c r="B3223" t="str">
        <f>VLOOKUP(A3223,Table1[[#This Row],[id]:[state]],6,0)</f>
        <v>successful</v>
      </c>
      <c r="C3223">
        <f>IF(B3223="successful",Data!L3223,0)</f>
        <v>113</v>
      </c>
      <c r="F3223" t="str">
        <f>VLOOKUP(A3223,Table1[[#This Row],[id]:[state]],6,0)</f>
        <v>successful</v>
      </c>
      <c r="G3223">
        <f>IF(F3223="failed",Data!L3223,0)</f>
        <v>0</v>
      </c>
    </row>
    <row r="3224" spans="1:7" hidden="1" x14ac:dyDescent="0.25">
      <c r="A3224">
        <v>3222</v>
      </c>
      <c r="B3224" t="str">
        <f>VLOOKUP(A3224,Table1[[#This Row],[id]:[state]],6,0)</f>
        <v>successful</v>
      </c>
      <c r="C3224">
        <f>IF(B3224="successful",Data!L3224,0)</f>
        <v>84</v>
      </c>
      <c r="F3224" t="str">
        <f>VLOOKUP(A3224,Table1[[#This Row],[id]:[state]],6,0)</f>
        <v>successful</v>
      </c>
      <c r="G3224">
        <f>IF(F3224="failed",Data!L3224,0)</f>
        <v>0</v>
      </c>
    </row>
    <row r="3225" spans="1:7" hidden="1" x14ac:dyDescent="0.25">
      <c r="A3225">
        <v>3223</v>
      </c>
      <c r="B3225" t="str">
        <f>VLOOKUP(A3225,Table1[[#This Row],[id]:[state]],6,0)</f>
        <v>successful</v>
      </c>
      <c r="C3225">
        <f>IF(B3225="successful",Data!L3225,0)</f>
        <v>74</v>
      </c>
      <c r="F3225" t="str">
        <f>VLOOKUP(A3225,Table1[[#This Row],[id]:[state]],6,0)</f>
        <v>successful</v>
      </c>
      <c r="G3225">
        <f>IF(F3225="failed",Data!L3225,0)</f>
        <v>0</v>
      </c>
    </row>
    <row r="3226" spans="1:7" hidden="1" x14ac:dyDescent="0.25">
      <c r="A3226">
        <v>3224</v>
      </c>
      <c r="B3226" t="str">
        <f>VLOOKUP(A3226,Table1[[#This Row],[id]:[state]],6,0)</f>
        <v>successful</v>
      </c>
      <c r="C3226">
        <f>IF(B3226="successful",Data!L3226,0)</f>
        <v>216</v>
      </c>
      <c r="F3226" t="str">
        <f>VLOOKUP(A3226,Table1[[#This Row],[id]:[state]],6,0)</f>
        <v>successful</v>
      </c>
      <c r="G3226">
        <f>IF(F3226="failed",Data!L3226,0)</f>
        <v>0</v>
      </c>
    </row>
    <row r="3227" spans="1:7" hidden="1" x14ac:dyDescent="0.25">
      <c r="A3227">
        <v>3225</v>
      </c>
      <c r="B3227" t="str">
        <f>VLOOKUP(A3227,Table1[[#This Row],[id]:[state]],6,0)</f>
        <v>successful</v>
      </c>
      <c r="C3227">
        <f>IF(B3227="successful",Data!L3227,0)</f>
        <v>39</v>
      </c>
      <c r="F3227" t="str">
        <f>VLOOKUP(A3227,Table1[[#This Row],[id]:[state]],6,0)</f>
        <v>successful</v>
      </c>
      <c r="G3227">
        <f>IF(F3227="failed",Data!L3227,0)</f>
        <v>0</v>
      </c>
    </row>
    <row r="3228" spans="1:7" hidden="1" x14ac:dyDescent="0.25">
      <c r="A3228">
        <v>3226</v>
      </c>
      <c r="B3228" t="str">
        <f>VLOOKUP(A3228,Table1[[#This Row],[id]:[state]],6,0)</f>
        <v>successful</v>
      </c>
      <c r="C3228">
        <f>IF(B3228="successful",Data!L3228,0)</f>
        <v>21</v>
      </c>
      <c r="F3228" t="str">
        <f>VLOOKUP(A3228,Table1[[#This Row],[id]:[state]],6,0)</f>
        <v>successful</v>
      </c>
      <c r="G3228">
        <f>IF(F3228="failed",Data!L3228,0)</f>
        <v>0</v>
      </c>
    </row>
    <row r="3229" spans="1:7" hidden="1" x14ac:dyDescent="0.25">
      <c r="A3229">
        <v>3227</v>
      </c>
      <c r="B3229" t="str">
        <f>VLOOKUP(A3229,Table1[[#This Row],[id]:[state]],6,0)</f>
        <v>successful</v>
      </c>
      <c r="C3229">
        <f>IF(B3229="successful",Data!L3229,0)</f>
        <v>30</v>
      </c>
      <c r="F3229" t="str">
        <f>VLOOKUP(A3229,Table1[[#This Row],[id]:[state]],6,0)</f>
        <v>successful</v>
      </c>
      <c r="G3229">
        <f>IF(F3229="failed",Data!L3229,0)</f>
        <v>0</v>
      </c>
    </row>
    <row r="3230" spans="1:7" hidden="1" x14ac:dyDescent="0.25">
      <c r="A3230">
        <v>3228</v>
      </c>
      <c r="B3230" t="str">
        <f>VLOOKUP(A3230,Table1[[#This Row],[id]:[state]],6,0)</f>
        <v>successful</v>
      </c>
      <c r="C3230">
        <f>IF(B3230="successful",Data!L3230,0)</f>
        <v>37</v>
      </c>
      <c r="F3230" t="str">
        <f>VLOOKUP(A3230,Table1[[#This Row],[id]:[state]],6,0)</f>
        <v>successful</v>
      </c>
      <c r="G3230">
        <f>IF(F3230="failed",Data!L3230,0)</f>
        <v>0</v>
      </c>
    </row>
    <row r="3231" spans="1:7" hidden="1" x14ac:dyDescent="0.25">
      <c r="A3231">
        <v>3229</v>
      </c>
      <c r="B3231" t="str">
        <f>VLOOKUP(A3231,Table1[[#This Row],[id]:[state]],6,0)</f>
        <v>successful</v>
      </c>
      <c r="C3231">
        <f>IF(B3231="successful",Data!L3231,0)</f>
        <v>202</v>
      </c>
      <c r="F3231" t="str">
        <f>VLOOKUP(A3231,Table1[[#This Row],[id]:[state]],6,0)</f>
        <v>successful</v>
      </c>
      <c r="G3231">
        <f>IF(F3231="failed",Data!L3231,0)</f>
        <v>0</v>
      </c>
    </row>
    <row r="3232" spans="1:7" hidden="1" x14ac:dyDescent="0.25">
      <c r="A3232">
        <v>3230</v>
      </c>
      <c r="B3232" t="str">
        <f>VLOOKUP(A3232,Table1[[#This Row],[id]:[state]],6,0)</f>
        <v>successful</v>
      </c>
      <c r="C3232">
        <f>IF(B3232="successful",Data!L3232,0)</f>
        <v>37</v>
      </c>
      <c r="F3232" t="str">
        <f>VLOOKUP(A3232,Table1[[#This Row],[id]:[state]],6,0)</f>
        <v>successful</v>
      </c>
      <c r="G3232">
        <f>IF(F3232="failed",Data!L3232,0)</f>
        <v>0</v>
      </c>
    </row>
    <row r="3233" spans="1:7" hidden="1" x14ac:dyDescent="0.25">
      <c r="A3233">
        <v>3231</v>
      </c>
      <c r="B3233" t="str">
        <f>VLOOKUP(A3233,Table1[[#This Row],[id]:[state]],6,0)</f>
        <v>successful</v>
      </c>
      <c r="C3233">
        <f>IF(B3233="successful",Data!L3233,0)</f>
        <v>28</v>
      </c>
      <c r="F3233" t="str">
        <f>VLOOKUP(A3233,Table1[[#This Row],[id]:[state]],6,0)</f>
        <v>successful</v>
      </c>
      <c r="G3233">
        <f>IF(F3233="failed",Data!L3233,0)</f>
        <v>0</v>
      </c>
    </row>
    <row r="3234" spans="1:7" hidden="1" x14ac:dyDescent="0.25">
      <c r="A3234">
        <v>3232</v>
      </c>
      <c r="B3234" t="str">
        <f>VLOOKUP(A3234,Table1[[#This Row],[id]:[state]],6,0)</f>
        <v>successful</v>
      </c>
      <c r="C3234">
        <f>IF(B3234="successful",Data!L3234,0)</f>
        <v>26</v>
      </c>
      <c r="F3234" t="str">
        <f>VLOOKUP(A3234,Table1[[#This Row],[id]:[state]],6,0)</f>
        <v>successful</v>
      </c>
      <c r="G3234">
        <f>IF(F3234="failed",Data!L3234,0)</f>
        <v>0</v>
      </c>
    </row>
    <row r="3235" spans="1:7" hidden="1" x14ac:dyDescent="0.25">
      <c r="A3235">
        <v>3233</v>
      </c>
      <c r="B3235" t="str">
        <f>VLOOKUP(A3235,Table1[[#This Row],[id]:[state]],6,0)</f>
        <v>successful</v>
      </c>
      <c r="C3235">
        <f>IF(B3235="successful",Data!L3235,0)</f>
        <v>61</v>
      </c>
      <c r="F3235" t="str">
        <f>VLOOKUP(A3235,Table1[[#This Row],[id]:[state]],6,0)</f>
        <v>successful</v>
      </c>
      <c r="G3235">
        <f>IF(F3235="failed",Data!L3235,0)</f>
        <v>0</v>
      </c>
    </row>
    <row r="3236" spans="1:7" hidden="1" x14ac:dyDescent="0.25">
      <c r="A3236">
        <v>3234</v>
      </c>
      <c r="B3236" t="str">
        <f>VLOOKUP(A3236,Table1[[#This Row],[id]:[state]],6,0)</f>
        <v>successful</v>
      </c>
      <c r="C3236">
        <f>IF(B3236="successful",Data!L3236,0)</f>
        <v>115</v>
      </c>
      <c r="F3236" t="str">
        <f>VLOOKUP(A3236,Table1[[#This Row],[id]:[state]],6,0)</f>
        <v>successful</v>
      </c>
      <c r="G3236">
        <f>IF(F3236="failed",Data!L3236,0)</f>
        <v>0</v>
      </c>
    </row>
    <row r="3237" spans="1:7" hidden="1" x14ac:dyDescent="0.25">
      <c r="A3237">
        <v>3235</v>
      </c>
      <c r="B3237" t="str">
        <f>VLOOKUP(A3237,Table1[[#This Row],[id]:[state]],6,0)</f>
        <v>successful</v>
      </c>
      <c r="C3237">
        <f>IF(B3237="successful",Data!L3237,0)</f>
        <v>181</v>
      </c>
      <c r="F3237" t="str">
        <f>VLOOKUP(A3237,Table1[[#This Row],[id]:[state]],6,0)</f>
        <v>successful</v>
      </c>
      <c r="G3237">
        <f>IF(F3237="failed",Data!L3237,0)</f>
        <v>0</v>
      </c>
    </row>
    <row r="3238" spans="1:7" hidden="1" x14ac:dyDescent="0.25">
      <c r="A3238">
        <v>3236</v>
      </c>
      <c r="B3238" t="str">
        <f>VLOOKUP(A3238,Table1[[#This Row],[id]:[state]],6,0)</f>
        <v>successful</v>
      </c>
      <c r="C3238">
        <f>IF(B3238="successful",Data!L3238,0)</f>
        <v>110</v>
      </c>
      <c r="F3238" t="str">
        <f>VLOOKUP(A3238,Table1[[#This Row],[id]:[state]],6,0)</f>
        <v>successful</v>
      </c>
      <c r="G3238">
        <f>IF(F3238="failed",Data!L3238,0)</f>
        <v>0</v>
      </c>
    </row>
    <row r="3239" spans="1:7" hidden="1" x14ac:dyDescent="0.25">
      <c r="A3239">
        <v>3237</v>
      </c>
      <c r="B3239" t="str">
        <f>VLOOKUP(A3239,Table1[[#This Row],[id]:[state]],6,0)</f>
        <v>successful</v>
      </c>
      <c r="C3239">
        <f>IF(B3239="successful",Data!L3239,0)</f>
        <v>269</v>
      </c>
      <c r="F3239" t="str">
        <f>VLOOKUP(A3239,Table1[[#This Row],[id]:[state]],6,0)</f>
        <v>successful</v>
      </c>
      <c r="G3239">
        <f>IF(F3239="failed",Data!L3239,0)</f>
        <v>0</v>
      </c>
    </row>
    <row r="3240" spans="1:7" hidden="1" x14ac:dyDescent="0.25">
      <c r="A3240">
        <v>3238</v>
      </c>
      <c r="B3240" t="str">
        <f>VLOOKUP(A3240,Table1[[#This Row],[id]:[state]],6,0)</f>
        <v>successful</v>
      </c>
      <c r="C3240">
        <f>IF(B3240="successful",Data!L3240,0)</f>
        <v>79</v>
      </c>
      <c r="F3240" t="str">
        <f>VLOOKUP(A3240,Table1[[#This Row],[id]:[state]],6,0)</f>
        <v>successful</v>
      </c>
      <c r="G3240">
        <f>IF(F3240="failed",Data!L3240,0)</f>
        <v>0</v>
      </c>
    </row>
    <row r="3241" spans="1:7" hidden="1" x14ac:dyDescent="0.25">
      <c r="A3241">
        <v>3239</v>
      </c>
      <c r="B3241" t="str">
        <f>VLOOKUP(A3241,Table1[[#This Row],[id]:[state]],6,0)</f>
        <v>successful</v>
      </c>
      <c r="C3241">
        <f>IF(B3241="successful",Data!L3241,0)</f>
        <v>104</v>
      </c>
      <c r="F3241" t="str">
        <f>VLOOKUP(A3241,Table1[[#This Row],[id]:[state]],6,0)</f>
        <v>successful</v>
      </c>
      <c r="G3241">
        <f>IF(F3241="failed",Data!L3241,0)</f>
        <v>0</v>
      </c>
    </row>
    <row r="3242" spans="1:7" hidden="1" x14ac:dyDescent="0.25">
      <c r="A3242">
        <v>3240</v>
      </c>
      <c r="B3242" t="str">
        <f>VLOOKUP(A3242,Table1[[#This Row],[id]:[state]],6,0)</f>
        <v>successful</v>
      </c>
      <c r="C3242">
        <f>IF(B3242="successful",Data!L3242,0)</f>
        <v>34</v>
      </c>
      <c r="F3242" t="str">
        <f>VLOOKUP(A3242,Table1[[#This Row],[id]:[state]],6,0)</f>
        <v>successful</v>
      </c>
      <c r="G3242">
        <f>IF(F3242="failed",Data!L3242,0)</f>
        <v>0</v>
      </c>
    </row>
    <row r="3243" spans="1:7" hidden="1" x14ac:dyDescent="0.25">
      <c r="A3243">
        <v>3241</v>
      </c>
      <c r="B3243" t="str">
        <f>VLOOKUP(A3243,Table1[[#This Row],[id]:[state]],6,0)</f>
        <v>successful</v>
      </c>
      <c r="C3243">
        <f>IF(B3243="successful",Data!L3243,0)</f>
        <v>167</v>
      </c>
      <c r="F3243" t="str">
        <f>VLOOKUP(A3243,Table1[[#This Row],[id]:[state]],6,0)</f>
        <v>successful</v>
      </c>
      <c r="G3243">
        <f>IF(F3243="failed",Data!L3243,0)</f>
        <v>0</v>
      </c>
    </row>
    <row r="3244" spans="1:7" hidden="1" x14ac:dyDescent="0.25">
      <c r="A3244">
        <v>3242</v>
      </c>
      <c r="B3244" t="str">
        <f>VLOOKUP(A3244,Table1[[#This Row],[id]:[state]],6,0)</f>
        <v>successful</v>
      </c>
      <c r="C3244">
        <f>IF(B3244="successful",Data!L3244,0)</f>
        <v>183</v>
      </c>
      <c r="F3244" t="str">
        <f>VLOOKUP(A3244,Table1[[#This Row],[id]:[state]],6,0)</f>
        <v>successful</v>
      </c>
      <c r="G3244">
        <f>IF(F3244="failed",Data!L3244,0)</f>
        <v>0</v>
      </c>
    </row>
    <row r="3245" spans="1:7" hidden="1" x14ac:dyDescent="0.25">
      <c r="A3245">
        <v>3243</v>
      </c>
      <c r="B3245" t="str">
        <f>VLOOKUP(A3245,Table1[[#This Row],[id]:[state]],6,0)</f>
        <v>successful</v>
      </c>
      <c r="C3245">
        <f>IF(B3245="successful",Data!L3245,0)</f>
        <v>71</v>
      </c>
      <c r="F3245" t="str">
        <f>VLOOKUP(A3245,Table1[[#This Row],[id]:[state]],6,0)</f>
        <v>successful</v>
      </c>
      <c r="G3245">
        <f>IF(F3245="failed",Data!L3245,0)</f>
        <v>0</v>
      </c>
    </row>
    <row r="3246" spans="1:7" hidden="1" x14ac:dyDescent="0.25">
      <c r="A3246">
        <v>3244</v>
      </c>
      <c r="B3246" t="str">
        <f>VLOOKUP(A3246,Table1[[#This Row],[id]:[state]],6,0)</f>
        <v>successful</v>
      </c>
      <c r="C3246">
        <f>IF(B3246="successful",Data!L3246,0)</f>
        <v>69</v>
      </c>
      <c r="F3246" t="str">
        <f>VLOOKUP(A3246,Table1[[#This Row],[id]:[state]],6,0)</f>
        <v>successful</v>
      </c>
      <c r="G3246">
        <f>IF(F3246="failed",Data!L3246,0)</f>
        <v>0</v>
      </c>
    </row>
    <row r="3247" spans="1:7" hidden="1" x14ac:dyDescent="0.25">
      <c r="A3247">
        <v>3245</v>
      </c>
      <c r="B3247" t="str">
        <f>VLOOKUP(A3247,Table1[[#This Row],[id]:[state]],6,0)</f>
        <v>successful</v>
      </c>
      <c r="C3247">
        <f>IF(B3247="successful",Data!L3247,0)</f>
        <v>270</v>
      </c>
      <c r="F3247" t="str">
        <f>VLOOKUP(A3247,Table1[[#This Row],[id]:[state]],6,0)</f>
        <v>successful</v>
      </c>
      <c r="G3247">
        <f>IF(F3247="failed",Data!L3247,0)</f>
        <v>0</v>
      </c>
    </row>
    <row r="3248" spans="1:7" hidden="1" x14ac:dyDescent="0.25">
      <c r="A3248">
        <v>3246</v>
      </c>
      <c r="B3248" t="str">
        <f>VLOOKUP(A3248,Table1[[#This Row],[id]:[state]],6,0)</f>
        <v>successful</v>
      </c>
      <c r="C3248">
        <f>IF(B3248="successful",Data!L3248,0)</f>
        <v>193</v>
      </c>
      <c r="F3248" t="str">
        <f>VLOOKUP(A3248,Table1[[#This Row],[id]:[state]],6,0)</f>
        <v>successful</v>
      </c>
      <c r="G3248">
        <f>IF(F3248="failed",Data!L3248,0)</f>
        <v>0</v>
      </c>
    </row>
    <row r="3249" spans="1:7" hidden="1" x14ac:dyDescent="0.25">
      <c r="A3249">
        <v>3247</v>
      </c>
      <c r="B3249" t="str">
        <f>VLOOKUP(A3249,Table1[[#This Row],[id]:[state]],6,0)</f>
        <v>successful</v>
      </c>
      <c r="C3249">
        <f>IF(B3249="successful",Data!L3249,0)</f>
        <v>57</v>
      </c>
      <c r="F3249" t="str">
        <f>VLOOKUP(A3249,Table1[[#This Row],[id]:[state]],6,0)</f>
        <v>successful</v>
      </c>
      <c r="G3249">
        <f>IF(F3249="failed",Data!L3249,0)</f>
        <v>0</v>
      </c>
    </row>
    <row r="3250" spans="1:7" hidden="1" x14ac:dyDescent="0.25">
      <c r="A3250">
        <v>3248</v>
      </c>
      <c r="B3250" t="str">
        <f>VLOOKUP(A3250,Table1[[#This Row],[id]:[state]],6,0)</f>
        <v>successful</v>
      </c>
      <c r="C3250">
        <f>IF(B3250="successful",Data!L3250,0)</f>
        <v>200</v>
      </c>
      <c r="F3250" t="str">
        <f>VLOOKUP(A3250,Table1[[#This Row],[id]:[state]],6,0)</f>
        <v>successful</v>
      </c>
      <c r="G3250">
        <f>IF(F3250="failed",Data!L3250,0)</f>
        <v>0</v>
      </c>
    </row>
    <row r="3251" spans="1:7" hidden="1" x14ac:dyDescent="0.25">
      <c r="A3251">
        <v>3249</v>
      </c>
      <c r="B3251" t="str">
        <f>VLOOKUP(A3251,Table1[[#This Row],[id]:[state]],6,0)</f>
        <v>successful</v>
      </c>
      <c r="C3251">
        <f>IF(B3251="successful",Data!L3251,0)</f>
        <v>88</v>
      </c>
      <c r="F3251" t="str">
        <f>VLOOKUP(A3251,Table1[[#This Row],[id]:[state]],6,0)</f>
        <v>successful</v>
      </c>
      <c r="G3251">
        <f>IF(F3251="failed",Data!L3251,0)</f>
        <v>0</v>
      </c>
    </row>
    <row r="3252" spans="1:7" hidden="1" x14ac:dyDescent="0.25">
      <c r="A3252">
        <v>3250</v>
      </c>
      <c r="B3252" t="str">
        <f>VLOOKUP(A3252,Table1[[#This Row],[id]:[state]],6,0)</f>
        <v>successful</v>
      </c>
      <c r="C3252">
        <f>IF(B3252="successful",Data!L3252,0)</f>
        <v>213</v>
      </c>
      <c r="F3252" t="str">
        <f>VLOOKUP(A3252,Table1[[#This Row],[id]:[state]],6,0)</f>
        <v>successful</v>
      </c>
      <c r="G3252">
        <f>IF(F3252="failed",Data!L3252,0)</f>
        <v>0</v>
      </c>
    </row>
    <row r="3253" spans="1:7" hidden="1" x14ac:dyDescent="0.25">
      <c r="A3253">
        <v>3251</v>
      </c>
      <c r="B3253" t="str">
        <f>VLOOKUP(A3253,Table1[[#This Row],[id]:[state]],6,0)</f>
        <v>successful</v>
      </c>
      <c r="C3253">
        <f>IF(B3253="successful",Data!L3253,0)</f>
        <v>20</v>
      </c>
      <c r="F3253" t="str">
        <f>VLOOKUP(A3253,Table1[[#This Row],[id]:[state]],6,0)</f>
        <v>successful</v>
      </c>
      <c r="G3253">
        <f>IF(F3253="failed",Data!L3253,0)</f>
        <v>0</v>
      </c>
    </row>
    <row r="3254" spans="1:7" hidden="1" x14ac:dyDescent="0.25">
      <c r="A3254">
        <v>3252</v>
      </c>
      <c r="B3254" t="str">
        <f>VLOOKUP(A3254,Table1[[#This Row],[id]:[state]],6,0)</f>
        <v>successful</v>
      </c>
      <c r="C3254">
        <f>IF(B3254="successful",Data!L3254,0)</f>
        <v>50</v>
      </c>
      <c r="F3254" t="str">
        <f>VLOOKUP(A3254,Table1[[#This Row],[id]:[state]],6,0)</f>
        <v>successful</v>
      </c>
      <c r="G3254">
        <f>IF(F3254="failed",Data!L3254,0)</f>
        <v>0</v>
      </c>
    </row>
    <row r="3255" spans="1:7" hidden="1" x14ac:dyDescent="0.25">
      <c r="A3255">
        <v>3253</v>
      </c>
      <c r="B3255" t="str">
        <f>VLOOKUP(A3255,Table1[[#This Row],[id]:[state]],6,0)</f>
        <v>successful</v>
      </c>
      <c r="C3255">
        <f>IF(B3255="successful",Data!L3255,0)</f>
        <v>115</v>
      </c>
      <c r="F3255" t="str">
        <f>VLOOKUP(A3255,Table1[[#This Row],[id]:[state]],6,0)</f>
        <v>successful</v>
      </c>
      <c r="G3255">
        <f>IF(F3255="failed",Data!L3255,0)</f>
        <v>0</v>
      </c>
    </row>
    <row r="3256" spans="1:7" hidden="1" x14ac:dyDescent="0.25">
      <c r="A3256">
        <v>3254</v>
      </c>
      <c r="B3256" t="str">
        <f>VLOOKUP(A3256,Table1[[#This Row],[id]:[state]],6,0)</f>
        <v>successful</v>
      </c>
      <c r="C3256">
        <f>IF(B3256="successful",Data!L3256,0)</f>
        <v>186</v>
      </c>
      <c r="F3256" t="str">
        <f>VLOOKUP(A3256,Table1[[#This Row],[id]:[state]],6,0)</f>
        <v>successful</v>
      </c>
      <c r="G3256">
        <f>IF(F3256="failed",Data!L3256,0)</f>
        <v>0</v>
      </c>
    </row>
    <row r="3257" spans="1:7" hidden="1" x14ac:dyDescent="0.25">
      <c r="A3257">
        <v>3255</v>
      </c>
      <c r="B3257" t="str">
        <f>VLOOKUP(A3257,Table1[[#This Row],[id]:[state]],6,0)</f>
        <v>successful</v>
      </c>
      <c r="C3257">
        <f>IF(B3257="successful",Data!L3257,0)</f>
        <v>18</v>
      </c>
      <c r="F3257" t="str">
        <f>VLOOKUP(A3257,Table1[[#This Row],[id]:[state]],6,0)</f>
        <v>successful</v>
      </c>
      <c r="G3257">
        <f>IF(F3257="failed",Data!L3257,0)</f>
        <v>0</v>
      </c>
    </row>
    <row r="3258" spans="1:7" hidden="1" x14ac:dyDescent="0.25">
      <c r="A3258">
        <v>3256</v>
      </c>
      <c r="B3258" t="str">
        <f>VLOOKUP(A3258,Table1[[#This Row],[id]:[state]],6,0)</f>
        <v>successful</v>
      </c>
      <c r="C3258">
        <f>IF(B3258="successful",Data!L3258,0)</f>
        <v>176</v>
      </c>
      <c r="F3258" t="str">
        <f>VLOOKUP(A3258,Table1[[#This Row],[id]:[state]],6,0)</f>
        <v>successful</v>
      </c>
      <c r="G3258">
        <f>IF(F3258="failed",Data!L3258,0)</f>
        <v>0</v>
      </c>
    </row>
    <row r="3259" spans="1:7" hidden="1" x14ac:dyDescent="0.25">
      <c r="A3259">
        <v>3257</v>
      </c>
      <c r="B3259" t="str">
        <f>VLOOKUP(A3259,Table1[[#This Row],[id]:[state]],6,0)</f>
        <v>successful</v>
      </c>
      <c r="C3259">
        <f>IF(B3259="successful",Data!L3259,0)</f>
        <v>41</v>
      </c>
      <c r="F3259" t="str">
        <f>VLOOKUP(A3259,Table1[[#This Row],[id]:[state]],6,0)</f>
        <v>successful</v>
      </c>
      <c r="G3259">
        <f>IF(F3259="failed",Data!L3259,0)</f>
        <v>0</v>
      </c>
    </row>
    <row r="3260" spans="1:7" hidden="1" x14ac:dyDescent="0.25">
      <c r="A3260">
        <v>3258</v>
      </c>
      <c r="B3260" t="str">
        <f>VLOOKUP(A3260,Table1[[#This Row],[id]:[state]],6,0)</f>
        <v>successful</v>
      </c>
      <c r="C3260">
        <f>IF(B3260="successful",Data!L3260,0)</f>
        <v>75</v>
      </c>
      <c r="F3260" t="str">
        <f>VLOOKUP(A3260,Table1[[#This Row],[id]:[state]],6,0)</f>
        <v>successful</v>
      </c>
      <c r="G3260">
        <f>IF(F3260="failed",Data!L3260,0)</f>
        <v>0</v>
      </c>
    </row>
    <row r="3261" spans="1:7" hidden="1" x14ac:dyDescent="0.25">
      <c r="A3261">
        <v>3259</v>
      </c>
      <c r="B3261" t="str">
        <f>VLOOKUP(A3261,Table1[[#This Row],[id]:[state]],6,0)</f>
        <v>successful</v>
      </c>
      <c r="C3261">
        <f>IF(B3261="successful",Data!L3261,0)</f>
        <v>97</v>
      </c>
      <c r="F3261" t="str">
        <f>VLOOKUP(A3261,Table1[[#This Row],[id]:[state]],6,0)</f>
        <v>successful</v>
      </c>
      <c r="G3261">
        <f>IF(F3261="failed",Data!L3261,0)</f>
        <v>0</v>
      </c>
    </row>
    <row r="3262" spans="1:7" hidden="1" x14ac:dyDescent="0.25">
      <c r="A3262">
        <v>3260</v>
      </c>
      <c r="B3262" t="str">
        <f>VLOOKUP(A3262,Table1[[#This Row],[id]:[state]],6,0)</f>
        <v>successful</v>
      </c>
      <c r="C3262">
        <f>IF(B3262="successful",Data!L3262,0)</f>
        <v>73</v>
      </c>
      <c r="F3262" t="str">
        <f>VLOOKUP(A3262,Table1[[#This Row],[id]:[state]],6,0)</f>
        <v>successful</v>
      </c>
      <c r="G3262">
        <f>IF(F3262="failed",Data!L3262,0)</f>
        <v>0</v>
      </c>
    </row>
    <row r="3263" spans="1:7" hidden="1" x14ac:dyDescent="0.25">
      <c r="A3263">
        <v>3261</v>
      </c>
      <c r="B3263" t="str">
        <f>VLOOKUP(A3263,Table1[[#This Row],[id]:[state]],6,0)</f>
        <v>successful</v>
      </c>
      <c r="C3263">
        <f>IF(B3263="successful",Data!L3263,0)</f>
        <v>49</v>
      </c>
      <c r="F3263" t="str">
        <f>VLOOKUP(A3263,Table1[[#This Row],[id]:[state]],6,0)</f>
        <v>successful</v>
      </c>
      <c r="G3263">
        <f>IF(F3263="failed",Data!L3263,0)</f>
        <v>0</v>
      </c>
    </row>
    <row r="3264" spans="1:7" hidden="1" x14ac:dyDescent="0.25">
      <c r="A3264">
        <v>3262</v>
      </c>
      <c r="B3264" t="str">
        <f>VLOOKUP(A3264,Table1[[#This Row],[id]:[state]],6,0)</f>
        <v>successful</v>
      </c>
      <c r="C3264">
        <f>IF(B3264="successful",Data!L3264,0)</f>
        <v>134</v>
      </c>
      <c r="F3264" t="str">
        <f>VLOOKUP(A3264,Table1[[#This Row],[id]:[state]],6,0)</f>
        <v>successful</v>
      </c>
      <c r="G3264">
        <f>IF(F3264="failed",Data!L3264,0)</f>
        <v>0</v>
      </c>
    </row>
    <row r="3265" spans="1:7" hidden="1" x14ac:dyDescent="0.25">
      <c r="A3265">
        <v>3263</v>
      </c>
      <c r="B3265" t="str">
        <f>VLOOKUP(A3265,Table1[[#This Row],[id]:[state]],6,0)</f>
        <v>successful</v>
      </c>
      <c r="C3265">
        <f>IF(B3265="successful",Data!L3265,0)</f>
        <v>68</v>
      </c>
      <c r="F3265" t="str">
        <f>VLOOKUP(A3265,Table1[[#This Row],[id]:[state]],6,0)</f>
        <v>successful</v>
      </c>
      <c r="G3265">
        <f>IF(F3265="failed",Data!L3265,0)</f>
        <v>0</v>
      </c>
    </row>
    <row r="3266" spans="1:7" hidden="1" x14ac:dyDescent="0.25">
      <c r="A3266">
        <v>3264</v>
      </c>
      <c r="B3266" t="str">
        <f>VLOOKUP(A3266,Table1[[#This Row],[id]:[state]],6,0)</f>
        <v>successful</v>
      </c>
      <c r="C3266">
        <f>IF(B3266="successful",Data!L3266,0)</f>
        <v>49</v>
      </c>
      <c r="F3266" t="str">
        <f>VLOOKUP(A3266,Table1[[#This Row],[id]:[state]],6,0)</f>
        <v>successful</v>
      </c>
      <c r="G3266">
        <f>IF(F3266="failed",Data!L3266,0)</f>
        <v>0</v>
      </c>
    </row>
    <row r="3267" spans="1:7" hidden="1" x14ac:dyDescent="0.25">
      <c r="A3267">
        <v>3265</v>
      </c>
      <c r="B3267" t="str">
        <f>VLOOKUP(A3267,Table1[[#This Row],[id]:[state]],6,0)</f>
        <v>successful</v>
      </c>
      <c r="C3267">
        <f>IF(B3267="successful",Data!L3267,0)</f>
        <v>63</v>
      </c>
      <c r="F3267" t="str">
        <f>VLOOKUP(A3267,Table1[[#This Row],[id]:[state]],6,0)</f>
        <v>successful</v>
      </c>
      <c r="G3267">
        <f>IF(F3267="failed",Data!L3267,0)</f>
        <v>0</v>
      </c>
    </row>
    <row r="3268" spans="1:7" hidden="1" x14ac:dyDescent="0.25">
      <c r="A3268">
        <v>3266</v>
      </c>
      <c r="B3268" t="str">
        <f>VLOOKUP(A3268,Table1[[#This Row],[id]:[state]],6,0)</f>
        <v>successful</v>
      </c>
      <c r="C3268">
        <f>IF(B3268="successful",Data!L3268,0)</f>
        <v>163</v>
      </c>
      <c r="F3268" t="str">
        <f>VLOOKUP(A3268,Table1[[#This Row],[id]:[state]],6,0)</f>
        <v>successful</v>
      </c>
      <c r="G3268">
        <f>IF(F3268="failed",Data!L3268,0)</f>
        <v>0</v>
      </c>
    </row>
    <row r="3269" spans="1:7" hidden="1" x14ac:dyDescent="0.25">
      <c r="A3269">
        <v>3267</v>
      </c>
      <c r="B3269" t="str">
        <f>VLOOKUP(A3269,Table1[[#This Row],[id]:[state]],6,0)</f>
        <v>successful</v>
      </c>
      <c r="C3269">
        <f>IF(B3269="successful",Data!L3269,0)</f>
        <v>288</v>
      </c>
      <c r="F3269" t="str">
        <f>VLOOKUP(A3269,Table1[[#This Row],[id]:[state]],6,0)</f>
        <v>successful</v>
      </c>
      <c r="G3269">
        <f>IF(F3269="failed",Data!L3269,0)</f>
        <v>0</v>
      </c>
    </row>
    <row r="3270" spans="1:7" hidden="1" x14ac:dyDescent="0.25">
      <c r="A3270">
        <v>3268</v>
      </c>
      <c r="B3270" t="str">
        <f>VLOOKUP(A3270,Table1[[#This Row],[id]:[state]],6,0)</f>
        <v>successful</v>
      </c>
      <c r="C3270">
        <f>IF(B3270="successful",Data!L3270,0)</f>
        <v>42</v>
      </c>
      <c r="F3270" t="str">
        <f>VLOOKUP(A3270,Table1[[#This Row],[id]:[state]],6,0)</f>
        <v>successful</v>
      </c>
      <c r="G3270">
        <f>IF(F3270="failed",Data!L3270,0)</f>
        <v>0</v>
      </c>
    </row>
    <row r="3271" spans="1:7" hidden="1" x14ac:dyDescent="0.25">
      <c r="A3271">
        <v>3269</v>
      </c>
      <c r="B3271" t="str">
        <f>VLOOKUP(A3271,Table1[[#This Row],[id]:[state]],6,0)</f>
        <v>successful</v>
      </c>
      <c r="C3271">
        <f>IF(B3271="successful",Data!L3271,0)</f>
        <v>70</v>
      </c>
      <c r="F3271" t="str">
        <f>VLOOKUP(A3271,Table1[[#This Row],[id]:[state]],6,0)</f>
        <v>successful</v>
      </c>
      <c r="G3271">
        <f>IF(F3271="failed",Data!L3271,0)</f>
        <v>0</v>
      </c>
    </row>
    <row r="3272" spans="1:7" hidden="1" x14ac:dyDescent="0.25">
      <c r="A3272">
        <v>3270</v>
      </c>
      <c r="B3272" t="str">
        <f>VLOOKUP(A3272,Table1[[#This Row],[id]:[state]],6,0)</f>
        <v>successful</v>
      </c>
      <c r="C3272">
        <f>IF(B3272="successful",Data!L3272,0)</f>
        <v>30</v>
      </c>
      <c r="F3272" t="str">
        <f>VLOOKUP(A3272,Table1[[#This Row],[id]:[state]],6,0)</f>
        <v>successful</v>
      </c>
      <c r="G3272">
        <f>IF(F3272="failed",Data!L3272,0)</f>
        <v>0</v>
      </c>
    </row>
    <row r="3273" spans="1:7" hidden="1" x14ac:dyDescent="0.25">
      <c r="A3273">
        <v>3271</v>
      </c>
      <c r="B3273" t="str">
        <f>VLOOKUP(A3273,Table1[[#This Row],[id]:[state]],6,0)</f>
        <v>successful</v>
      </c>
      <c r="C3273">
        <f>IF(B3273="successful",Data!L3273,0)</f>
        <v>51</v>
      </c>
      <c r="F3273" t="str">
        <f>VLOOKUP(A3273,Table1[[#This Row],[id]:[state]],6,0)</f>
        <v>successful</v>
      </c>
      <c r="G3273">
        <f>IF(F3273="failed",Data!L3273,0)</f>
        <v>0</v>
      </c>
    </row>
    <row r="3274" spans="1:7" hidden="1" x14ac:dyDescent="0.25">
      <c r="A3274">
        <v>3272</v>
      </c>
      <c r="B3274" t="str">
        <f>VLOOKUP(A3274,Table1[[#This Row],[id]:[state]],6,0)</f>
        <v>successful</v>
      </c>
      <c r="C3274">
        <f>IF(B3274="successful",Data!L3274,0)</f>
        <v>145</v>
      </c>
      <c r="F3274" t="str">
        <f>VLOOKUP(A3274,Table1[[#This Row],[id]:[state]],6,0)</f>
        <v>successful</v>
      </c>
      <c r="G3274">
        <f>IF(F3274="failed",Data!L3274,0)</f>
        <v>0</v>
      </c>
    </row>
    <row r="3275" spans="1:7" hidden="1" x14ac:dyDescent="0.25">
      <c r="A3275">
        <v>3273</v>
      </c>
      <c r="B3275" t="str">
        <f>VLOOKUP(A3275,Table1[[#This Row],[id]:[state]],6,0)</f>
        <v>successful</v>
      </c>
      <c r="C3275">
        <f>IF(B3275="successful",Data!L3275,0)</f>
        <v>21</v>
      </c>
      <c r="F3275" t="str">
        <f>VLOOKUP(A3275,Table1[[#This Row],[id]:[state]],6,0)</f>
        <v>successful</v>
      </c>
      <c r="G3275">
        <f>IF(F3275="failed",Data!L3275,0)</f>
        <v>0</v>
      </c>
    </row>
    <row r="3276" spans="1:7" hidden="1" x14ac:dyDescent="0.25">
      <c r="A3276">
        <v>3274</v>
      </c>
      <c r="B3276" t="str">
        <f>VLOOKUP(A3276,Table1[[#This Row],[id]:[state]],6,0)</f>
        <v>successful</v>
      </c>
      <c r="C3276">
        <f>IF(B3276="successful",Data!L3276,0)</f>
        <v>286</v>
      </c>
      <c r="F3276" t="str">
        <f>VLOOKUP(A3276,Table1[[#This Row],[id]:[state]],6,0)</f>
        <v>successful</v>
      </c>
      <c r="G3276">
        <f>IF(F3276="failed",Data!L3276,0)</f>
        <v>0</v>
      </c>
    </row>
    <row r="3277" spans="1:7" hidden="1" x14ac:dyDescent="0.25">
      <c r="A3277">
        <v>3275</v>
      </c>
      <c r="B3277" t="str">
        <f>VLOOKUP(A3277,Table1[[#This Row],[id]:[state]],6,0)</f>
        <v>successful</v>
      </c>
      <c r="C3277">
        <f>IF(B3277="successful",Data!L3277,0)</f>
        <v>12</v>
      </c>
      <c r="F3277" t="str">
        <f>VLOOKUP(A3277,Table1[[#This Row],[id]:[state]],6,0)</f>
        <v>successful</v>
      </c>
      <c r="G3277">
        <f>IF(F3277="failed",Data!L3277,0)</f>
        <v>0</v>
      </c>
    </row>
    <row r="3278" spans="1:7" hidden="1" x14ac:dyDescent="0.25">
      <c r="A3278">
        <v>3276</v>
      </c>
      <c r="B3278" t="str">
        <f>VLOOKUP(A3278,Table1[[#This Row],[id]:[state]],6,0)</f>
        <v>successful</v>
      </c>
      <c r="C3278">
        <f>IF(B3278="successful",Data!L3278,0)</f>
        <v>100</v>
      </c>
      <c r="F3278" t="str">
        <f>VLOOKUP(A3278,Table1[[#This Row],[id]:[state]],6,0)</f>
        <v>successful</v>
      </c>
      <c r="G3278">
        <f>IF(F3278="failed",Data!L3278,0)</f>
        <v>0</v>
      </c>
    </row>
    <row r="3279" spans="1:7" hidden="1" x14ac:dyDescent="0.25">
      <c r="A3279">
        <v>3277</v>
      </c>
      <c r="B3279" t="str">
        <f>VLOOKUP(A3279,Table1[[#This Row],[id]:[state]],6,0)</f>
        <v>successful</v>
      </c>
      <c r="C3279">
        <f>IF(B3279="successful",Data!L3279,0)</f>
        <v>100</v>
      </c>
      <c r="F3279" t="str">
        <f>VLOOKUP(A3279,Table1[[#This Row],[id]:[state]],6,0)</f>
        <v>successful</v>
      </c>
      <c r="G3279">
        <f>IF(F3279="failed",Data!L3279,0)</f>
        <v>0</v>
      </c>
    </row>
    <row r="3280" spans="1:7" hidden="1" x14ac:dyDescent="0.25">
      <c r="A3280">
        <v>3278</v>
      </c>
      <c r="B3280" t="str">
        <f>VLOOKUP(A3280,Table1[[#This Row],[id]:[state]],6,0)</f>
        <v>successful</v>
      </c>
      <c r="C3280">
        <f>IF(B3280="successful",Data!L3280,0)</f>
        <v>34</v>
      </c>
      <c r="F3280" t="str">
        <f>VLOOKUP(A3280,Table1[[#This Row],[id]:[state]],6,0)</f>
        <v>successful</v>
      </c>
      <c r="G3280">
        <f>IF(F3280="failed",Data!L3280,0)</f>
        <v>0</v>
      </c>
    </row>
    <row r="3281" spans="1:7" hidden="1" x14ac:dyDescent="0.25">
      <c r="A3281">
        <v>3279</v>
      </c>
      <c r="B3281" t="str">
        <f>VLOOKUP(A3281,Table1[[#This Row],[id]:[state]],6,0)</f>
        <v>successful</v>
      </c>
      <c r="C3281">
        <f>IF(B3281="successful",Data!L3281,0)</f>
        <v>63</v>
      </c>
      <c r="F3281" t="str">
        <f>VLOOKUP(A3281,Table1[[#This Row],[id]:[state]],6,0)</f>
        <v>successful</v>
      </c>
      <c r="G3281">
        <f>IF(F3281="failed",Data!L3281,0)</f>
        <v>0</v>
      </c>
    </row>
    <row r="3282" spans="1:7" hidden="1" x14ac:dyDescent="0.25">
      <c r="A3282">
        <v>3280</v>
      </c>
      <c r="B3282" t="str">
        <f>VLOOKUP(A3282,Table1[[#This Row],[id]:[state]],6,0)</f>
        <v>successful</v>
      </c>
      <c r="C3282">
        <f>IF(B3282="successful",Data!L3282,0)</f>
        <v>30</v>
      </c>
      <c r="F3282" t="str">
        <f>VLOOKUP(A3282,Table1[[#This Row],[id]:[state]],6,0)</f>
        <v>successful</v>
      </c>
      <c r="G3282">
        <f>IF(F3282="failed",Data!L3282,0)</f>
        <v>0</v>
      </c>
    </row>
    <row r="3283" spans="1:7" hidden="1" x14ac:dyDescent="0.25">
      <c r="A3283">
        <v>3281</v>
      </c>
      <c r="B3283" t="str">
        <f>VLOOKUP(A3283,Table1[[#This Row],[id]:[state]],6,0)</f>
        <v>successful</v>
      </c>
      <c r="C3283">
        <f>IF(B3283="successful",Data!L3283,0)</f>
        <v>47</v>
      </c>
      <c r="F3283" t="str">
        <f>VLOOKUP(A3283,Table1[[#This Row],[id]:[state]],6,0)</f>
        <v>successful</v>
      </c>
      <c r="G3283">
        <f>IF(F3283="failed",Data!L3283,0)</f>
        <v>0</v>
      </c>
    </row>
    <row r="3284" spans="1:7" hidden="1" x14ac:dyDescent="0.25">
      <c r="A3284">
        <v>3282</v>
      </c>
      <c r="B3284" t="str">
        <f>VLOOKUP(A3284,Table1[[#This Row],[id]:[state]],6,0)</f>
        <v>successful</v>
      </c>
      <c r="C3284">
        <f>IF(B3284="successful",Data!L3284,0)</f>
        <v>237</v>
      </c>
      <c r="F3284" t="str">
        <f>VLOOKUP(A3284,Table1[[#This Row],[id]:[state]],6,0)</f>
        <v>successful</v>
      </c>
      <c r="G3284">
        <f>IF(F3284="failed",Data!L3284,0)</f>
        <v>0</v>
      </c>
    </row>
    <row r="3285" spans="1:7" hidden="1" x14ac:dyDescent="0.25">
      <c r="A3285">
        <v>3283</v>
      </c>
      <c r="B3285" t="str">
        <f>VLOOKUP(A3285,Table1[[#This Row],[id]:[state]],6,0)</f>
        <v>successful</v>
      </c>
      <c r="C3285">
        <f>IF(B3285="successful",Data!L3285,0)</f>
        <v>47</v>
      </c>
      <c r="F3285" t="str">
        <f>VLOOKUP(A3285,Table1[[#This Row],[id]:[state]],6,0)</f>
        <v>successful</v>
      </c>
      <c r="G3285">
        <f>IF(F3285="failed",Data!L3285,0)</f>
        <v>0</v>
      </c>
    </row>
    <row r="3286" spans="1:7" hidden="1" x14ac:dyDescent="0.25">
      <c r="A3286">
        <v>3284</v>
      </c>
      <c r="B3286" t="str">
        <f>VLOOKUP(A3286,Table1[[#This Row],[id]:[state]],6,0)</f>
        <v>successful</v>
      </c>
      <c r="C3286">
        <f>IF(B3286="successful",Data!L3286,0)</f>
        <v>15</v>
      </c>
      <c r="F3286" t="str">
        <f>VLOOKUP(A3286,Table1[[#This Row],[id]:[state]],6,0)</f>
        <v>successful</v>
      </c>
      <c r="G3286">
        <f>IF(F3286="failed",Data!L3286,0)</f>
        <v>0</v>
      </c>
    </row>
    <row r="3287" spans="1:7" hidden="1" x14ac:dyDescent="0.25">
      <c r="A3287">
        <v>3285</v>
      </c>
      <c r="B3287" t="str">
        <f>VLOOKUP(A3287,Table1[[#This Row],[id]:[state]],6,0)</f>
        <v>successful</v>
      </c>
      <c r="C3287">
        <f>IF(B3287="successful",Data!L3287,0)</f>
        <v>81</v>
      </c>
      <c r="F3287" t="str">
        <f>VLOOKUP(A3287,Table1[[#This Row],[id]:[state]],6,0)</f>
        <v>successful</v>
      </c>
      <c r="G3287">
        <f>IF(F3287="failed",Data!L3287,0)</f>
        <v>0</v>
      </c>
    </row>
    <row r="3288" spans="1:7" hidden="1" x14ac:dyDescent="0.25">
      <c r="A3288">
        <v>3286</v>
      </c>
      <c r="B3288" t="str">
        <f>VLOOKUP(A3288,Table1[[#This Row],[id]:[state]],6,0)</f>
        <v>successful</v>
      </c>
      <c r="C3288">
        <f>IF(B3288="successful",Data!L3288,0)</f>
        <v>122</v>
      </c>
      <c r="F3288" t="str">
        <f>VLOOKUP(A3288,Table1[[#This Row],[id]:[state]],6,0)</f>
        <v>successful</v>
      </c>
      <c r="G3288">
        <f>IF(F3288="failed",Data!L3288,0)</f>
        <v>0</v>
      </c>
    </row>
    <row r="3289" spans="1:7" hidden="1" x14ac:dyDescent="0.25">
      <c r="A3289">
        <v>3287</v>
      </c>
      <c r="B3289" t="str">
        <f>VLOOKUP(A3289,Table1[[#This Row],[id]:[state]],6,0)</f>
        <v>successful</v>
      </c>
      <c r="C3289">
        <f>IF(B3289="successful",Data!L3289,0)</f>
        <v>34</v>
      </c>
      <c r="F3289" t="str">
        <f>VLOOKUP(A3289,Table1[[#This Row],[id]:[state]],6,0)</f>
        <v>successful</v>
      </c>
      <c r="G3289">
        <f>IF(F3289="failed",Data!L3289,0)</f>
        <v>0</v>
      </c>
    </row>
    <row r="3290" spans="1:7" hidden="1" x14ac:dyDescent="0.25">
      <c r="A3290">
        <v>3288</v>
      </c>
      <c r="B3290" t="str">
        <f>VLOOKUP(A3290,Table1[[#This Row],[id]:[state]],6,0)</f>
        <v>successful</v>
      </c>
      <c r="C3290">
        <f>IF(B3290="successful",Data!L3290,0)</f>
        <v>207</v>
      </c>
      <c r="F3290" t="str">
        <f>VLOOKUP(A3290,Table1[[#This Row],[id]:[state]],6,0)</f>
        <v>successful</v>
      </c>
      <c r="G3290">
        <f>IF(F3290="failed",Data!L3290,0)</f>
        <v>0</v>
      </c>
    </row>
    <row r="3291" spans="1:7" hidden="1" x14ac:dyDescent="0.25">
      <c r="A3291">
        <v>3289</v>
      </c>
      <c r="B3291" t="str">
        <f>VLOOKUP(A3291,Table1[[#This Row],[id]:[state]],6,0)</f>
        <v>successful</v>
      </c>
      <c r="C3291">
        <f>IF(B3291="successful",Data!L3291,0)</f>
        <v>25</v>
      </c>
      <c r="F3291" t="str">
        <f>VLOOKUP(A3291,Table1[[#This Row],[id]:[state]],6,0)</f>
        <v>successful</v>
      </c>
      <c r="G3291">
        <f>IF(F3291="failed",Data!L3291,0)</f>
        <v>0</v>
      </c>
    </row>
    <row r="3292" spans="1:7" hidden="1" x14ac:dyDescent="0.25">
      <c r="A3292">
        <v>3290</v>
      </c>
      <c r="B3292" t="str">
        <f>VLOOKUP(A3292,Table1[[#This Row],[id]:[state]],6,0)</f>
        <v>successful</v>
      </c>
      <c r="C3292">
        <f>IF(B3292="successful",Data!L3292,0)</f>
        <v>72</v>
      </c>
      <c r="F3292" t="str">
        <f>VLOOKUP(A3292,Table1[[#This Row],[id]:[state]],6,0)</f>
        <v>successful</v>
      </c>
      <c r="G3292">
        <f>IF(F3292="failed",Data!L3292,0)</f>
        <v>0</v>
      </c>
    </row>
    <row r="3293" spans="1:7" hidden="1" x14ac:dyDescent="0.25">
      <c r="A3293">
        <v>3291</v>
      </c>
      <c r="B3293" t="str">
        <f>VLOOKUP(A3293,Table1[[#This Row],[id]:[state]],6,0)</f>
        <v>successful</v>
      </c>
      <c r="C3293">
        <f>IF(B3293="successful",Data!L3293,0)</f>
        <v>14</v>
      </c>
      <c r="F3293" t="str">
        <f>VLOOKUP(A3293,Table1[[#This Row],[id]:[state]],6,0)</f>
        <v>successful</v>
      </c>
      <c r="G3293">
        <f>IF(F3293="failed",Data!L3293,0)</f>
        <v>0</v>
      </c>
    </row>
    <row r="3294" spans="1:7" hidden="1" x14ac:dyDescent="0.25">
      <c r="A3294">
        <v>3292</v>
      </c>
      <c r="B3294" t="str">
        <f>VLOOKUP(A3294,Table1[[#This Row],[id]:[state]],6,0)</f>
        <v>successful</v>
      </c>
      <c r="C3294">
        <f>IF(B3294="successful",Data!L3294,0)</f>
        <v>15</v>
      </c>
      <c r="F3294" t="str">
        <f>VLOOKUP(A3294,Table1[[#This Row],[id]:[state]],6,0)</f>
        <v>successful</v>
      </c>
      <c r="G3294">
        <f>IF(F3294="failed",Data!L3294,0)</f>
        <v>0</v>
      </c>
    </row>
    <row r="3295" spans="1:7" hidden="1" x14ac:dyDescent="0.25">
      <c r="A3295">
        <v>3293</v>
      </c>
      <c r="B3295" t="str">
        <f>VLOOKUP(A3295,Table1[[#This Row],[id]:[state]],6,0)</f>
        <v>successful</v>
      </c>
      <c r="C3295">
        <f>IF(B3295="successful",Data!L3295,0)</f>
        <v>91</v>
      </c>
      <c r="F3295" t="str">
        <f>VLOOKUP(A3295,Table1[[#This Row],[id]:[state]],6,0)</f>
        <v>successful</v>
      </c>
      <c r="G3295">
        <f>IF(F3295="failed",Data!L3295,0)</f>
        <v>0</v>
      </c>
    </row>
    <row r="3296" spans="1:7" hidden="1" x14ac:dyDescent="0.25">
      <c r="A3296">
        <v>3294</v>
      </c>
      <c r="B3296" t="str">
        <f>VLOOKUP(A3296,Table1[[#This Row],[id]:[state]],6,0)</f>
        <v>successful</v>
      </c>
      <c r="C3296">
        <f>IF(B3296="successful",Data!L3296,0)</f>
        <v>24</v>
      </c>
      <c r="F3296" t="str">
        <f>VLOOKUP(A3296,Table1[[#This Row],[id]:[state]],6,0)</f>
        <v>successful</v>
      </c>
      <c r="G3296">
        <f>IF(F3296="failed",Data!L3296,0)</f>
        <v>0</v>
      </c>
    </row>
    <row r="3297" spans="1:7" hidden="1" x14ac:dyDescent="0.25">
      <c r="A3297">
        <v>3295</v>
      </c>
      <c r="B3297" t="str">
        <f>VLOOKUP(A3297,Table1[[#This Row],[id]:[state]],6,0)</f>
        <v>successful</v>
      </c>
      <c r="C3297">
        <f>IF(B3297="successful",Data!L3297,0)</f>
        <v>27</v>
      </c>
      <c r="F3297" t="str">
        <f>VLOOKUP(A3297,Table1[[#This Row],[id]:[state]],6,0)</f>
        <v>successful</v>
      </c>
      <c r="G3297">
        <f>IF(F3297="failed",Data!L3297,0)</f>
        <v>0</v>
      </c>
    </row>
    <row r="3298" spans="1:7" hidden="1" x14ac:dyDescent="0.25">
      <c r="A3298">
        <v>3296</v>
      </c>
      <c r="B3298" t="str">
        <f>VLOOKUP(A3298,Table1[[#This Row],[id]:[state]],6,0)</f>
        <v>successful</v>
      </c>
      <c r="C3298">
        <f>IF(B3298="successful",Data!L3298,0)</f>
        <v>47</v>
      </c>
      <c r="F3298" t="str">
        <f>VLOOKUP(A3298,Table1[[#This Row],[id]:[state]],6,0)</f>
        <v>successful</v>
      </c>
      <c r="G3298">
        <f>IF(F3298="failed",Data!L3298,0)</f>
        <v>0</v>
      </c>
    </row>
    <row r="3299" spans="1:7" hidden="1" x14ac:dyDescent="0.25">
      <c r="A3299">
        <v>3297</v>
      </c>
      <c r="B3299" t="str">
        <f>VLOOKUP(A3299,Table1[[#This Row],[id]:[state]],6,0)</f>
        <v>successful</v>
      </c>
      <c r="C3299">
        <f>IF(B3299="successful",Data!L3299,0)</f>
        <v>44</v>
      </c>
      <c r="F3299" t="str">
        <f>VLOOKUP(A3299,Table1[[#This Row],[id]:[state]],6,0)</f>
        <v>successful</v>
      </c>
      <c r="G3299">
        <f>IF(F3299="failed",Data!L3299,0)</f>
        <v>0</v>
      </c>
    </row>
    <row r="3300" spans="1:7" hidden="1" x14ac:dyDescent="0.25">
      <c r="A3300">
        <v>3298</v>
      </c>
      <c r="B3300" t="str">
        <f>VLOOKUP(A3300,Table1[[#This Row],[id]:[state]],6,0)</f>
        <v>successful</v>
      </c>
      <c r="C3300">
        <f>IF(B3300="successful",Data!L3300,0)</f>
        <v>72</v>
      </c>
      <c r="F3300" t="str">
        <f>VLOOKUP(A3300,Table1[[#This Row],[id]:[state]],6,0)</f>
        <v>successful</v>
      </c>
      <c r="G3300">
        <f>IF(F3300="failed",Data!L3300,0)</f>
        <v>0</v>
      </c>
    </row>
    <row r="3301" spans="1:7" hidden="1" x14ac:dyDescent="0.25">
      <c r="A3301">
        <v>3299</v>
      </c>
      <c r="B3301" t="str">
        <f>VLOOKUP(A3301,Table1[[#This Row],[id]:[state]],6,0)</f>
        <v>successful</v>
      </c>
      <c r="C3301">
        <f>IF(B3301="successful",Data!L3301,0)</f>
        <v>63</v>
      </c>
      <c r="F3301" t="str">
        <f>VLOOKUP(A3301,Table1[[#This Row],[id]:[state]],6,0)</f>
        <v>successful</v>
      </c>
      <c r="G3301">
        <f>IF(F3301="failed",Data!L3301,0)</f>
        <v>0</v>
      </c>
    </row>
    <row r="3302" spans="1:7" hidden="1" x14ac:dyDescent="0.25">
      <c r="A3302">
        <v>3300</v>
      </c>
      <c r="B3302" t="str">
        <f>VLOOKUP(A3302,Table1[[#This Row],[id]:[state]],6,0)</f>
        <v>successful</v>
      </c>
      <c r="C3302">
        <f>IF(B3302="successful",Data!L3302,0)</f>
        <v>88</v>
      </c>
      <c r="F3302" t="str">
        <f>VLOOKUP(A3302,Table1[[#This Row],[id]:[state]],6,0)</f>
        <v>successful</v>
      </c>
      <c r="G3302">
        <f>IF(F3302="failed",Data!L3302,0)</f>
        <v>0</v>
      </c>
    </row>
    <row r="3303" spans="1:7" hidden="1" x14ac:dyDescent="0.25">
      <c r="A3303">
        <v>3301</v>
      </c>
      <c r="B3303" t="str">
        <f>VLOOKUP(A3303,Table1[[#This Row],[id]:[state]],6,0)</f>
        <v>successful</v>
      </c>
      <c r="C3303">
        <f>IF(B3303="successful",Data!L3303,0)</f>
        <v>70</v>
      </c>
      <c r="F3303" t="str">
        <f>VLOOKUP(A3303,Table1[[#This Row],[id]:[state]],6,0)</f>
        <v>successful</v>
      </c>
      <c r="G3303">
        <f>IF(F3303="failed",Data!L3303,0)</f>
        <v>0</v>
      </c>
    </row>
    <row r="3304" spans="1:7" hidden="1" x14ac:dyDescent="0.25">
      <c r="A3304">
        <v>3302</v>
      </c>
      <c r="B3304" t="str">
        <f>VLOOKUP(A3304,Table1[[#This Row],[id]:[state]],6,0)</f>
        <v>successful</v>
      </c>
      <c r="C3304">
        <f>IF(B3304="successful",Data!L3304,0)</f>
        <v>50</v>
      </c>
      <c r="F3304" t="str">
        <f>VLOOKUP(A3304,Table1[[#This Row],[id]:[state]],6,0)</f>
        <v>successful</v>
      </c>
      <c r="G3304">
        <f>IF(F3304="failed",Data!L3304,0)</f>
        <v>0</v>
      </c>
    </row>
    <row r="3305" spans="1:7" hidden="1" x14ac:dyDescent="0.25">
      <c r="A3305">
        <v>3303</v>
      </c>
      <c r="B3305" t="str">
        <f>VLOOKUP(A3305,Table1[[#This Row],[id]:[state]],6,0)</f>
        <v>successful</v>
      </c>
      <c r="C3305">
        <f>IF(B3305="successful",Data!L3305,0)</f>
        <v>35</v>
      </c>
      <c r="F3305" t="str">
        <f>VLOOKUP(A3305,Table1[[#This Row],[id]:[state]],6,0)</f>
        <v>successful</v>
      </c>
      <c r="G3305">
        <f>IF(F3305="failed",Data!L3305,0)</f>
        <v>0</v>
      </c>
    </row>
    <row r="3306" spans="1:7" hidden="1" x14ac:dyDescent="0.25">
      <c r="A3306">
        <v>3304</v>
      </c>
      <c r="B3306" t="str">
        <f>VLOOKUP(A3306,Table1[[#This Row],[id]:[state]],6,0)</f>
        <v>successful</v>
      </c>
      <c r="C3306">
        <f>IF(B3306="successful",Data!L3306,0)</f>
        <v>175</v>
      </c>
      <c r="F3306" t="str">
        <f>VLOOKUP(A3306,Table1[[#This Row],[id]:[state]],6,0)</f>
        <v>successful</v>
      </c>
      <c r="G3306">
        <f>IF(F3306="failed",Data!L3306,0)</f>
        <v>0</v>
      </c>
    </row>
    <row r="3307" spans="1:7" hidden="1" x14ac:dyDescent="0.25">
      <c r="A3307">
        <v>3305</v>
      </c>
      <c r="B3307" t="str">
        <f>VLOOKUP(A3307,Table1[[#This Row],[id]:[state]],6,0)</f>
        <v>successful</v>
      </c>
      <c r="C3307">
        <f>IF(B3307="successful",Data!L3307,0)</f>
        <v>20</v>
      </c>
      <c r="F3307" t="str">
        <f>VLOOKUP(A3307,Table1[[#This Row],[id]:[state]],6,0)</f>
        <v>successful</v>
      </c>
      <c r="G3307">
        <f>IF(F3307="failed",Data!L3307,0)</f>
        <v>0</v>
      </c>
    </row>
    <row r="3308" spans="1:7" hidden="1" x14ac:dyDescent="0.25">
      <c r="A3308">
        <v>3306</v>
      </c>
      <c r="B3308" t="str">
        <f>VLOOKUP(A3308,Table1[[#This Row],[id]:[state]],6,0)</f>
        <v>successful</v>
      </c>
      <c r="C3308">
        <f>IF(B3308="successful",Data!L3308,0)</f>
        <v>54</v>
      </c>
      <c r="F3308" t="str">
        <f>VLOOKUP(A3308,Table1[[#This Row],[id]:[state]],6,0)</f>
        <v>successful</v>
      </c>
      <c r="G3308">
        <f>IF(F3308="failed",Data!L3308,0)</f>
        <v>0</v>
      </c>
    </row>
    <row r="3309" spans="1:7" hidden="1" x14ac:dyDescent="0.25">
      <c r="A3309">
        <v>3307</v>
      </c>
      <c r="B3309" t="str">
        <f>VLOOKUP(A3309,Table1[[#This Row],[id]:[state]],6,0)</f>
        <v>successful</v>
      </c>
      <c r="C3309">
        <f>IF(B3309="successful",Data!L3309,0)</f>
        <v>20</v>
      </c>
      <c r="F3309" t="str">
        <f>VLOOKUP(A3309,Table1[[#This Row],[id]:[state]],6,0)</f>
        <v>successful</v>
      </c>
      <c r="G3309">
        <f>IF(F3309="failed",Data!L3309,0)</f>
        <v>0</v>
      </c>
    </row>
    <row r="3310" spans="1:7" hidden="1" x14ac:dyDescent="0.25">
      <c r="A3310">
        <v>3308</v>
      </c>
      <c r="B3310" t="str">
        <f>VLOOKUP(A3310,Table1[[#This Row],[id]:[state]],6,0)</f>
        <v>successful</v>
      </c>
      <c r="C3310">
        <f>IF(B3310="successful",Data!L3310,0)</f>
        <v>57</v>
      </c>
      <c r="F3310" t="str">
        <f>VLOOKUP(A3310,Table1[[#This Row],[id]:[state]],6,0)</f>
        <v>successful</v>
      </c>
      <c r="G3310">
        <f>IF(F3310="failed",Data!L3310,0)</f>
        <v>0</v>
      </c>
    </row>
    <row r="3311" spans="1:7" hidden="1" x14ac:dyDescent="0.25">
      <c r="A3311">
        <v>3309</v>
      </c>
      <c r="B3311" t="str">
        <f>VLOOKUP(A3311,Table1[[#This Row],[id]:[state]],6,0)</f>
        <v>successful</v>
      </c>
      <c r="C3311">
        <f>IF(B3311="successful",Data!L3311,0)</f>
        <v>31</v>
      </c>
      <c r="F3311" t="str">
        <f>VLOOKUP(A3311,Table1[[#This Row],[id]:[state]],6,0)</f>
        <v>successful</v>
      </c>
      <c r="G3311">
        <f>IF(F3311="failed",Data!L3311,0)</f>
        <v>0</v>
      </c>
    </row>
    <row r="3312" spans="1:7" hidden="1" x14ac:dyDescent="0.25">
      <c r="A3312">
        <v>3310</v>
      </c>
      <c r="B3312" t="str">
        <f>VLOOKUP(A3312,Table1[[#This Row],[id]:[state]],6,0)</f>
        <v>successful</v>
      </c>
      <c r="C3312">
        <f>IF(B3312="successful",Data!L3312,0)</f>
        <v>31</v>
      </c>
      <c r="F3312" t="str">
        <f>VLOOKUP(A3312,Table1[[#This Row],[id]:[state]],6,0)</f>
        <v>successful</v>
      </c>
      <c r="G3312">
        <f>IF(F3312="failed",Data!L3312,0)</f>
        <v>0</v>
      </c>
    </row>
    <row r="3313" spans="1:7" hidden="1" x14ac:dyDescent="0.25">
      <c r="A3313">
        <v>3311</v>
      </c>
      <c r="B3313" t="str">
        <f>VLOOKUP(A3313,Table1[[#This Row],[id]:[state]],6,0)</f>
        <v>successful</v>
      </c>
      <c r="C3313">
        <f>IF(B3313="successful",Data!L3313,0)</f>
        <v>45</v>
      </c>
      <c r="F3313" t="str">
        <f>VLOOKUP(A3313,Table1[[#This Row],[id]:[state]],6,0)</f>
        <v>successful</v>
      </c>
      <c r="G3313">
        <f>IF(F3313="failed",Data!L3313,0)</f>
        <v>0</v>
      </c>
    </row>
    <row r="3314" spans="1:7" hidden="1" x14ac:dyDescent="0.25">
      <c r="A3314">
        <v>3312</v>
      </c>
      <c r="B3314" t="str">
        <f>VLOOKUP(A3314,Table1[[#This Row],[id]:[state]],6,0)</f>
        <v>successful</v>
      </c>
      <c r="C3314">
        <f>IF(B3314="successful",Data!L3314,0)</f>
        <v>41</v>
      </c>
      <c r="F3314" t="str">
        <f>VLOOKUP(A3314,Table1[[#This Row],[id]:[state]],6,0)</f>
        <v>successful</v>
      </c>
      <c r="G3314">
        <f>IF(F3314="failed",Data!L3314,0)</f>
        <v>0</v>
      </c>
    </row>
    <row r="3315" spans="1:7" hidden="1" x14ac:dyDescent="0.25">
      <c r="A3315">
        <v>3313</v>
      </c>
      <c r="B3315" t="str">
        <f>VLOOKUP(A3315,Table1[[#This Row],[id]:[state]],6,0)</f>
        <v>successful</v>
      </c>
      <c r="C3315">
        <f>IF(B3315="successful",Data!L3315,0)</f>
        <v>29</v>
      </c>
      <c r="F3315" t="str">
        <f>VLOOKUP(A3315,Table1[[#This Row],[id]:[state]],6,0)</f>
        <v>successful</v>
      </c>
      <c r="G3315">
        <f>IF(F3315="failed",Data!L3315,0)</f>
        <v>0</v>
      </c>
    </row>
    <row r="3316" spans="1:7" hidden="1" x14ac:dyDescent="0.25">
      <c r="A3316">
        <v>3314</v>
      </c>
      <c r="B3316" t="str">
        <f>VLOOKUP(A3316,Table1[[#This Row],[id]:[state]],6,0)</f>
        <v>successful</v>
      </c>
      <c r="C3316">
        <f>IF(B3316="successful",Data!L3316,0)</f>
        <v>58</v>
      </c>
      <c r="F3316" t="str">
        <f>VLOOKUP(A3316,Table1[[#This Row],[id]:[state]],6,0)</f>
        <v>successful</v>
      </c>
      <c r="G3316">
        <f>IF(F3316="failed",Data!L3316,0)</f>
        <v>0</v>
      </c>
    </row>
    <row r="3317" spans="1:7" hidden="1" x14ac:dyDescent="0.25">
      <c r="A3317">
        <v>3315</v>
      </c>
      <c r="B3317" t="str">
        <f>VLOOKUP(A3317,Table1[[#This Row],[id]:[state]],6,0)</f>
        <v>successful</v>
      </c>
      <c r="C3317">
        <f>IF(B3317="successful",Data!L3317,0)</f>
        <v>89</v>
      </c>
      <c r="F3317" t="str">
        <f>VLOOKUP(A3317,Table1[[#This Row],[id]:[state]],6,0)</f>
        <v>successful</v>
      </c>
      <c r="G3317">
        <f>IF(F3317="failed",Data!L3317,0)</f>
        <v>0</v>
      </c>
    </row>
    <row r="3318" spans="1:7" hidden="1" x14ac:dyDescent="0.25">
      <c r="A3318">
        <v>3316</v>
      </c>
      <c r="B3318" t="str">
        <f>VLOOKUP(A3318,Table1[[#This Row],[id]:[state]],6,0)</f>
        <v>successful</v>
      </c>
      <c r="C3318">
        <f>IF(B3318="successful",Data!L3318,0)</f>
        <v>125</v>
      </c>
      <c r="F3318" t="str">
        <f>VLOOKUP(A3318,Table1[[#This Row],[id]:[state]],6,0)</f>
        <v>successful</v>
      </c>
      <c r="G3318">
        <f>IF(F3318="failed",Data!L3318,0)</f>
        <v>0</v>
      </c>
    </row>
    <row r="3319" spans="1:7" hidden="1" x14ac:dyDescent="0.25">
      <c r="A3319">
        <v>3317</v>
      </c>
      <c r="B3319" t="str">
        <f>VLOOKUP(A3319,Table1[[#This Row],[id]:[state]],6,0)</f>
        <v>successful</v>
      </c>
      <c r="C3319">
        <f>IF(B3319="successful",Data!L3319,0)</f>
        <v>18</v>
      </c>
      <c r="F3319" t="str">
        <f>VLOOKUP(A3319,Table1[[#This Row],[id]:[state]],6,0)</f>
        <v>successful</v>
      </c>
      <c r="G3319">
        <f>IF(F3319="failed",Data!L3319,0)</f>
        <v>0</v>
      </c>
    </row>
    <row r="3320" spans="1:7" hidden="1" x14ac:dyDescent="0.25">
      <c r="A3320">
        <v>3318</v>
      </c>
      <c r="B3320" t="str">
        <f>VLOOKUP(A3320,Table1[[#This Row],[id]:[state]],6,0)</f>
        <v>successful</v>
      </c>
      <c r="C3320">
        <f>IF(B3320="successful",Data!L3320,0)</f>
        <v>32</v>
      </c>
      <c r="F3320" t="str">
        <f>VLOOKUP(A3320,Table1[[#This Row],[id]:[state]],6,0)</f>
        <v>successful</v>
      </c>
      <c r="G3320">
        <f>IF(F3320="failed",Data!L3320,0)</f>
        <v>0</v>
      </c>
    </row>
    <row r="3321" spans="1:7" hidden="1" x14ac:dyDescent="0.25">
      <c r="A3321">
        <v>3319</v>
      </c>
      <c r="B3321" t="str">
        <f>VLOOKUP(A3321,Table1[[#This Row],[id]:[state]],6,0)</f>
        <v>successful</v>
      </c>
      <c r="C3321">
        <f>IF(B3321="successful",Data!L3321,0)</f>
        <v>16</v>
      </c>
      <c r="F3321" t="str">
        <f>VLOOKUP(A3321,Table1[[#This Row],[id]:[state]],6,0)</f>
        <v>successful</v>
      </c>
      <c r="G3321">
        <f>IF(F3321="failed",Data!L3321,0)</f>
        <v>0</v>
      </c>
    </row>
    <row r="3322" spans="1:7" hidden="1" x14ac:dyDescent="0.25">
      <c r="A3322">
        <v>3320</v>
      </c>
      <c r="B3322" t="str">
        <f>VLOOKUP(A3322,Table1[[#This Row],[id]:[state]],6,0)</f>
        <v>successful</v>
      </c>
      <c r="C3322">
        <f>IF(B3322="successful",Data!L3322,0)</f>
        <v>38</v>
      </c>
      <c r="F3322" t="str">
        <f>VLOOKUP(A3322,Table1[[#This Row],[id]:[state]],6,0)</f>
        <v>successful</v>
      </c>
      <c r="G3322">
        <f>IF(F3322="failed",Data!L3322,0)</f>
        <v>0</v>
      </c>
    </row>
    <row r="3323" spans="1:7" hidden="1" x14ac:dyDescent="0.25">
      <c r="A3323">
        <v>3321</v>
      </c>
      <c r="B3323" t="str">
        <f>VLOOKUP(A3323,Table1[[#This Row],[id]:[state]],6,0)</f>
        <v>successful</v>
      </c>
      <c r="C3323">
        <f>IF(B3323="successful",Data!L3323,0)</f>
        <v>15</v>
      </c>
      <c r="F3323" t="str">
        <f>VLOOKUP(A3323,Table1[[#This Row],[id]:[state]],6,0)</f>
        <v>successful</v>
      </c>
      <c r="G3323">
        <f>IF(F3323="failed",Data!L3323,0)</f>
        <v>0</v>
      </c>
    </row>
    <row r="3324" spans="1:7" hidden="1" x14ac:dyDescent="0.25">
      <c r="A3324">
        <v>3322</v>
      </c>
      <c r="B3324" t="str">
        <f>VLOOKUP(A3324,Table1[[#This Row],[id]:[state]],6,0)</f>
        <v>successful</v>
      </c>
      <c r="C3324">
        <f>IF(B3324="successful",Data!L3324,0)</f>
        <v>23</v>
      </c>
      <c r="F3324" t="str">
        <f>VLOOKUP(A3324,Table1[[#This Row],[id]:[state]],6,0)</f>
        <v>successful</v>
      </c>
      <c r="G3324">
        <f>IF(F3324="failed",Data!L3324,0)</f>
        <v>0</v>
      </c>
    </row>
    <row r="3325" spans="1:7" hidden="1" x14ac:dyDescent="0.25">
      <c r="A3325">
        <v>3323</v>
      </c>
      <c r="B3325" t="str">
        <f>VLOOKUP(A3325,Table1[[#This Row],[id]:[state]],6,0)</f>
        <v>successful</v>
      </c>
      <c r="C3325">
        <f>IF(B3325="successful",Data!L3325,0)</f>
        <v>49</v>
      </c>
      <c r="F3325" t="str">
        <f>VLOOKUP(A3325,Table1[[#This Row],[id]:[state]],6,0)</f>
        <v>successful</v>
      </c>
      <c r="G3325">
        <f>IF(F3325="failed",Data!L3325,0)</f>
        <v>0</v>
      </c>
    </row>
    <row r="3326" spans="1:7" hidden="1" x14ac:dyDescent="0.25">
      <c r="A3326">
        <v>3324</v>
      </c>
      <c r="B3326" t="str">
        <f>VLOOKUP(A3326,Table1[[#This Row],[id]:[state]],6,0)</f>
        <v>successful</v>
      </c>
      <c r="C3326">
        <f>IF(B3326="successful",Data!L3326,0)</f>
        <v>10</v>
      </c>
      <c r="F3326" t="str">
        <f>VLOOKUP(A3326,Table1[[#This Row],[id]:[state]],6,0)</f>
        <v>successful</v>
      </c>
      <c r="G3326">
        <f>IF(F3326="failed",Data!L3326,0)</f>
        <v>0</v>
      </c>
    </row>
    <row r="3327" spans="1:7" hidden="1" x14ac:dyDescent="0.25">
      <c r="A3327">
        <v>3325</v>
      </c>
      <c r="B3327" t="str">
        <f>VLOOKUP(A3327,Table1[[#This Row],[id]:[state]],6,0)</f>
        <v>successful</v>
      </c>
      <c r="C3327">
        <f>IF(B3327="successful",Data!L3327,0)</f>
        <v>15</v>
      </c>
      <c r="F3327" t="str">
        <f>VLOOKUP(A3327,Table1[[#This Row],[id]:[state]],6,0)</f>
        <v>successful</v>
      </c>
      <c r="G3327">
        <f>IF(F3327="failed",Data!L3327,0)</f>
        <v>0</v>
      </c>
    </row>
    <row r="3328" spans="1:7" hidden="1" x14ac:dyDescent="0.25">
      <c r="A3328">
        <v>3326</v>
      </c>
      <c r="B3328" t="str">
        <f>VLOOKUP(A3328,Table1[[#This Row],[id]:[state]],6,0)</f>
        <v>successful</v>
      </c>
      <c r="C3328">
        <f>IF(B3328="successful",Data!L3328,0)</f>
        <v>57</v>
      </c>
      <c r="F3328" t="str">
        <f>VLOOKUP(A3328,Table1[[#This Row],[id]:[state]],6,0)</f>
        <v>successful</v>
      </c>
      <c r="G3328">
        <f>IF(F3328="failed",Data!L3328,0)</f>
        <v>0</v>
      </c>
    </row>
    <row r="3329" spans="1:7" hidden="1" x14ac:dyDescent="0.25">
      <c r="A3329">
        <v>3327</v>
      </c>
      <c r="B3329" t="str">
        <f>VLOOKUP(A3329,Table1[[#This Row],[id]:[state]],6,0)</f>
        <v>successful</v>
      </c>
      <c r="C3329">
        <f>IF(B3329="successful",Data!L3329,0)</f>
        <v>33</v>
      </c>
      <c r="F3329" t="str">
        <f>VLOOKUP(A3329,Table1[[#This Row],[id]:[state]],6,0)</f>
        <v>successful</v>
      </c>
      <c r="G3329">
        <f>IF(F3329="failed",Data!L3329,0)</f>
        <v>0</v>
      </c>
    </row>
    <row r="3330" spans="1:7" hidden="1" x14ac:dyDescent="0.25">
      <c r="A3330">
        <v>3328</v>
      </c>
      <c r="B3330" t="str">
        <f>VLOOKUP(A3330,Table1[[#This Row],[id]:[state]],6,0)</f>
        <v>successful</v>
      </c>
      <c r="C3330">
        <f>IF(B3330="successful",Data!L3330,0)</f>
        <v>9</v>
      </c>
      <c r="F3330" t="str">
        <f>VLOOKUP(A3330,Table1[[#This Row],[id]:[state]],6,0)</f>
        <v>successful</v>
      </c>
      <c r="G3330">
        <f>IF(F3330="failed",Data!L3330,0)</f>
        <v>0</v>
      </c>
    </row>
    <row r="3331" spans="1:7" hidden="1" x14ac:dyDescent="0.25">
      <c r="A3331">
        <v>3329</v>
      </c>
      <c r="B3331" t="str">
        <f>VLOOKUP(A3331,Table1[[#This Row],[id]:[state]],6,0)</f>
        <v>successful</v>
      </c>
      <c r="C3331">
        <f>IF(B3331="successful",Data!L3331,0)</f>
        <v>26</v>
      </c>
      <c r="F3331" t="str">
        <f>VLOOKUP(A3331,Table1[[#This Row],[id]:[state]],6,0)</f>
        <v>successful</v>
      </c>
      <c r="G3331">
        <f>IF(F3331="failed",Data!L3331,0)</f>
        <v>0</v>
      </c>
    </row>
    <row r="3332" spans="1:7" hidden="1" x14ac:dyDescent="0.25">
      <c r="A3332">
        <v>3330</v>
      </c>
      <c r="B3332" t="str">
        <f>VLOOKUP(A3332,Table1[[#This Row],[id]:[state]],6,0)</f>
        <v>successful</v>
      </c>
      <c r="C3332">
        <f>IF(B3332="successful",Data!L3332,0)</f>
        <v>69</v>
      </c>
      <c r="F3332" t="str">
        <f>VLOOKUP(A3332,Table1[[#This Row],[id]:[state]],6,0)</f>
        <v>successful</v>
      </c>
      <c r="G3332">
        <f>IF(F3332="failed",Data!L3332,0)</f>
        <v>0</v>
      </c>
    </row>
    <row r="3333" spans="1:7" hidden="1" x14ac:dyDescent="0.25">
      <c r="A3333">
        <v>3331</v>
      </c>
      <c r="B3333" t="str">
        <f>VLOOKUP(A3333,Table1[[#This Row],[id]:[state]],6,0)</f>
        <v>successful</v>
      </c>
      <c r="C3333">
        <f>IF(B3333="successful",Data!L3333,0)</f>
        <v>65</v>
      </c>
      <c r="F3333" t="str">
        <f>VLOOKUP(A3333,Table1[[#This Row],[id]:[state]],6,0)</f>
        <v>successful</v>
      </c>
      <c r="G3333">
        <f>IF(F3333="failed",Data!L3333,0)</f>
        <v>0</v>
      </c>
    </row>
    <row r="3334" spans="1:7" hidden="1" x14ac:dyDescent="0.25">
      <c r="A3334">
        <v>3332</v>
      </c>
      <c r="B3334" t="str">
        <f>VLOOKUP(A3334,Table1[[#This Row],[id]:[state]],6,0)</f>
        <v>successful</v>
      </c>
      <c r="C3334">
        <f>IF(B3334="successful",Data!L3334,0)</f>
        <v>83</v>
      </c>
      <c r="F3334" t="str">
        <f>VLOOKUP(A3334,Table1[[#This Row],[id]:[state]],6,0)</f>
        <v>successful</v>
      </c>
      <c r="G3334">
        <f>IF(F3334="failed",Data!L3334,0)</f>
        <v>0</v>
      </c>
    </row>
    <row r="3335" spans="1:7" hidden="1" x14ac:dyDescent="0.25">
      <c r="A3335">
        <v>3333</v>
      </c>
      <c r="B3335" t="str">
        <f>VLOOKUP(A3335,Table1[[#This Row],[id]:[state]],6,0)</f>
        <v>successful</v>
      </c>
      <c r="C3335">
        <f>IF(B3335="successful",Data!L3335,0)</f>
        <v>111</v>
      </c>
      <c r="F3335" t="str">
        <f>VLOOKUP(A3335,Table1[[#This Row],[id]:[state]],6,0)</f>
        <v>successful</v>
      </c>
      <c r="G3335">
        <f>IF(F3335="failed",Data!L3335,0)</f>
        <v>0</v>
      </c>
    </row>
    <row r="3336" spans="1:7" hidden="1" x14ac:dyDescent="0.25">
      <c r="A3336">
        <v>3334</v>
      </c>
      <c r="B3336" t="str">
        <f>VLOOKUP(A3336,Table1[[#This Row],[id]:[state]],6,0)</f>
        <v>successful</v>
      </c>
      <c r="C3336">
        <f>IF(B3336="successful",Data!L3336,0)</f>
        <v>46</v>
      </c>
      <c r="F3336" t="str">
        <f>VLOOKUP(A3336,Table1[[#This Row],[id]:[state]],6,0)</f>
        <v>successful</v>
      </c>
      <c r="G3336">
        <f>IF(F3336="failed",Data!L3336,0)</f>
        <v>0</v>
      </c>
    </row>
    <row r="3337" spans="1:7" hidden="1" x14ac:dyDescent="0.25">
      <c r="A3337">
        <v>3335</v>
      </c>
      <c r="B3337" t="str">
        <f>VLOOKUP(A3337,Table1[[#This Row],[id]:[state]],6,0)</f>
        <v>successful</v>
      </c>
      <c r="C3337">
        <f>IF(B3337="successful",Data!L3337,0)</f>
        <v>63</v>
      </c>
      <c r="F3337" t="str">
        <f>VLOOKUP(A3337,Table1[[#This Row],[id]:[state]],6,0)</f>
        <v>successful</v>
      </c>
      <c r="G3337">
        <f>IF(F3337="failed",Data!L3337,0)</f>
        <v>0</v>
      </c>
    </row>
    <row r="3338" spans="1:7" hidden="1" x14ac:dyDescent="0.25">
      <c r="A3338">
        <v>3336</v>
      </c>
      <c r="B3338" t="str">
        <f>VLOOKUP(A3338,Table1[[#This Row],[id]:[state]],6,0)</f>
        <v>successful</v>
      </c>
      <c r="C3338">
        <f>IF(B3338="successful",Data!L3338,0)</f>
        <v>9</v>
      </c>
      <c r="F3338" t="str">
        <f>VLOOKUP(A3338,Table1[[#This Row],[id]:[state]],6,0)</f>
        <v>successful</v>
      </c>
      <c r="G3338">
        <f>IF(F3338="failed",Data!L3338,0)</f>
        <v>0</v>
      </c>
    </row>
    <row r="3339" spans="1:7" hidden="1" x14ac:dyDescent="0.25">
      <c r="A3339">
        <v>3337</v>
      </c>
      <c r="B3339" t="str">
        <f>VLOOKUP(A3339,Table1[[#This Row],[id]:[state]],6,0)</f>
        <v>successful</v>
      </c>
      <c r="C3339">
        <f>IF(B3339="successful",Data!L3339,0)</f>
        <v>34</v>
      </c>
      <c r="F3339" t="str">
        <f>VLOOKUP(A3339,Table1[[#This Row],[id]:[state]],6,0)</f>
        <v>successful</v>
      </c>
      <c r="G3339">
        <f>IF(F3339="failed",Data!L3339,0)</f>
        <v>0</v>
      </c>
    </row>
    <row r="3340" spans="1:7" hidden="1" x14ac:dyDescent="0.25">
      <c r="A3340">
        <v>3338</v>
      </c>
      <c r="B3340" t="str">
        <f>VLOOKUP(A3340,Table1[[#This Row],[id]:[state]],6,0)</f>
        <v>successful</v>
      </c>
      <c r="C3340">
        <f>IF(B3340="successful",Data!L3340,0)</f>
        <v>112</v>
      </c>
      <c r="F3340" t="str">
        <f>VLOOKUP(A3340,Table1[[#This Row],[id]:[state]],6,0)</f>
        <v>successful</v>
      </c>
      <c r="G3340">
        <f>IF(F3340="failed",Data!L3340,0)</f>
        <v>0</v>
      </c>
    </row>
    <row r="3341" spans="1:7" hidden="1" x14ac:dyDescent="0.25">
      <c r="A3341">
        <v>3339</v>
      </c>
      <c r="B3341" t="str">
        <f>VLOOKUP(A3341,Table1[[#This Row],[id]:[state]],6,0)</f>
        <v>successful</v>
      </c>
      <c r="C3341">
        <f>IF(B3341="successful",Data!L3341,0)</f>
        <v>47</v>
      </c>
      <c r="F3341" t="str">
        <f>VLOOKUP(A3341,Table1[[#This Row],[id]:[state]],6,0)</f>
        <v>successful</v>
      </c>
      <c r="G3341">
        <f>IF(F3341="failed",Data!L3341,0)</f>
        <v>0</v>
      </c>
    </row>
    <row r="3342" spans="1:7" hidden="1" x14ac:dyDescent="0.25">
      <c r="A3342">
        <v>3340</v>
      </c>
      <c r="B3342" t="str">
        <f>VLOOKUP(A3342,Table1[[#This Row],[id]:[state]],6,0)</f>
        <v>successful</v>
      </c>
      <c r="C3342">
        <f>IF(B3342="successful",Data!L3342,0)</f>
        <v>38</v>
      </c>
      <c r="F3342" t="str">
        <f>VLOOKUP(A3342,Table1[[#This Row],[id]:[state]],6,0)</f>
        <v>successful</v>
      </c>
      <c r="G3342">
        <f>IF(F3342="failed",Data!L3342,0)</f>
        <v>0</v>
      </c>
    </row>
    <row r="3343" spans="1:7" hidden="1" x14ac:dyDescent="0.25">
      <c r="A3343">
        <v>3341</v>
      </c>
      <c r="B3343" t="str">
        <f>VLOOKUP(A3343,Table1[[#This Row],[id]:[state]],6,0)</f>
        <v>successful</v>
      </c>
      <c r="C3343">
        <f>IF(B3343="successful",Data!L3343,0)</f>
        <v>28</v>
      </c>
      <c r="F3343" t="str">
        <f>VLOOKUP(A3343,Table1[[#This Row],[id]:[state]],6,0)</f>
        <v>successful</v>
      </c>
      <c r="G3343">
        <f>IF(F3343="failed",Data!L3343,0)</f>
        <v>0</v>
      </c>
    </row>
    <row r="3344" spans="1:7" hidden="1" x14ac:dyDescent="0.25">
      <c r="A3344">
        <v>3342</v>
      </c>
      <c r="B3344" t="str">
        <f>VLOOKUP(A3344,Table1[[#This Row],[id]:[state]],6,0)</f>
        <v>successful</v>
      </c>
      <c r="C3344">
        <f>IF(B3344="successful",Data!L3344,0)</f>
        <v>78</v>
      </c>
      <c r="F3344" t="str">
        <f>VLOOKUP(A3344,Table1[[#This Row],[id]:[state]],6,0)</f>
        <v>successful</v>
      </c>
      <c r="G3344">
        <f>IF(F3344="failed",Data!L3344,0)</f>
        <v>0</v>
      </c>
    </row>
    <row r="3345" spans="1:7" hidden="1" x14ac:dyDescent="0.25">
      <c r="A3345">
        <v>3343</v>
      </c>
      <c r="B3345" t="str">
        <f>VLOOKUP(A3345,Table1[[#This Row],[id]:[state]],6,0)</f>
        <v>successful</v>
      </c>
      <c r="C3345">
        <f>IF(B3345="successful",Data!L3345,0)</f>
        <v>23</v>
      </c>
      <c r="F3345" t="str">
        <f>VLOOKUP(A3345,Table1[[#This Row],[id]:[state]],6,0)</f>
        <v>successful</v>
      </c>
      <c r="G3345">
        <f>IF(F3345="failed",Data!L3345,0)</f>
        <v>0</v>
      </c>
    </row>
    <row r="3346" spans="1:7" hidden="1" x14ac:dyDescent="0.25">
      <c r="A3346">
        <v>3344</v>
      </c>
      <c r="B3346" t="str">
        <f>VLOOKUP(A3346,Table1[[#This Row],[id]:[state]],6,0)</f>
        <v>successful</v>
      </c>
      <c r="C3346">
        <f>IF(B3346="successful",Data!L3346,0)</f>
        <v>40</v>
      </c>
      <c r="F3346" t="str">
        <f>VLOOKUP(A3346,Table1[[#This Row],[id]:[state]],6,0)</f>
        <v>successful</v>
      </c>
      <c r="G3346">
        <f>IF(F3346="failed",Data!L3346,0)</f>
        <v>0</v>
      </c>
    </row>
    <row r="3347" spans="1:7" hidden="1" x14ac:dyDescent="0.25">
      <c r="A3347">
        <v>3345</v>
      </c>
      <c r="B3347" t="str">
        <f>VLOOKUP(A3347,Table1[[#This Row],[id]:[state]],6,0)</f>
        <v>successful</v>
      </c>
      <c r="C3347">
        <f>IF(B3347="successful",Data!L3347,0)</f>
        <v>13</v>
      </c>
      <c r="F3347" t="str">
        <f>VLOOKUP(A3347,Table1[[#This Row],[id]:[state]],6,0)</f>
        <v>successful</v>
      </c>
      <c r="G3347">
        <f>IF(F3347="failed",Data!L3347,0)</f>
        <v>0</v>
      </c>
    </row>
    <row r="3348" spans="1:7" hidden="1" x14ac:dyDescent="0.25">
      <c r="A3348">
        <v>3346</v>
      </c>
      <c r="B3348" t="str">
        <f>VLOOKUP(A3348,Table1[[#This Row],[id]:[state]],6,0)</f>
        <v>successful</v>
      </c>
      <c r="C3348">
        <f>IF(B3348="successful",Data!L3348,0)</f>
        <v>18</v>
      </c>
      <c r="F3348" t="str">
        <f>VLOOKUP(A3348,Table1[[#This Row],[id]:[state]],6,0)</f>
        <v>successful</v>
      </c>
      <c r="G3348">
        <f>IF(F3348="failed",Data!L3348,0)</f>
        <v>0</v>
      </c>
    </row>
    <row r="3349" spans="1:7" hidden="1" x14ac:dyDescent="0.25">
      <c r="A3349">
        <v>3347</v>
      </c>
      <c r="B3349" t="str">
        <f>VLOOKUP(A3349,Table1[[#This Row],[id]:[state]],6,0)</f>
        <v>successful</v>
      </c>
      <c r="C3349">
        <f>IF(B3349="successful",Data!L3349,0)</f>
        <v>22</v>
      </c>
      <c r="F3349" t="str">
        <f>VLOOKUP(A3349,Table1[[#This Row],[id]:[state]],6,0)</f>
        <v>successful</v>
      </c>
      <c r="G3349">
        <f>IF(F3349="failed",Data!L3349,0)</f>
        <v>0</v>
      </c>
    </row>
    <row r="3350" spans="1:7" hidden="1" x14ac:dyDescent="0.25">
      <c r="A3350">
        <v>3348</v>
      </c>
      <c r="B3350" t="str">
        <f>VLOOKUP(A3350,Table1[[#This Row],[id]:[state]],6,0)</f>
        <v>successful</v>
      </c>
      <c r="C3350">
        <f>IF(B3350="successful",Data!L3350,0)</f>
        <v>79</v>
      </c>
      <c r="F3350" t="str">
        <f>VLOOKUP(A3350,Table1[[#This Row],[id]:[state]],6,0)</f>
        <v>successful</v>
      </c>
      <c r="G3350">
        <f>IF(F3350="failed",Data!L3350,0)</f>
        <v>0</v>
      </c>
    </row>
    <row r="3351" spans="1:7" hidden="1" x14ac:dyDescent="0.25">
      <c r="A3351">
        <v>3349</v>
      </c>
      <c r="B3351" t="str">
        <f>VLOOKUP(A3351,Table1[[#This Row],[id]:[state]],6,0)</f>
        <v>successful</v>
      </c>
      <c r="C3351">
        <f>IF(B3351="successful",Data!L3351,0)</f>
        <v>14</v>
      </c>
      <c r="F3351" t="str">
        <f>VLOOKUP(A3351,Table1[[#This Row],[id]:[state]],6,0)</f>
        <v>successful</v>
      </c>
      <c r="G3351">
        <f>IF(F3351="failed",Data!L3351,0)</f>
        <v>0</v>
      </c>
    </row>
    <row r="3352" spans="1:7" hidden="1" x14ac:dyDescent="0.25">
      <c r="A3352">
        <v>3350</v>
      </c>
      <c r="B3352" t="str">
        <f>VLOOKUP(A3352,Table1[[#This Row],[id]:[state]],6,0)</f>
        <v>successful</v>
      </c>
      <c r="C3352">
        <f>IF(B3352="successful",Data!L3352,0)</f>
        <v>51</v>
      </c>
      <c r="F3352" t="str">
        <f>VLOOKUP(A3352,Table1[[#This Row],[id]:[state]],6,0)</f>
        <v>successful</v>
      </c>
      <c r="G3352">
        <f>IF(F3352="failed",Data!L3352,0)</f>
        <v>0</v>
      </c>
    </row>
    <row r="3353" spans="1:7" hidden="1" x14ac:dyDescent="0.25">
      <c r="A3353">
        <v>3351</v>
      </c>
      <c r="B3353" t="str">
        <f>VLOOKUP(A3353,Table1[[#This Row],[id]:[state]],6,0)</f>
        <v>successful</v>
      </c>
      <c r="C3353">
        <f>IF(B3353="successful",Data!L3353,0)</f>
        <v>54</v>
      </c>
      <c r="F3353" t="str">
        <f>VLOOKUP(A3353,Table1[[#This Row],[id]:[state]],6,0)</f>
        <v>successful</v>
      </c>
      <c r="G3353">
        <f>IF(F3353="failed",Data!L3353,0)</f>
        <v>0</v>
      </c>
    </row>
    <row r="3354" spans="1:7" hidden="1" x14ac:dyDescent="0.25">
      <c r="A3354">
        <v>3352</v>
      </c>
      <c r="B3354" t="str">
        <f>VLOOKUP(A3354,Table1[[#This Row],[id]:[state]],6,0)</f>
        <v>successful</v>
      </c>
      <c r="C3354">
        <f>IF(B3354="successful",Data!L3354,0)</f>
        <v>70</v>
      </c>
      <c r="F3354" t="str">
        <f>VLOOKUP(A3354,Table1[[#This Row],[id]:[state]],6,0)</f>
        <v>successful</v>
      </c>
      <c r="G3354">
        <f>IF(F3354="failed",Data!L3354,0)</f>
        <v>0</v>
      </c>
    </row>
    <row r="3355" spans="1:7" hidden="1" x14ac:dyDescent="0.25">
      <c r="A3355">
        <v>3353</v>
      </c>
      <c r="B3355" t="str">
        <f>VLOOKUP(A3355,Table1[[#This Row],[id]:[state]],6,0)</f>
        <v>successful</v>
      </c>
      <c r="C3355">
        <f>IF(B3355="successful",Data!L3355,0)</f>
        <v>44</v>
      </c>
      <c r="F3355" t="str">
        <f>VLOOKUP(A3355,Table1[[#This Row],[id]:[state]],6,0)</f>
        <v>successful</v>
      </c>
      <c r="G3355">
        <f>IF(F3355="failed",Data!L3355,0)</f>
        <v>0</v>
      </c>
    </row>
    <row r="3356" spans="1:7" hidden="1" x14ac:dyDescent="0.25">
      <c r="A3356">
        <v>3354</v>
      </c>
      <c r="B3356" t="str">
        <f>VLOOKUP(A3356,Table1[[#This Row],[id]:[state]],6,0)</f>
        <v>successful</v>
      </c>
      <c r="C3356">
        <f>IF(B3356="successful",Data!L3356,0)</f>
        <v>55</v>
      </c>
      <c r="F3356" t="str">
        <f>VLOOKUP(A3356,Table1[[#This Row],[id]:[state]],6,0)</f>
        <v>successful</v>
      </c>
      <c r="G3356">
        <f>IF(F3356="failed",Data!L3356,0)</f>
        <v>0</v>
      </c>
    </row>
    <row r="3357" spans="1:7" hidden="1" x14ac:dyDescent="0.25">
      <c r="A3357">
        <v>3355</v>
      </c>
      <c r="B3357" t="str">
        <f>VLOOKUP(A3357,Table1[[#This Row],[id]:[state]],6,0)</f>
        <v>successful</v>
      </c>
      <c r="C3357">
        <f>IF(B3357="successful",Data!L3357,0)</f>
        <v>15</v>
      </c>
      <c r="F3357" t="str">
        <f>VLOOKUP(A3357,Table1[[#This Row],[id]:[state]],6,0)</f>
        <v>successful</v>
      </c>
      <c r="G3357">
        <f>IF(F3357="failed",Data!L3357,0)</f>
        <v>0</v>
      </c>
    </row>
    <row r="3358" spans="1:7" hidden="1" x14ac:dyDescent="0.25">
      <c r="A3358">
        <v>3356</v>
      </c>
      <c r="B3358" t="str">
        <f>VLOOKUP(A3358,Table1[[#This Row],[id]:[state]],6,0)</f>
        <v>successful</v>
      </c>
      <c r="C3358">
        <f>IF(B3358="successful",Data!L3358,0)</f>
        <v>27</v>
      </c>
      <c r="F3358" t="str">
        <f>VLOOKUP(A3358,Table1[[#This Row],[id]:[state]],6,0)</f>
        <v>successful</v>
      </c>
      <c r="G3358">
        <f>IF(F3358="failed",Data!L3358,0)</f>
        <v>0</v>
      </c>
    </row>
    <row r="3359" spans="1:7" hidden="1" x14ac:dyDescent="0.25">
      <c r="A3359">
        <v>3357</v>
      </c>
      <c r="B3359" t="str">
        <f>VLOOKUP(A3359,Table1[[#This Row],[id]:[state]],6,0)</f>
        <v>successful</v>
      </c>
      <c r="C3359">
        <f>IF(B3359="successful",Data!L3359,0)</f>
        <v>21</v>
      </c>
      <c r="F3359" t="str">
        <f>VLOOKUP(A3359,Table1[[#This Row],[id]:[state]],6,0)</f>
        <v>successful</v>
      </c>
      <c r="G3359">
        <f>IF(F3359="failed",Data!L3359,0)</f>
        <v>0</v>
      </c>
    </row>
    <row r="3360" spans="1:7" hidden="1" x14ac:dyDescent="0.25">
      <c r="A3360">
        <v>3358</v>
      </c>
      <c r="B3360" t="str">
        <f>VLOOKUP(A3360,Table1[[#This Row],[id]:[state]],6,0)</f>
        <v>successful</v>
      </c>
      <c r="C3360">
        <f>IF(B3360="successful",Data!L3360,0)</f>
        <v>162</v>
      </c>
      <c r="F3360" t="str">
        <f>VLOOKUP(A3360,Table1[[#This Row],[id]:[state]],6,0)</f>
        <v>successful</v>
      </c>
      <c r="G3360">
        <f>IF(F3360="failed",Data!L3360,0)</f>
        <v>0</v>
      </c>
    </row>
    <row r="3361" spans="1:7" hidden="1" x14ac:dyDescent="0.25">
      <c r="A3361">
        <v>3359</v>
      </c>
      <c r="B3361" t="str">
        <f>VLOOKUP(A3361,Table1[[#This Row],[id]:[state]],6,0)</f>
        <v>successful</v>
      </c>
      <c r="C3361">
        <f>IF(B3361="successful",Data!L3361,0)</f>
        <v>23</v>
      </c>
      <c r="F3361" t="str">
        <f>VLOOKUP(A3361,Table1[[#This Row],[id]:[state]],6,0)</f>
        <v>successful</v>
      </c>
      <c r="G3361">
        <f>IF(F3361="failed",Data!L3361,0)</f>
        <v>0</v>
      </c>
    </row>
    <row r="3362" spans="1:7" hidden="1" x14ac:dyDescent="0.25">
      <c r="A3362">
        <v>3360</v>
      </c>
      <c r="B3362" t="str">
        <f>VLOOKUP(A3362,Table1[[#This Row],[id]:[state]],6,0)</f>
        <v>successful</v>
      </c>
      <c r="C3362">
        <f>IF(B3362="successful",Data!L3362,0)</f>
        <v>72</v>
      </c>
      <c r="F3362" t="str">
        <f>VLOOKUP(A3362,Table1[[#This Row],[id]:[state]],6,0)</f>
        <v>successful</v>
      </c>
      <c r="G3362">
        <f>IF(F3362="failed",Data!L3362,0)</f>
        <v>0</v>
      </c>
    </row>
    <row r="3363" spans="1:7" hidden="1" x14ac:dyDescent="0.25">
      <c r="A3363">
        <v>3361</v>
      </c>
      <c r="B3363" t="str">
        <f>VLOOKUP(A3363,Table1[[#This Row],[id]:[state]],6,0)</f>
        <v>successful</v>
      </c>
      <c r="C3363">
        <f>IF(B3363="successful",Data!L3363,0)</f>
        <v>68</v>
      </c>
      <c r="F3363" t="str">
        <f>VLOOKUP(A3363,Table1[[#This Row],[id]:[state]],6,0)</f>
        <v>successful</v>
      </c>
      <c r="G3363">
        <f>IF(F3363="failed",Data!L3363,0)</f>
        <v>0</v>
      </c>
    </row>
    <row r="3364" spans="1:7" hidden="1" x14ac:dyDescent="0.25">
      <c r="A3364">
        <v>3362</v>
      </c>
      <c r="B3364" t="str">
        <f>VLOOKUP(A3364,Table1[[#This Row],[id]:[state]],6,0)</f>
        <v>successful</v>
      </c>
      <c r="C3364">
        <f>IF(B3364="successful",Data!L3364,0)</f>
        <v>20</v>
      </c>
      <c r="F3364" t="str">
        <f>VLOOKUP(A3364,Table1[[#This Row],[id]:[state]],6,0)</f>
        <v>successful</v>
      </c>
      <c r="G3364">
        <f>IF(F3364="failed",Data!L3364,0)</f>
        <v>0</v>
      </c>
    </row>
    <row r="3365" spans="1:7" hidden="1" x14ac:dyDescent="0.25">
      <c r="A3365">
        <v>3363</v>
      </c>
      <c r="B3365" t="str">
        <f>VLOOKUP(A3365,Table1[[#This Row],[id]:[state]],6,0)</f>
        <v>successful</v>
      </c>
      <c r="C3365">
        <f>IF(B3365="successful",Data!L3365,0)</f>
        <v>26</v>
      </c>
      <c r="F3365" t="str">
        <f>VLOOKUP(A3365,Table1[[#This Row],[id]:[state]],6,0)</f>
        <v>successful</v>
      </c>
      <c r="G3365">
        <f>IF(F3365="failed",Data!L3365,0)</f>
        <v>0</v>
      </c>
    </row>
    <row r="3366" spans="1:7" hidden="1" x14ac:dyDescent="0.25">
      <c r="A3366">
        <v>3364</v>
      </c>
      <c r="B3366" t="str">
        <f>VLOOKUP(A3366,Table1[[#This Row],[id]:[state]],6,0)</f>
        <v>successful</v>
      </c>
      <c r="C3366">
        <f>IF(B3366="successful",Data!L3366,0)</f>
        <v>72</v>
      </c>
      <c r="F3366" t="str">
        <f>VLOOKUP(A3366,Table1[[#This Row],[id]:[state]],6,0)</f>
        <v>successful</v>
      </c>
      <c r="G3366">
        <f>IF(F3366="failed",Data!L3366,0)</f>
        <v>0</v>
      </c>
    </row>
    <row r="3367" spans="1:7" hidden="1" x14ac:dyDescent="0.25">
      <c r="A3367">
        <v>3365</v>
      </c>
      <c r="B3367" t="str">
        <f>VLOOKUP(A3367,Table1[[#This Row],[id]:[state]],6,0)</f>
        <v>successful</v>
      </c>
      <c r="C3367">
        <f>IF(B3367="successful",Data!L3367,0)</f>
        <v>3</v>
      </c>
      <c r="F3367" t="str">
        <f>VLOOKUP(A3367,Table1[[#This Row],[id]:[state]],6,0)</f>
        <v>successful</v>
      </c>
      <c r="G3367">
        <f>IF(F3367="failed",Data!L3367,0)</f>
        <v>0</v>
      </c>
    </row>
    <row r="3368" spans="1:7" hidden="1" x14ac:dyDescent="0.25">
      <c r="A3368">
        <v>3366</v>
      </c>
      <c r="B3368" t="str">
        <f>VLOOKUP(A3368,Table1[[#This Row],[id]:[state]],6,0)</f>
        <v>successful</v>
      </c>
      <c r="C3368">
        <f>IF(B3368="successful",Data!L3368,0)</f>
        <v>18</v>
      </c>
      <c r="F3368" t="str">
        <f>VLOOKUP(A3368,Table1[[#This Row],[id]:[state]],6,0)</f>
        <v>successful</v>
      </c>
      <c r="G3368">
        <f>IF(F3368="failed",Data!L3368,0)</f>
        <v>0</v>
      </c>
    </row>
    <row r="3369" spans="1:7" hidden="1" x14ac:dyDescent="0.25">
      <c r="A3369">
        <v>3367</v>
      </c>
      <c r="B3369" t="str">
        <f>VLOOKUP(A3369,Table1[[#This Row],[id]:[state]],6,0)</f>
        <v>successful</v>
      </c>
      <c r="C3369">
        <f>IF(B3369="successful",Data!L3369,0)</f>
        <v>30</v>
      </c>
      <c r="F3369" t="str">
        <f>VLOOKUP(A3369,Table1[[#This Row],[id]:[state]],6,0)</f>
        <v>successful</v>
      </c>
      <c r="G3369">
        <f>IF(F3369="failed",Data!L3369,0)</f>
        <v>0</v>
      </c>
    </row>
    <row r="3370" spans="1:7" hidden="1" x14ac:dyDescent="0.25">
      <c r="A3370">
        <v>3368</v>
      </c>
      <c r="B3370" t="str">
        <f>VLOOKUP(A3370,Table1[[#This Row],[id]:[state]],6,0)</f>
        <v>successful</v>
      </c>
      <c r="C3370">
        <f>IF(B3370="successful",Data!L3370,0)</f>
        <v>23</v>
      </c>
      <c r="F3370" t="str">
        <f>VLOOKUP(A3370,Table1[[#This Row],[id]:[state]],6,0)</f>
        <v>successful</v>
      </c>
      <c r="G3370">
        <f>IF(F3370="failed",Data!L3370,0)</f>
        <v>0</v>
      </c>
    </row>
    <row r="3371" spans="1:7" hidden="1" x14ac:dyDescent="0.25">
      <c r="A3371">
        <v>3369</v>
      </c>
      <c r="B3371" t="str">
        <f>VLOOKUP(A3371,Table1[[#This Row],[id]:[state]],6,0)</f>
        <v>successful</v>
      </c>
      <c r="C3371">
        <f>IF(B3371="successful",Data!L3371,0)</f>
        <v>54</v>
      </c>
      <c r="F3371" t="str">
        <f>VLOOKUP(A3371,Table1[[#This Row],[id]:[state]],6,0)</f>
        <v>successful</v>
      </c>
      <c r="G3371">
        <f>IF(F3371="failed",Data!L3371,0)</f>
        <v>0</v>
      </c>
    </row>
    <row r="3372" spans="1:7" hidden="1" x14ac:dyDescent="0.25">
      <c r="A3372">
        <v>3370</v>
      </c>
      <c r="B3372" t="str">
        <f>VLOOKUP(A3372,Table1[[#This Row],[id]:[state]],6,0)</f>
        <v>successful</v>
      </c>
      <c r="C3372">
        <f>IF(B3372="successful",Data!L3372,0)</f>
        <v>26</v>
      </c>
      <c r="F3372" t="str">
        <f>VLOOKUP(A3372,Table1[[#This Row],[id]:[state]],6,0)</f>
        <v>successful</v>
      </c>
      <c r="G3372">
        <f>IF(F3372="failed",Data!L3372,0)</f>
        <v>0</v>
      </c>
    </row>
    <row r="3373" spans="1:7" hidden="1" x14ac:dyDescent="0.25">
      <c r="A3373">
        <v>3371</v>
      </c>
      <c r="B3373" t="str">
        <f>VLOOKUP(A3373,Table1[[#This Row],[id]:[state]],6,0)</f>
        <v>successful</v>
      </c>
      <c r="C3373">
        <f>IF(B3373="successful",Data!L3373,0)</f>
        <v>9</v>
      </c>
      <c r="F3373" t="str">
        <f>VLOOKUP(A3373,Table1[[#This Row],[id]:[state]],6,0)</f>
        <v>successful</v>
      </c>
      <c r="G3373">
        <f>IF(F3373="failed",Data!L3373,0)</f>
        <v>0</v>
      </c>
    </row>
    <row r="3374" spans="1:7" hidden="1" x14ac:dyDescent="0.25">
      <c r="A3374">
        <v>3372</v>
      </c>
      <c r="B3374" t="str">
        <f>VLOOKUP(A3374,Table1[[#This Row],[id]:[state]],6,0)</f>
        <v>successful</v>
      </c>
      <c r="C3374">
        <f>IF(B3374="successful",Data!L3374,0)</f>
        <v>27</v>
      </c>
      <c r="F3374" t="str">
        <f>VLOOKUP(A3374,Table1[[#This Row],[id]:[state]],6,0)</f>
        <v>successful</v>
      </c>
      <c r="G3374">
        <f>IF(F3374="failed",Data!L3374,0)</f>
        <v>0</v>
      </c>
    </row>
    <row r="3375" spans="1:7" hidden="1" x14ac:dyDescent="0.25">
      <c r="A3375">
        <v>3373</v>
      </c>
      <c r="B3375" t="str">
        <f>VLOOKUP(A3375,Table1[[#This Row],[id]:[state]],6,0)</f>
        <v>successful</v>
      </c>
      <c r="C3375">
        <f>IF(B3375="successful",Data!L3375,0)</f>
        <v>30</v>
      </c>
      <c r="F3375" t="str">
        <f>VLOOKUP(A3375,Table1[[#This Row],[id]:[state]],6,0)</f>
        <v>successful</v>
      </c>
      <c r="G3375">
        <f>IF(F3375="failed",Data!L3375,0)</f>
        <v>0</v>
      </c>
    </row>
    <row r="3376" spans="1:7" hidden="1" x14ac:dyDescent="0.25">
      <c r="A3376">
        <v>3374</v>
      </c>
      <c r="B3376" t="str">
        <f>VLOOKUP(A3376,Table1[[#This Row],[id]:[state]],6,0)</f>
        <v>successful</v>
      </c>
      <c r="C3376">
        <f>IF(B3376="successful",Data!L3376,0)</f>
        <v>52</v>
      </c>
      <c r="F3376" t="str">
        <f>VLOOKUP(A3376,Table1[[#This Row],[id]:[state]],6,0)</f>
        <v>successful</v>
      </c>
      <c r="G3376">
        <f>IF(F3376="failed",Data!L3376,0)</f>
        <v>0</v>
      </c>
    </row>
    <row r="3377" spans="1:7" hidden="1" x14ac:dyDescent="0.25">
      <c r="A3377">
        <v>3375</v>
      </c>
      <c r="B3377" t="str">
        <f>VLOOKUP(A3377,Table1[[#This Row],[id]:[state]],6,0)</f>
        <v>successful</v>
      </c>
      <c r="C3377">
        <f>IF(B3377="successful",Data!L3377,0)</f>
        <v>17</v>
      </c>
      <c r="F3377" t="str">
        <f>VLOOKUP(A3377,Table1[[#This Row],[id]:[state]],6,0)</f>
        <v>successful</v>
      </c>
      <c r="G3377">
        <f>IF(F3377="failed",Data!L3377,0)</f>
        <v>0</v>
      </c>
    </row>
    <row r="3378" spans="1:7" hidden="1" x14ac:dyDescent="0.25">
      <c r="A3378">
        <v>3376</v>
      </c>
      <c r="B3378" t="str">
        <f>VLOOKUP(A3378,Table1[[#This Row],[id]:[state]],6,0)</f>
        <v>successful</v>
      </c>
      <c r="C3378">
        <f>IF(B3378="successful",Data!L3378,0)</f>
        <v>19</v>
      </c>
      <c r="F3378" t="str">
        <f>VLOOKUP(A3378,Table1[[#This Row],[id]:[state]],6,0)</f>
        <v>successful</v>
      </c>
      <c r="G3378">
        <f>IF(F3378="failed",Data!L3378,0)</f>
        <v>0</v>
      </c>
    </row>
    <row r="3379" spans="1:7" hidden="1" x14ac:dyDescent="0.25">
      <c r="A3379">
        <v>3377</v>
      </c>
      <c r="B3379" t="str">
        <f>VLOOKUP(A3379,Table1[[#This Row],[id]:[state]],6,0)</f>
        <v>successful</v>
      </c>
      <c r="C3379">
        <f>IF(B3379="successful",Data!L3379,0)</f>
        <v>77</v>
      </c>
      <c r="F3379" t="str">
        <f>VLOOKUP(A3379,Table1[[#This Row],[id]:[state]],6,0)</f>
        <v>successful</v>
      </c>
      <c r="G3379">
        <f>IF(F3379="failed",Data!L3379,0)</f>
        <v>0</v>
      </c>
    </row>
    <row r="3380" spans="1:7" hidden="1" x14ac:dyDescent="0.25">
      <c r="A3380">
        <v>3378</v>
      </c>
      <c r="B3380" t="str">
        <f>VLOOKUP(A3380,Table1[[#This Row],[id]:[state]],6,0)</f>
        <v>successful</v>
      </c>
      <c r="C3380">
        <f>IF(B3380="successful",Data!L3380,0)</f>
        <v>21</v>
      </c>
      <c r="F3380" t="str">
        <f>VLOOKUP(A3380,Table1[[#This Row],[id]:[state]],6,0)</f>
        <v>successful</v>
      </c>
      <c r="G3380">
        <f>IF(F3380="failed",Data!L3380,0)</f>
        <v>0</v>
      </c>
    </row>
    <row r="3381" spans="1:7" hidden="1" x14ac:dyDescent="0.25">
      <c r="A3381">
        <v>3379</v>
      </c>
      <c r="B3381" t="str">
        <f>VLOOKUP(A3381,Table1[[#This Row],[id]:[state]],6,0)</f>
        <v>successful</v>
      </c>
      <c r="C3381">
        <f>IF(B3381="successful",Data!L3381,0)</f>
        <v>38</v>
      </c>
      <c r="F3381" t="str">
        <f>VLOOKUP(A3381,Table1[[#This Row],[id]:[state]],6,0)</f>
        <v>successful</v>
      </c>
      <c r="G3381">
        <f>IF(F3381="failed",Data!L3381,0)</f>
        <v>0</v>
      </c>
    </row>
    <row r="3382" spans="1:7" hidden="1" x14ac:dyDescent="0.25">
      <c r="A3382">
        <v>3380</v>
      </c>
      <c r="B3382" t="str">
        <f>VLOOKUP(A3382,Table1[[#This Row],[id]:[state]],6,0)</f>
        <v>successful</v>
      </c>
      <c r="C3382">
        <f>IF(B3382="successful",Data!L3382,0)</f>
        <v>28</v>
      </c>
      <c r="F3382" t="str">
        <f>VLOOKUP(A3382,Table1[[#This Row],[id]:[state]],6,0)</f>
        <v>successful</v>
      </c>
      <c r="G3382">
        <f>IF(F3382="failed",Data!L3382,0)</f>
        <v>0</v>
      </c>
    </row>
    <row r="3383" spans="1:7" hidden="1" x14ac:dyDescent="0.25">
      <c r="A3383">
        <v>3381</v>
      </c>
      <c r="B3383" t="str">
        <f>VLOOKUP(A3383,Table1[[#This Row],[id]:[state]],6,0)</f>
        <v>successful</v>
      </c>
      <c r="C3383">
        <f>IF(B3383="successful",Data!L3383,0)</f>
        <v>48</v>
      </c>
      <c r="F3383" t="str">
        <f>VLOOKUP(A3383,Table1[[#This Row],[id]:[state]],6,0)</f>
        <v>successful</v>
      </c>
      <c r="G3383">
        <f>IF(F3383="failed",Data!L3383,0)</f>
        <v>0</v>
      </c>
    </row>
    <row r="3384" spans="1:7" hidden="1" x14ac:dyDescent="0.25">
      <c r="A3384">
        <v>3382</v>
      </c>
      <c r="B3384" t="str">
        <f>VLOOKUP(A3384,Table1[[#This Row],[id]:[state]],6,0)</f>
        <v>successful</v>
      </c>
      <c r="C3384">
        <f>IF(B3384="successful",Data!L3384,0)</f>
        <v>46</v>
      </c>
      <c r="F3384" t="str">
        <f>VLOOKUP(A3384,Table1[[#This Row],[id]:[state]],6,0)</f>
        <v>successful</v>
      </c>
      <c r="G3384">
        <f>IF(F3384="failed",Data!L3384,0)</f>
        <v>0</v>
      </c>
    </row>
    <row r="3385" spans="1:7" hidden="1" x14ac:dyDescent="0.25">
      <c r="A3385">
        <v>3383</v>
      </c>
      <c r="B3385" t="str">
        <f>VLOOKUP(A3385,Table1[[#This Row],[id]:[state]],6,0)</f>
        <v>successful</v>
      </c>
      <c r="C3385">
        <f>IF(B3385="successful",Data!L3385,0)</f>
        <v>30</v>
      </c>
      <c r="F3385" t="str">
        <f>VLOOKUP(A3385,Table1[[#This Row],[id]:[state]],6,0)</f>
        <v>successful</v>
      </c>
      <c r="G3385">
        <f>IF(F3385="failed",Data!L3385,0)</f>
        <v>0</v>
      </c>
    </row>
    <row r="3386" spans="1:7" hidden="1" x14ac:dyDescent="0.25">
      <c r="A3386">
        <v>3384</v>
      </c>
      <c r="B3386" t="str">
        <f>VLOOKUP(A3386,Table1[[#This Row],[id]:[state]],6,0)</f>
        <v>successful</v>
      </c>
      <c r="C3386">
        <f>IF(B3386="successful",Data!L3386,0)</f>
        <v>64</v>
      </c>
      <c r="F3386" t="str">
        <f>VLOOKUP(A3386,Table1[[#This Row],[id]:[state]],6,0)</f>
        <v>successful</v>
      </c>
      <c r="G3386">
        <f>IF(F3386="failed",Data!L3386,0)</f>
        <v>0</v>
      </c>
    </row>
    <row r="3387" spans="1:7" hidden="1" x14ac:dyDescent="0.25">
      <c r="A3387">
        <v>3385</v>
      </c>
      <c r="B3387" t="str">
        <f>VLOOKUP(A3387,Table1[[#This Row],[id]:[state]],6,0)</f>
        <v>successful</v>
      </c>
      <c r="C3387">
        <f>IF(B3387="successful",Data!L3387,0)</f>
        <v>15</v>
      </c>
      <c r="F3387" t="str">
        <f>VLOOKUP(A3387,Table1[[#This Row],[id]:[state]],6,0)</f>
        <v>successful</v>
      </c>
      <c r="G3387">
        <f>IF(F3387="failed",Data!L3387,0)</f>
        <v>0</v>
      </c>
    </row>
    <row r="3388" spans="1:7" hidden="1" x14ac:dyDescent="0.25">
      <c r="A3388">
        <v>3386</v>
      </c>
      <c r="B3388" t="str">
        <f>VLOOKUP(A3388,Table1[[#This Row],[id]:[state]],6,0)</f>
        <v>successful</v>
      </c>
      <c r="C3388">
        <f>IF(B3388="successful",Data!L3388,0)</f>
        <v>41</v>
      </c>
      <c r="F3388" t="str">
        <f>VLOOKUP(A3388,Table1[[#This Row],[id]:[state]],6,0)</f>
        <v>successful</v>
      </c>
      <c r="G3388">
        <f>IF(F3388="failed",Data!L3388,0)</f>
        <v>0</v>
      </c>
    </row>
    <row r="3389" spans="1:7" hidden="1" x14ac:dyDescent="0.25">
      <c r="A3389">
        <v>3387</v>
      </c>
      <c r="B3389" t="str">
        <f>VLOOKUP(A3389,Table1[[#This Row],[id]:[state]],6,0)</f>
        <v>successful</v>
      </c>
      <c r="C3389">
        <f>IF(B3389="successful",Data!L3389,0)</f>
        <v>35</v>
      </c>
      <c r="F3389" t="str">
        <f>VLOOKUP(A3389,Table1[[#This Row],[id]:[state]],6,0)</f>
        <v>successful</v>
      </c>
      <c r="G3389">
        <f>IF(F3389="failed",Data!L3389,0)</f>
        <v>0</v>
      </c>
    </row>
    <row r="3390" spans="1:7" hidden="1" x14ac:dyDescent="0.25">
      <c r="A3390">
        <v>3388</v>
      </c>
      <c r="B3390" t="str">
        <f>VLOOKUP(A3390,Table1[[#This Row],[id]:[state]],6,0)</f>
        <v>successful</v>
      </c>
      <c r="C3390">
        <f>IF(B3390="successful",Data!L3390,0)</f>
        <v>45</v>
      </c>
      <c r="F3390" t="str">
        <f>VLOOKUP(A3390,Table1[[#This Row],[id]:[state]],6,0)</f>
        <v>successful</v>
      </c>
      <c r="G3390">
        <f>IF(F3390="failed",Data!L3390,0)</f>
        <v>0</v>
      </c>
    </row>
    <row r="3391" spans="1:7" hidden="1" x14ac:dyDescent="0.25">
      <c r="A3391">
        <v>3389</v>
      </c>
      <c r="B3391" t="str">
        <f>VLOOKUP(A3391,Table1[[#This Row],[id]:[state]],6,0)</f>
        <v>successful</v>
      </c>
      <c r="C3391">
        <f>IF(B3391="successful",Data!L3391,0)</f>
        <v>62</v>
      </c>
      <c r="F3391" t="str">
        <f>VLOOKUP(A3391,Table1[[#This Row],[id]:[state]],6,0)</f>
        <v>successful</v>
      </c>
      <c r="G3391">
        <f>IF(F3391="failed",Data!L3391,0)</f>
        <v>0</v>
      </c>
    </row>
    <row r="3392" spans="1:7" hidden="1" x14ac:dyDescent="0.25">
      <c r="A3392">
        <v>3390</v>
      </c>
      <c r="B3392" t="str">
        <f>VLOOKUP(A3392,Table1[[#This Row],[id]:[state]],6,0)</f>
        <v>successful</v>
      </c>
      <c r="C3392">
        <f>IF(B3392="successful",Data!L3392,0)</f>
        <v>22</v>
      </c>
      <c r="F3392" t="str">
        <f>VLOOKUP(A3392,Table1[[#This Row],[id]:[state]],6,0)</f>
        <v>successful</v>
      </c>
      <c r="G3392">
        <f>IF(F3392="failed",Data!L3392,0)</f>
        <v>0</v>
      </c>
    </row>
    <row r="3393" spans="1:7" hidden="1" x14ac:dyDescent="0.25">
      <c r="A3393">
        <v>3391</v>
      </c>
      <c r="B3393" t="str">
        <f>VLOOKUP(A3393,Table1[[#This Row],[id]:[state]],6,0)</f>
        <v>successful</v>
      </c>
      <c r="C3393">
        <f>IF(B3393="successful",Data!L3393,0)</f>
        <v>18</v>
      </c>
      <c r="F3393" t="str">
        <f>VLOOKUP(A3393,Table1[[#This Row],[id]:[state]],6,0)</f>
        <v>successful</v>
      </c>
      <c r="G3393">
        <f>IF(F3393="failed",Data!L3393,0)</f>
        <v>0</v>
      </c>
    </row>
    <row r="3394" spans="1:7" hidden="1" x14ac:dyDescent="0.25">
      <c r="A3394">
        <v>3392</v>
      </c>
      <c r="B3394" t="str">
        <f>VLOOKUP(A3394,Table1[[#This Row],[id]:[state]],6,0)</f>
        <v>successful</v>
      </c>
      <c r="C3394">
        <f>IF(B3394="successful",Data!L3394,0)</f>
        <v>12</v>
      </c>
      <c r="F3394" t="str">
        <f>VLOOKUP(A3394,Table1[[#This Row],[id]:[state]],6,0)</f>
        <v>successful</v>
      </c>
      <c r="G3394">
        <f>IF(F3394="failed",Data!L3394,0)</f>
        <v>0</v>
      </c>
    </row>
    <row r="3395" spans="1:7" hidden="1" x14ac:dyDescent="0.25">
      <c r="A3395">
        <v>3393</v>
      </c>
      <c r="B3395" t="str">
        <f>VLOOKUP(A3395,Table1[[#This Row],[id]:[state]],6,0)</f>
        <v>successful</v>
      </c>
      <c r="C3395">
        <f>IF(B3395="successful",Data!L3395,0)</f>
        <v>44</v>
      </c>
      <c r="F3395" t="str">
        <f>VLOOKUP(A3395,Table1[[#This Row],[id]:[state]],6,0)</f>
        <v>successful</v>
      </c>
      <c r="G3395">
        <f>IF(F3395="failed",Data!L3395,0)</f>
        <v>0</v>
      </c>
    </row>
    <row r="3396" spans="1:7" hidden="1" x14ac:dyDescent="0.25">
      <c r="A3396">
        <v>3394</v>
      </c>
      <c r="B3396" t="str">
        <f>VLOOKUP(A3396,Table1[[#This Row],[id]:[state]],6,0)</f>
        <v>successful</v>
      </c>
      <c r="C3396">
        <f>IF(B3396="successful",Data!L3396,0)</f>
        <v>27</v>
      </c>
      <c r="F3396" t="str">
        <f>VLOOKUP(A3396,Table1[[#This Row],[id]:[state]],6,0)</f>
        <v>successful</v>
      </c>
      <c r="G3396">
        <f>IF(F3396="failed",Data!L3396,0)</f>
        <v>0</v>
      </c>
    </row>
    <row r="3397" spans="1:7" hidden="1" x14ac:dyDescent="0.25">
      <c r="A3397">
        <v>3395</v>
      </c>
      <c r="B3397" t="str">
        <f>VLOOKUP(A3397,Table1[[#This Row],[id]:[state]],6,0)</f>
        <v>successful</v>
      </c>
      <c r="C3397">
        <f>IF(B3397="successful",Data!L3397,0)</f>
        <v>38</v>
      </c>
      <c r="F3397" t="str">
        <f>VLOOKUP(A3397,Table1[[#This Row],[id]:[state]],6,0)</f>
        <v>successful</v>
      </c>
      <c r="G3397">
        <f>IF(F3397="failed",Data!L3397,0)</f>
        <v>0</v>
      </c>
    </row>
    <row r="3398" spans="1:7" hidden="1" x14ac:dyDescent="0.25">
      <c r="A3398">
        <v>3396</v>
      </c>
      <c r="B3398" t="str">
        <f>VLOOKUP(A3398,Table1[[#This Row],[id]:[state]],6,0)</f>
        <v>successful</v>
      </c>
      <c r="C3398">
        <f>IF(B3398="successful",Data!L3398,0)</f>
        <v>28</v>
      </c>
      <c r="F3398" t="str">
        <f>VLOOKUP(A3398,Table1[[#This Row],[id]:[state]],6,0)</f>
        <v>successful</v>
      </c>
      <c r="G3398">
        <f>IF(F3398="failed",Data!L3398,0)</f>
        <v>0</v>
      </c>
    </row>
    <row r="3399" spans="1:7" hidden="1" x14ac:dyDescent="0.25">
      <c r="A3399">
        <v>3397</v>
      </c>
      <c r="B3399" t="str">
        <f>VLOOKUP(A3399,Table1[[#This Row],[id]:[state]],6,0)</f>
        <v>successful</v>
      </c>
      <c r="C3399">
        <f>IF(B3399="successful",Data!L3399,0)</f>
        <v>24</v>
      </c>
      <c r="F3399" t="str">
        <f>VLOOKUP(A3399,Table1[[#This Row],[id]:[state]],6,0)</f>
        <v>successful</v>
      </c>
      <c r="G3399">
        <f>IF(F3399="failed",Data!L3399,0)</f>
        <v>0</v>
      </c>
    </row>
    <row r="3400" spans="1:7" hidden="1" x14ac:dyDescent="0.25">
      <c r="A3400">
        <v>3398</v>
      </c>
      <c r="B3400" t="str">
        <f>VLOOKUP(A3400,Table1[[#This Row],[id]:[state]],6,0)</f>
        <v>successful</v>
      </c>
      <c r="C3400">
        <f>IF(B3400="successful",Data!L3400,0)</f>
        <v>65</v>
      </c>
      <c r="F3400" t="str">
        <f>VLOOKUP(A3400,Table1[[#This Row],[id]:[state]],6,0)</f>
        <v>successful</v>
      </c>
      <c r="G3400">
        <f>IF(F3400="failed",Data!L3400,0)</f>
        <v>0</v>
      </c>
    </row>
    <row r="3401" spans="1:7" hidden="1" x14ac:dyDescent="0.25">
      <c r="A3401">
        <v>3399</v>
      </c>
      <c r="B3401" t="str">
        <f>VLOOKUP(A3401,Table1[[#This Row],[id]:[state]],6,0)</f>
        <v>successful</v>
      </c>
      <c r="C3401">
        <f>IF(B3401="successful",Data!L3401,0)</f>
        <v>46</v>
      </c>
      <c r="F3401" t="str">
        <f>VLOOKUP(A3401,Table1[[#This Row],[id]:[state]],6,0)</f>
        <v>successful</v>
      </c>
      <c r="G3401">
        <f>IF(F3401="failed",Data!L3401,0)</f>
        <v>0</v>
      </c>
    </row>
    <row r="3402" spans="1:7" hidden="1" x14ac:dyDescent="0.25">
      <c r="A3402">
        <v>3400</v>
      </c>
      <c r="B3402" t="str">
        <f>VLOOKUP(A3402,Table1[[#This Row],[id]:[state]],6,0)</f>
        <v>successful</v>
      </c>
      <c r="C3402">
        <f>IF(B3402="successful",Data!L3402,0)</f>
        <v>85</v>
      </c>
      <c r="F3402" t="str">
        <f>VLOOKUP(A3402,Table1[[#This Row],[id]:[state]],6,0)</f>
        <v>successful</v>
      </c>
      <c r="G3402">
        <f>IF(F3402="failed",Data!L3402,0)</f>
        <v>0</v>
      </c>
    </row>
    <row r="3403" spans="1:7" hidden="1" x14ac:dyDescent="0.25">
      <c r="A3403">
        <v>3401</v>
      </c>
      <c r="B3403" t="str">
        <f>VLOOKUP(A3403,Table1[[#This Row],[id]:[state]],6,0)</f>
        <v>successful</v>
      </c>
      <c r="C3403">
        <f>IF(B3403="successful",Data!L3403,0)</f>
        <v>66</v>
      </c>
      <c r="F3403" t="str">
        <f>VLOOKUP(A3403,Table1[[#This Row],[id]:[state]],6,0)</f>
        <v>successful</v>
      </c>
      <c r="G3403">
        <f>IF(F3403="failed",Data!L3403,0)</f>
        <v>0</v>
      </c>
    </row>
    <row r="3404" spans="1:7" hidden="1" x14ac:dyDescent="0.25">
      <c r="A3404">
        <v>3402</v>
      </c>
      <c r="B3404" t="str">
        <f>VLOOKUP(A3404,Table1[[#This Row],[id]:[state]],6,0)</f>
        <v>successful</v>
      </c>
      <c r="C3404">
        <f>IF(B3404="successful",Data!L3404,0)</f>
        <v>165</v>
      </c>
      <c r="F3404" t="str">
        <f>VLOOKUP(A3404,Table1[[#This Row],[id]:[state]],6,0)</f>
        <v>successful</v>
      </c>
      <c r="G3404">
        <f>IF(F3404="failed",Data!L3404,0)</f>
        <v>0</v>
      </c>
    </row>
    <row r="3405" spans="1:7" hidden="1" x14ac:dyDescent="0.25">
      <c r="A3405">
        <v>3403</v>
      </c>
      <c r="B3405" t="str">
        <f>VLOOKUP(A3405,Table1[[#This Row],[id]:[state]],6,0)</f>
        <v>successful</v>
      </c>
      <c r="C3405">
        <f>IF(B3405="successful",Data!L3405,0)</f>
        <v>17</v>
      </c>
      <c r="F3405" t="str">
        <f>VLOOKUP(A3405,Table1[[#This Row],[id]:[state]],6,0)</f>
        <v>successful</v>
      </c>
      <c r="G3405">
        <f>IF(F3405="failed",Data!L3405,0)</f>
        <v>0</v>
      </c>
    </row>
    <row r="3406" spans="1:7" hidden="1" x14ac:dyDescent="0.25">
      <c r="A3406">
        <v>3404</v>
      </c>
      <c r="B3406" t="str">
        <f>VLOOKUP(A3406,Table1[[#This Row],[id]:[state]],6,0)</f>
        <v>successful</v>
      </c>
      <c r="C3406">
        <f>IF(B3406="successful",Data!L3406,0)</f>
        <v>3</v>
      </c>
      <c r="F3406" t="str">
        <f>VLOOKUP(A3406,Table1[[#This Row],[id]:[state]],6,0)</f>
        <v>successful</v>
      </c>
      <c r="G3406">
        <f>IF(F3406="failed",Data!L3406,0)</f>
        <v>0</v>
      </c>
    </row>
    <row r="3407" spans="1:7" hidden="1" x14ac:dyDescent="0.25">
      <c r="A3407">
        <v>3405</v>
      </c>
      <c r="B3407" t="str">
        <f>VLOOKUP(A3407,Table1[[#This Row],[id]:[state]],6,0)</f>
        <v>successful</v>
      </c>
      <c r="C3407">
        <f>IF(B3407="successful",Data!L3407,0)</f>
        <v>17</v>
      </c>
      <c r="F3407" t="str">
        <f>VLOOKUP(A3407,Table1[[#This Row],[id]:[state]],6,0)</f>
        <v>successful</v>
      </c>
      <c r="G3407">
        <f>IF(F3407="failed",Data!L3407,0)</f>
        <v>0</v>
      </c>
    </row>
    <row r="3408" spans="1:7" hidden="1" x14ac:dyDescent="0.25">
      <c r="A3408">
        <v>3406</v>
      </c>
      <c r="B3408" t="str">
        <f>VLOOKUP(A3408,Table1[[#This Row],[id]:[state]],6,0)</f>
        <v>successful</v>
      </c>
      <c r="C3408">
        <f>IF(B3408="successful",Data!L3408,0)</f>
        <v>91</v>
      </c>
      <c r="F3408" t="str">
        <f>VLOOKUP(A3408,Table1[[#This Row],[id]:[state]],6,0)</f>
        <v>successful</v>
      </c>
      <c r="G3408">
        <f>IF(F3408="failed",Data!L3408,0)</f>
        <v>0</v>
      </c>
    </row>
    <row r="3409" spans="1:7" hidden="1" x14ac:dyDescent="0.25">
      <c r="A3409">
        <v>3407</v>
      </c>
      <c r="B3409" t="str">
        <f>VLOOKUP(A3409,Table1[[#This Row],[id]:[state]],6,0)</f>
        <v>successful</v>
      </c>
      <c r="C3409">
        <f>IF(B3409="successful",Data!L3409,0)</f>
        <v>67</v>
      </c>
      <c r="F3409" t="str">
        <f>VLOOKUP(A3409,Table1[[#This Row],[id]:[state]],6,0)</f>
        <v>successful</v>
      </c>
      <c r="G3409">
        <f>IF(F3409="failed",Data!L3409,0)</f>
        <v>0</v>
      </c>
    </row>
    <row r="3410" spans="1:7" hidden="1" x14ac:dyDescent="0.25">
      <c r="A3410">
        <v>3408</v>
      </c>
      <c r="B3410" t="str">
        <f>VLOOKUP(A3410,Table1[[#This Row],[id]:[state]],6,0)</f>
        <v>successful</v>
      </c>
      <c r="C3410">
        <f>IF(B3410="successful",Data!L3410,0)</f>
        <v>18</v>
      </c>
      <c r="F3410" t="str">
        <f>VLOOKUP(A3410,Table1[[#This Row],[id]:[state]],6,0)</f>
        <v>successful</v>
      </c>
      <c r="G3410">
        <f>IF(F3410="failed",Data!L3410,0)</f>
        <v>0</v>
      </c>
    </row>
    <row r="3411" spans="1:7" hidden="1" x14ac:dyDescent="0.25">
      <c r="A3411">
        <v>3409</v>
      </c>
      <c r="B3411" t="str">
        <f>VLOOKUP(A3411,Table1[[#This Row],[id]:[state]],6,0)</f>
        <v>successful</v>
      </c>
      <c r="C3411">
        <f>IF(B3411="successful",Data!L3411,0)</f>
        <v>21</v>
      </c>
      <c r="F3411" t="str">
        <f>VLOOKUP(A3411,Table1[[#This Row],[id]:[state]],6,0)</f>
        <v>successful</v>
      </c>
      <c r="G3411">
        <f>IF(F3411="failed",Data!L3411,0)</f>
        <v>0</v>
      </c>
    </row>
    <row r="3412" spans="1:7" hidden="1" x14ac:dyDescent="0.25">
      <c r="A3412">
        <v>3410</v>
      </c>
      <c r="B3412" t="str">
        <f>VLOOKUP(A3412,Table1[[#This Row],[id]:[state]],6,0)</f>
        <v>successful</v>
      </c>
      <c r="C3412">
        <f>IF(B3412="successful",Data!L3412,0)</f>
        <v>40</v>
      </c>
      <c r="F3412" t="str">
        <f>VLOOKUP(A3412,Table1[[#This Row],[id]:[state]],6,0)</f>
        <v>successful</v>
      </c>
      <c r="G3412">
        <f>IF(F3412="failed",Data!L3412,0)</f>
        <v>0</v>
      </c>
    </row>
    <row r="3413" spans="1:7" hidden="1" x14ac:dyDescent="0.25">
      <c r="A3413">
        <v>3411</v>
      </c>
      <c r="B3413" t="str">
        <f>VLOOKUP(A3413,Table1[[#This Row],[id]:[state]],6,0)</f>
        <v>successful</v>
      </c>
      <c r="C3413">
        <f>IF(B3413="successful",Data!L3413,0)</f>
        <v>78</v>
      </c>
      <c r="F3413" t="str">
        <f>VLOOKUP(A3413,Table1[[#This Row],[id]:[state]],6,0)</f>
        <v>successful</v>
      </c>
      <c r="G3413">
        <f>IF(F3413="failed",Data!L3413,0)</f>
        <v>0</v>
      </c>
    </row>
    <row r="3414" spans="1:7" hidden="1" x14ac:dyDescent="0.25">
      <c r="A3414">
        <v>3412</v>
      </c>
      <c r="B3414" t="str">
        <f>VLOOKUP(A3414,Table1[[#This Row],[id]:[state]],6,0)</f>
        <v>successful</v>
      </c>
      <c r="C3414">
        <f>IF(B3414="successful",Data!L3414,0)</f>
        <v>26</v>
      </c>
      <c r="F3414" t="str">
        <f>VLOOKUP(A3414,Table1[[#This Row],[id]:[state]],6,0)</f>
        <v>successful</v>
      </c>
      <c r="G3414">
        <f>IF(F3414="failed",Data!L3414,0)</f>
        <v>0</v>
      </c>
    </row>
    <row r="3415" spans="1:7" hidden="1" x14ac:dyDescent="0.25">
      <c r="A3415">
        <v>3413</v>
      </c>
      <c r="B3415" t="str">
        <f>VLOOKUP(A3415,Table1[[#This Row],[id]:[state]],6,0)</f>
        <v>successful</v>
      </c>
      <c r="C3415">
        <f>IF(B3415="successful",Data!L3415,0)</f>
        <v>14</v>
      </c>
      <c r="F3415" t="str">
        <f>VLOOKUP(A3415,Table1[[#This Row],[id]:[state]],6,0)</f>
        <v>successful</v>
      </c>
      <c r="G3415">
        <f>IF(F3415="failed",Data!L3415,0)</f>
        <v>0</v>
      </c>
    </row>
    <row r="3416" spans="1:7" hidden="1" x14ac:dyDescent="0.25">
      <c r="A3416">
        <v>3414</v>
      </c>
      <c r="B3416" t="str">
        <f>VLOOKUP(A3416,Table1[[#This Row],[id]:[state]],6,0)</f>
        <v>successful</v>
      </c>
      <c r="C3416">
        <f>IF(B3416="successful",Data!L3416,0)</f>
        <v>44</v>
      </c>
      <c r="F3416" t="str">
        <f>VLOOKUP(A3416,Table1[[#This Row],[id]:[state]],6,0)</f>
        <v>successful</v>
      </c>
      <c r="G3416">
        <f>IF(F3416="failed",Data!L3416,0)</f>
        <v>0</v>
      </c>
    </row>
    <row r="3417" spans="1:7" hidden="1" x14ac:dyDescent="0.25">
      <c r="A3417">
        <v>3415</v>
      </c>
      <c r="B3417" t="str">
        <f>VLOOKUP(A3417,Table1[[#This Row],[id]:[state]],6,0)</f>
        <v>successful</v>
      </c>
      <c r="C3417">
        <f>IF(B3417="successful",Data!L3417,0)</f>
        <v>9</v>
      </c>
      <c r="F3417" t="str">
        <f>VLOOKUP(A3417,Table1[[#This Row],[id]:[state]],6,0)</f>
        <v>successful</v>
      </c>
      <c r="G3417">
        <f>IF(F3417="failed",Data!L3417,0)</f>
        <v>0</v>
      </c>
    </row>
    <row r="3418" spans="1:7" hidden="1" x14ac:dyDescent="0.25">
      <c r="A3418">
        <v>3416</v>
      </c>
      <c r="B3418" t="str">
        <f>VLOOKUP(A3418,Table1[[#This Row],[id]:[state]],6,0)</f>
        <v>successful</v>
      </c>
      <c r="C3418">
        <f>IF(B3418="successful",Data!L3418,0)</f>
        <v>30</v>
      </c>
      <c r="F3418" t="str">
        <f>VLOOKUP(A3418,Table1[[#This Row],[id]:[state]],6,0)</f>
        <v>successful</v>
      </c>
      <c r="G3418">
        <f>IF(F3418="failed",Data!L3418,0)</f>
        <v>0</v>
      </c>
    </row>
    <row r="3419" spans="1:7" hidden="1" x14ac:dyDescent="0.25">
      <c r="A3419">
        <v>3417</v>
      </c>
      <c r="B3419" t="str">
        <f>VLOOKUP(A3419,Table1[[#This Row],[id]:[state]],6,0)</f>
        <v>successful</v>
      </c>
      <c r="C3419">
        <f>IF(B3419="successful",Data!L3419,0)</f>
        <v>45</v>
      </c>
      <c r="F3419" t="str">
        <f>VLOOKUP(A3419,Table1[[#This Row],[id]:[state]],6,0)</f>
        <v>successful</v>
      </c>
      <c r="G3419">
        <f>IF(F3419="failed",Data!L3419,0)</f>
        <v>0</v>
      </c>
    </row>
    <row r="3420" spans="1:7" hidden="1" x14ac:dyDescent="0.25">
      <c r="A3420">
        <v>3418</v>
      </c>
      <c r="B3420" t="str">
        <f>VLOOKUP(A3420,Table1[[#This Row],[id]:[state]],6,0)</f>
        <v>successful</v>
      </c>
      <c r="C3420">
        <f>IF(B3420="successful",Data!L3420,0)</f>
        <v>56</v>
      </c>
      <c r="F3420" t="str">
        <f>VLOOKUP(A3420,Table1[[#This Row],[id]:[state]],6,0)</f>
        <v>successful</v>
      </c>
      <c r="G3420">
        <f>IF(F3420="failed",Data!L3420,0)</f>
        <v>0</v>
      </c>
    </row>
    <row r="3421" spans="1:7" hidden="1" x14ac:dyDescent="0.25">
      <c r="A3421">
        <v>3419</v>
      </c>
      <c r="B3421" t="str">
        <f>VLOOKUP(A3421,Table1[[#This Row],[id]:[state]],6,0)</f>
        <v>successful</v>
      </c>
      <c r="C3421">
        <f>IF(B3421="successful",Data!L3421,0)</f>
        <v>46</v>
      </c>
      <c r="F3421" t="str">
        <f>VLOOKUP(A3421,Table1[[#This Row],[id]:[state]],6,0)</f>
        <v>successful</v>
      </c>
      <c r="G3421">
        <f>IF(F3421="failed",Data!L3421,0)</f>
        <v>0</v>
      </c>
    </row>
    <row r="3422" spans="1:7" hidden="1" x14ac:dyDescent="0.25">
      <c r="A3422">
        <v>3420</v>
      </c>
      <c r="B3422" t="str">
        <f>VLOOKUP(A3422,Table1[[#This Row],[id]:[state]],6,0)</f>
        <v>successful</v>
      </c>
      <c r="C3422">
        <f>IF(B3422="successful",Data!L3422,0)</f>
        <v>34</v>
      </c>
      <c r="F3422" t="str">
        <f>VLOOKUP(A3422,Table1[[#This Row],[id]:[state]],6,0)</f>
        <v>successful</v>
      </c>
      <c r="G3422">
        <f>IF(F3422="failed",Data!L3422,0)</f>
        <v>0</v>
      </c>
    </row>
    <row r="3423" spans="1:7" hidden="1" x14ac:dyDescent="0.25">
      <c r="A3423">
        <v>3421</v>
      </c>
      <c r="B3423" t="str">
        <f>VLOOKUP(A3423,Table1[[#This Row],[id]:[state]],6,0)</f>
        <v>successful</v>
      </c>
      <c r="C3423">
        <f>IF(B3423="successful",Data!L3423,0)</f>
        <v>98</v>
      </c>
      <c r="F3423" t="str">
        <f>VLOOKUP(A3423,Table1[[#This Row],[id]:[state]],6,0)</f>
        <v>successful</v>
      </c>
      <c r="G3423">
        <f>IF(F3423="failed",Data!L3423,0)</f>
        <v>0</v>
      </c>
    </row>
    <row r="3424" spans="1:7" hidden="1" x14ac:dyDescent="0.25">
      <c r="A3424">
        <v>3422</v>
      </c>
      <c r="B3424" t="str">
        <f>VLOOKUP(A3424,Table1[[#This Row],[id]:[state]],6,0)</f>
        <v>successful</v>
      </c>
      <c r="C3424">
        <f>IF(B3424="successful",Data!L3424,0)</f>
        <v>46</v>
      </c>
      <c r="F3424" t="str">
        <f>VLOOKUP(A3424,Table1[[#This Row],[id]:[state]],6,0)</f>
        <v>successful</v>
      </c>
      <c r="G3424">
        <f>IF(F3424="failed",Data!L3424,0)</f>
        <v>0</v>
      </c>
    </row>
    <row r="3425" spans="1:7" hidden="1" x14ac:dyDescent="0.25">
      <c r="A3425">
        <v>3423</v>
      </c>
      <c r="B3425" t="str">
        <f>VLOOKUP(A3425,Table1[[#This Row],[id]:[state]],6,0)</f>
        <v>successful</v>
      </c>
      <c r="C3425">
        <f>IF(B3425="successful",Data!L3425,0)</f>
        <v>10</v>
      </c>
      <c r="F3425" t="str">
        <f>VLOOKUP(A3425,Table1[[#This Row],[id]:[state]],6,0)</f>
        <v>successful</v>
      </c>
      <c r="G3425">
        <f>IF(F3425="failed",Data!L3425,0)</f>
        <v>0</v>
      </c>
    </row>
    <row r="3426" spans="1:7" hidden="1" x14ac:dyDescent="0.25">
      <c r="A3426">
        <v>3424</v>
      </c>
      <c r="B3426" t="str">
        <f>VLOOKUP(A3426,Table1[[#This Row],[id]:[state]],6,0)</f>
        <v>successful</v>
      </c>
      <c r="C3426">
        <f>IF(B3426="successful",Data!L3426,0)</f>
        <v>76</v>
      </c>
      <c r="F3426" t="str">
        <f>VLOOKUP(A3426,Table1[[#This Row],[id]:[state]],6,0)</f>
        <v>successful</v>
      </c>
      <c r="G3426">
        <f>IF(F3426="failed",Data!L3426,0)</f>
        <v>0</v>
      </c>
    </row>
    <row r="3427" spans="1:7" hidden="1" x14ac:dyDescent="0.25">
      <c r="A3427">
        <v>3425</v>
      </c>
      <c r="B3427" t="str">
        <f>VLOOKUP(A3427,Table1[[#This Row],[id]:[state]],6,0)</f>
        <v>successful</v>
      </c>
      <c r="C3427">
        <f>IF(B3427="successful",Data!L3427,0)</f>
        <v>104</v>
      </c>
      <c r="F3427" t="str">
        <f>VLOOKUP(A3427,Table1[[#This Row],[id]:[state]],6,0)</f>
        <v>successful</v>
      </c>
      <c r="G3427">
        <f>IF(F3427="failed",Data!L3427,0)</f>
        <v>0</v>
      </c>
    </row>
    <row r="3428" spans="1:7" hidden="1" x14ac:dyDescent="0.25">
      <c r="A3428">
        <v>3426</v>
      </c>
      <c r="B3428" t="str">
        <f>VLOOKUP(A3428,Table1[[#This Row],[id]:[state]],6,0)</f>
        <v>successful</v>
      </c>
      <c r="C3428">
        <f>IF(B3428="successful",Data!L3428,0)</f>
        <v>87</v>
      </c>
      <c r="F3428" t="str">
        <f>VLOOKUP(A3428,Table1[[#This Row],[id]:[state]],6,0)</f>
        <v>successful</v>
      </c>
      <c r="G3428">
        <f>IF(F3428="failed",Data!L3428,0)</f>
        <v>0</v>
      </c>
    </row>
    <row r="3429" spans="1:7" hidden="1" x14ac:dyDescent="0.25">
      <c r="A3429">
        <v>3427</v>
      </c>
      <c r="B3429" t="str">
        <f>VLOOKUP(A3429,Table1[[#This Row],[id]:[state]],6,0)</f>
        <v>successful</v>
      </c>
      <c r="C3429">
        <f>IF(B3429="successful",Data!L3429,0)</f>
        <v>29</v>
      </c>
      <c r="F3429" t="str">
        <f>VLOOKUP(A3429,Table1[[#This Row],[id]:[state]],6,0)</f>
        <v>successful</v>
      </c>
      <c r="G3429">
        <f>IF(F3429="failed",Data!L3429,0)</f>
        <v>0</v>
      </c>
    </row>
    <row r="3430" spans="1:7" hidden="1" x14ac:dyDescent="0.25">
      <c r="A3430">
        <v>3428</v>
      </c>
      <c r="B3430" t="str">
        <f>VLOOKUP(A3430,Table1[[#This Row],[id]:[state]],6,0)</f>
        <v>successful</v>
      </c>
      <c r="C3430">
        <f>IF(B3430="successful",Data!L3430,0)</f>
        <v>51</v>
      </c>
      <c r="F3430" t="str">
        <f>VLOOKUP(A3430,Table1[[#This Row],[id]:[state]],6,0)</f>
        <v>successful</v>
      </c>
      <c r="G3430">
        <f>IF(F3430="failed",Data!L3430,0)</f>
        <v>0</v>
      </c>
    </row>
    <row r="3431" spans="1:7" hidden="1" x14ac:dyDescent="0.25">
      <c r="A3431">
        <v>3429</v>
      </c>
      <c r="B3431" t="str">
        <f>VLOOKUP(A3431,Table1[[#This Row],[id]:[state]],6,0)</f>
        <v>successful</v>
      </c>
      <c r="C3431">
        <f>IF(B3431="successful",Data!L3431,0)</f>
        <v>12</v>
      </c>
      <c r="F3431" t="str">
        <f>VLOOKUP(A3431,Table1[[#This Row],[id]:[state]],6,0)</f>
        <v>successful</v>
      </c>
      <c r="G3431">
        <f>IF(F3431="failed",Data!L3431,0)</f>
        <v>0</v>
      </c>
    </row>
    <row r="3432" spans="1:7" hidden="1" x14ac:dyDescent="0.25">
      <c r="A3432">
        <v>3430</v>
      </c>
      <c r="B3432" t="str">
        <f>VLOOKUP(A3432,Table1[[#This Row],[id]:[state]],6,0)</f>
        <v>successful</v>
      </c>
      <c r="C3432">
        <f>IF(B3432="successful",Data!L3432,0)</f>
        <v>72</v>
      </c>
      <c r="F3432" t="str">
        <f>VLOOKUP(A3432,Table1[[#This Row],[id]:[state]],6,0)</f>
        <v>successful</v>
      </c>
      <c r="G3432">
        <f>IF(F3432="failed",Data!L3432,0)</f>
        <v>0</v>
      </c>
    </row>
    <row r="3433" spans="1:7" hidden="1" x14ac:dyDescent="0.25">
      <c r="A3433">
        <v>3431</v>
      </c>
      <c r="B3433" t="str">
        <f>VLOOKUP(A3433,Table1[[#This Row],[id]:[state]],6,0)</f>
        <v>successful</v>
      </c>
      <c r="C3433">
        <f>IF(B3433="successful",Data!L3433,0)</f>
        <v>21</v>
      </c>
      <c r="F3433" t="str">
        <f>VLOOKUP(A3433,Table1[[#This Row],[id]:[state]],6,0)</f>
        <v>successful</v>
      </c>
      <c r="G3433">
        <f>IF(F3433="failed",Data!L3433,0)</f>
        <v>0</v>
      </c>
    </row>
    <row r="3434" spans="1:7" hidden="1" x14ac:dyDescent="0.25">
      <c r="A3434">
        <v>3432</v>
      </c>
      <c r="B3434" t="str">
        <f>VLOOKUP(A3434,Table1[[#This Row],[id]:[state]],6,0)</f>
        <v>successful</v>
      </c>
      <c r="C3434">
        <f>IF(B3434="successful",Data!L3434,0)</f>
        <v>42</v>
      </c>
      <c r="F3434" t="str">
        <f>VLOOKUP(A3434,Table1[[#This Row],[id]:[state]],6,0)</f>
        <v>successful</v>
      </c>
      <c r="G3434">
        <f>IF(F3434="failed",Data!L3434,0)</f>
        <v>0</v>
      </c>
    </row>
    <row r="3435" spans="1:7" hidden="1" x14ac:dyDescent="0.25">
      <c r="A3435">
        <v>3433</v>
      </c>
      <c r="B3435" t="str">
        <f>VLOOKUP(A3435,Table1[[#This Row],[id]:[state]],6,0)</f>
        <v>successful</v>
      </c>
      <c r="C3435">
        <f>IF(B3435="successful",Data!L3435,0)</f>
        <v>71</v>
      </c>
      <c r="F3435" t="str">
        <f>VLOOKUP(A3435,Table1[[#This Row],[id]:[state]],6,0)</f>
        <v>successful</v>
      </c>
      <c r="G3435">
        <f>IF(F3435="failed",Data!L3435,0)</f>
        <v>0</v>
      </c>
    </row>
    <row r="3436" spans="1:7" hidden="1" x14ac:dyDescent="0.25">
      <c r="A3436">
        <v>3434</v>
      </c>
      <c r="B3436" t="str">
        <f>VLOOKUP(A3436,Table1[[#This Row],[id]:[state]],6,0)</f>
        <v>successful</v>
      </c>
      <c r="C3436">
        <f>IF(B3436="successful",Data!L3436,0)</f>
        <v>168</v>
      </c>
      <c r="F3436" t="str">
        <f>VLOOKUP(A3436,Table1[[#This Row],[id]:[state]],6,0)</f>
        <v>successful</v>
      </c>
      <c r="G3436">
        <f>IF(F3436="failed",Data!L3436,0)</f>
        <v>0</v>
      </c>
    </row>
    <row r="3437" spans="1:7" hidden="1" x14ac:dyDescent="0.25">
      <c r="A3437">
        <v>3435</v>
      </c>
      <c r="B3437" t="str">
        <f>VLOOKUP(A3437,Table1[[#This Row],[id]:[state]],6,0)</f>
        <v>successful</v>
      </c>
      <c r="C3437">
        <f>IF(B3437="successful",Data!L3437,0)</f>
        <v>19</v>
      </c>
      <c r="F3437" t="str">
        <f>VLOOKUP(A3437,Table1[[#This Row],[id]:[state]],6,0)</f>
        <v>successful</v>
      </c>
      <c r="G3437">
        <f>IF(F3437="failed",Data!L3437,0)</f>
        <v>0</v>
      </c>
    </row>
    <row r="3438" spans="1:7" hidden="1" x14ac:dyDescent="0.25">
      <c r="A3438">
        <v>3436</v>
      </c>
      <c r="B3438" t="str">
        <f>VLOOKUP(A3438,Table1[[#This Row],[id]:[state]],6,0)</f>
        <v>successful</v>
      </c>
      <c r="C3438">
        <f>IF(B3438="successful",Data!L3438,0)</f>
        <v>37</v>
      </c>
      <c r="F3438" t="str">
        <f>VLOOKUP(A3438,Table1[[#This Row],[id]:[state]],6,0)</f>
        <v>successful</v>
      </c>
      <c r="G3438">
        <f>IF(F3438="failed",Data!L3438,0)</f>
        <v>0</v>
      </c>
    </row>
    <row r="3439" spans="1:7" hidden="1" x14ac:dyDescent="0.25">
      <c r="A3439">
        <v>3437</v>
      </c>
      <c r="B3439" t="str">
        <f>VLOOKUP(A3439,Table1[[#This Row],[id]:[state]],6,0)</f>
        <v>successful</v>
      </c>
      <c r="C3439">
        <f>IF(B3439="successful",Data!L3439,0)</f>
        <v>36</v>
      </c>
      <c r="F3439" t="str">
        <f>VLOOKUP(A3439,Table1[[#This Row],[id]:[state]],6,0)</f>
        <v>successful</v>
      </c>
      <c r="G3439">
        <f>IF(F3439="failed",Data!L3439,0)</f>
        <v>0</v>
      </c>
    </row>
    <row r="3440" spans="1:7" hidden="1" x14ac:dyDescent="0.25">
      <c r="A3440">
        <v>3438</v>
      </c>
      <c r="B3440" t="str">
        <f>VLOOKUP(A3440,Table1[[#This Row],[id]:[state]],6,0)</f>
        <v>successful</v>
      </c>
      <c r="C3440">
        <f>IF(B3440="successful",Data!L3440,0)</f>
        <v>14</v>
      </c>
      <c r="F3440" t="str">
        <f>VLOOKUP(A3440,Table1[[#This Row],[id]:[state]],6,0)</f>
        <v>successful</v>
      </c>
      <c r="G3440">
        <f>IF(F3440="failed",Data!L3440,0)</f>
        <v>0</v>
      </c>
    </row>
    <row r="3441" spans="1:7" hidden="1" x14ac:dyDescent="0.25">
      <c r="A3441">
        <v>3439</v>
      </c>
      <c r="B3441" t="str">
        <f>VLOOKUP(A3441,Table1[[#This Row],[id]:[state]],6,0)</f>
        <v>successful</v>
      </c>
      <c r="C3441">
        <f>IF(B3441="successful",Data!L3441,0)</f>
        <v>18</v>
      </c>
      <c r="F3441" t="str">
        <f>VLOOKUP(A3441,Table1[[#This Row],[id]:[state]],6,0)</f>
        <v>successful</v>
      </c>
      <c r="G3441">
        <f>IF(F3441="failed",Data!L3441,0)</f>
        <v>0</v>
      </c>
    </row>
    <row r="3442" spans="1:7" hidden="1" x14ac:dyDescent="0.25">
      <c r="A3442">
        <v>3440</v>
      </c>
      <c r="B3442" t="str">
        <f>VLOOKUP(A3442,Table1[[#This Row],[id]:[state]],6,0)</f>
        <v>successful</v>
      </c>
      <c r="C3442">
        <f>IF(B3442="successful",Data!L3442,0)</f>
        <v>82</v>
      </c>
      <c r="F3442" t="str">
        <f>VLOOKUP(A3442,Table1[[#This Row],[id]:[state]],6,0)</f>
        <v>successful</v>
      </c>
      <c r="G3442">
        <f>IF(F3442="failed",Data!L3442,0)</f>
        <v>0</v>
      </c>
    </row>
    <row r="3443" spans="1:7" hidden="1" x14ac:dyDescent="0.25">
      <c r="A3443">
        <v>3441</v>
      </c>
      <c r="B3443" t="str">
        <f>VLOOKUP(A3443,Table1[[#This Row],[id]:[state]],6,0)</f>
        <v>successful</v>
      </c>
      <c r="C3443">
        <f>IF(B3443="successful",Data!L3443,0)</f>
        <v>43</v>
      </c>
      <c r="F3443" t="str">
        <f>VLOOKUP(A3443,Table1[[#This Row],[id]:[state]],6,0)</f>
        <v>successful</v>
      </c>
      <c r="G3443">
        <f>IF(F3443="failed",Data!L3443,0)</f>
        <v>0</v>
      </c>
    </row>
    <row r="3444" spans="1:7" hidden="1" x14ac:dyDescent="0.25">
      <c r="A3444">
        <v>3442</v>
      </c>
      <c r="B3444" t="str">
        <f>VLOOKUP(A3444,Table1[[#This Row],[id]:[state]],6,0)</f>
        <v>successful</v>
      </c>
      <c r="C3444">
        <f>IF(B3444="successful",Data!L3444,0)</f>
        <v>8</v>
      </c>
      <c r="F3444" t="str">
        <f>VLOOKUP(A3444,Table1[[#This Row],[id]:[state]],6,0)</f>
        <v>successful</v>
      </c>
      <c r="G3444">
        <f>IF(F3444="failed",Data!L3444,0)</f>
        <v>0</v>
      </c>
    </row>
    <row r="3445" spans="1:7" hidden="1" x14ac:dyDescent="0.25">
      <c r="A3445">
        <v>3443</v>
      </c>
      <c r="B3445" t="str">
        <f>VLOOKUP(A3445,Table1[[#This Row],[id]:[state]],6,0)</f>
        <v>successful</v>
      </c>
      <c r="C3445">
        <f>IF(B3445="successful",Data!L3445,0)</f>
        <v>45</v>
      </c>
      <c r="F3445" t="str">
        <f>VLOOKUP(A3445,Table1[[#This Row],[id]:[state]],6,0)</f>
        <v>successful</v>
      </c>
      <c r="G3445">
        <f>IF(F3445="failed",Data!L3445,0)</f>
        <v>0</v>
      </c>
    </row>
    <row r="3446" spans="1:7" hidden="1" x14ac:dyDescent="0.25">
      <c r="A3446">
        <v>3444</v>
      </c>
      <c r="B3446" t="str">
        <f>VLOOKUP(A3446,Table1[[#This Row],[id]:[state]],6,0)</f>
        <v>successful</v>
      </c>
      <c r="C3446">
        <f>IF(B3446="successful",Data!L3446,0)</f>
        <v>20</v>
      </c>
      <c r="F3446" t="str">
        <f>VLOOKUP(A3446,Table1[[#This Row],[id]:[state]],6,0)</f>
        <v>successful</v>
      </c>
      <c r="G3446">
        <f>IF(F3446="failed",Data!L3446,0)</f>
        <v>0</v>
      </c>
    </row>
    <row r="3447" spans="1:7" hidden="1" x14ac:dyDescent="0.25">
      <c r="A3447">
        <v>3445</v>
      </c>
      <c r="B3447" t="str">
        <f>VLOOKUP(A3447,Table1[[#This Row],[id]:[state]],6,0)</f>
        <v>successful</v>
      </c>
      <c r="C3447">
        <f>IF(B3447="successful",Data!L3447,0)</f>
        <v>31</v>
      </c>
      <c r="F3447" t="str">
        <f>VLOOKUP(A3447,Table1[[#This Row],[id]:[state]],6,0)</f>
        <v>successful</v>
      </c>
      <c r="G3447">
        <f>IF(F3447="failed",Data!L3447,0)</f>
        <v>0</v>
      </c>
    </row>
    <row r="3448" spans="1:7" hidden="1" x14ac:dyDescent="0.25">
      <c r="A3448">
        <v>3446</v>
      </c>
      <c r="B3448" t="str">
        <f>VLOOKUP(A3448,Table1[[#This Row],[id]:[state]],6,0)</f>
        <v>successful</v>
      </c>
      <c r="C3448">
        <f>IF(B3448="successful",Data!L3448,0)</f>
        <v>25</v>
      </c>
      <c r="F3448" t="str">
        <f>VLOOKUP(A3448,Table1[[#This Row],[id]:[state]],6,0)</f>
        <v>successful</v>
      </c>
      <c r="G3448">
        <f>IF(F3448="failed",Data!L3448,0)</f>
        <v>0</v>
      </c>
    </row>
    <row r="3449" spans="1:7" hidden="1" x14ac:dyDescent="0.25">
      <c r="A3449">
        <v>3447</v>
      </c>
      <c r="B3449" t="str">
        <f>VLOOKUP(A3449,Table1[[#This Row],[id]:[state]],6,0)</f>
        <v>successful</v>
      </c>
      <c r="C3449">
        <f>IF(B3449="successful",Data!L3449,0)</f>
        <v>14</v>
      </c>
      <c r="F3449" t="str">
        <f>VLOOKUP(A3449,Table1[[#This Row],[id]:[state]],6,0)</f>
        <v>successful</v>
      </c>
      <c r="G3449">
        <f>IF(F3449="failed",Data!L3449,0)</f>
        <v>0</v>
      </c>
    </row>
    <row r="3450" spans="1:7" hidden="1" x14ac:dyDescent="0.25">
      <c r="A3450">
        <v>3448</v>
      </c>
      <c r="B3450" t="str">
        <f>VLOOKUP(A3450,Table1[[#This Row],[id]:[state]],6,0)</f>
        <v>successful</v>
      </c>
      <c r="C3450">
        <f>IF(B3450="successful",Data!L3450,0)</f>
        <v>45</v>
      </c>
      <c r="F3450" t="str">
        <f>VLOOKUP(A3450,Table1[[#This Row],[id]:[state]],6,0)</f>
        <v>successful</v>
      </c>
      <c r="G3450">
        <f>IF(F3450="failed",Data!L3450,0)</f>
        <v>0</v>
      </c>
    </row>
    <row r="3451" spans="1:7" hidden="1" x14ac:dyDescent="0.25">
      <c r="A3451">
        <v>3449</v>
      </c>
      <c r="B3451" t="str">
        <f>VLOOKUP(A3451,Table1[[#This Row],[id]:[state]],6,0)</f>
        <v>successful</v>
      </c>
      <c r="C3451">
        <f>IF(B3451="successful",Data!L3451,0)</f>
        <v>20</v>
      </c>
      <c r="F3451" t="str">
        <f>VLOOKUP(A3451,Table1[[#This Row],[id]:[state]],6,0)</f>
        <v>successful</v>
      </c>
      <c r="G3451">
        <f>IF(F3451="failed",Data!L3451,0)</f>
        <v>0</v>
      </c>
    </row>
    <row r="3452" spans="1:7" hidden="1" x14ac:dyDescent="0.25">
      <c r="A3452">
        <v>3450</v>
      </c>
      <c r="B3452" t="str">
        <f>VLOOKUP(A3452,Table1[[#This Row],[id]:[state]],6,0)</f>
        <v>successful</v>
      </c>
      <c r="C3452">
        <f>IF(B3452="successful",Data!L3452,0)</f>
        <v>39</v>
      </c>
      <c r="F3452" t="str">
        <f>VLOOKUP(A3452,Table1[[#This Row],[id]:[state]],6,0)</f>
        <v>successful</v>
      </c>
      <c r="G3452">
        <f>IF(F3452="failed",Data!L3452,0)</f>
        <v>0</v>
      </c>
    </row>
    <row r="3453" spans="1:7" hidden="1" x14ac:dyDescent="0.25">
      <c r="A3453">
        <v>3451</v>
      </c>
      <c r="B3453" t="str">
        <f>VLOOKUP(A3453,Table1[[#This Row],[id]:[state]],6,0)</f>
        <v>successful</v>
      </c>
      <c r="C3453">
        <f>IF(B3453="successful",Data!L3453,0)</f>
        <v>16</v>
      </c>
      <c r="F3453" t="str">
        <f>VLOOKUP(A3453,Table1[[#This Row],[id]:[state]],6,0)</f>
        <v>successful</v>
      </c>
      <c r="G3453">
        <f>IF(F3453="failed",Data!L3453,0)</f>
        <v>0</v>
      </c>
    </row>
    <row r="3454" spans="1:7" hidden="1" x14ac:dyDescent="0.25">
      <c r="A3454">
        <v>3452</v>
      </c>
      <c r="B3454" t="str">
        <f>VLOOKUP(A3454,Table1[[#This Row],[id]:[state]],6,0)</f>
        <v>successful</v>
      </c>
      <c r="C3454">
        <f>IF(B3454="successful",Data!L3454,0)</f>
        <v>37</v>
      </c>
      <c r="F3454" t="str">
        <f>VLOOKUP(A3454,Table1[[#This Row],[id]:[state]],6,0)</f>
        <v>successful</v>
      </c>
      <c r="G3454">
        <f>IF(F3454="failed",Data!L3454,0)</f>
        <v>0</v>
      </c>
    </row>
    <row r="3455" spans="1:7" hidden="1" x14ac:dyDescent="0.25">
      <c r="A3455">
        <v>3453</v>
      </c>
      <c r="B3455" t="str">
        <f>VLOOKUP(A3455,Table1[[#This Row],[id]:[state]],6,0)</f>
        <v>successful</v>
      </c>
      <c r="C3455">
        <f>IF(B3455="successful",Data!L3455,0)</f>
        <v>14</v>
      </c>
      <c r="F3455" t="str">
        <f>VLOOKUP(A3455,Table1[[#This Row],[id]:[state]],6,0)</f>
        <v>successful</v>
      </c>
      <c r="G3455">
        <f>IF(F3455="failed",Data!L3455,0)</f>
        <v>0</v>
      </c>
    </row>
    <row r="3456" spans="1:7" hidden="1" x14ac:dyDescent="0.25">
      <c r="A3456">
        <v>3454</v>
      </c>
      <c r="B3456" t="str">
        <f>VLOOKUP(A3456,Table1[[#This Row],[id]:[state]],6,0)</f>
        <v>successful</v>
      </c>
      <c r="C3456">
        <f>IF(B3456="successful",Data!L3456,0)</f>
        <v>21</v>
      </c>
      <c r="F3456" t="str">
        <f>VLOOKUP(A3456,Table1[[#This Row],[id]:[state]],6,0)</f>
        <v>successful</v>
      </c>
      <c r="G3456">
        <f>IF(F3456="failed",Data!L3456,0)</f>
        <v>0</v>
      </c>
    </row>
    <row r="3457" spans="1:7" hidden="1" x14ac:dyDescent="0.25">
      <c r="A3457">
        <v>3455</v>
      </c>
      <c r="B3457" t="str">
        <f>VLOOKUP(A3457,Table1[[#This Row],[id]:[state]],6,0)</f>
        <v>successful</v>
      </c>
      <c r="C3457">
        <f>IF(B3457="successful",Data!L3457,0)</f>
        <v>69</v>
      </c>
      <c r="F3457" t="str">
        <f>VLOOKUP(A3457,Table1[[#This Row],[id]:[state]],6,0)</f>
        <v>successful</v>
      </c>
      <c r="G3457">
        <f>IF(F3457="failed",Data!L3457,0)</f>
        <v>0</v>
      </c>
    </row>
    <row r="3458" spans="1:7" hidden="1" x14ac:dyDescent="0.25">
      <c r="A3458">
        <v>3456</v>
      </c>
      <c r="B3458" t="str">
        <f>VLOOKUP(A3458,Table1[[#This Row],[id]:[state]],6,0)</f>
        <v>successful</v>
      </c>
      <c r="C3458">
        <f>IF(B3458="successful",Data!L3458,0)</f>
        <v>16</v>
      </c>
      <c r="F3458" t="str">
        <f>VLOOKUP(A3458,Table1[[#This Row],[id]:[state]],6,0)</f>
        <v>successful</v>
      </c>
      <c r="G3458">
        <f>IF(F3458="failed",Data!L3458,0)</f>
        <v>0</v>
      </c>
    </row>
    <row r="3459" spans="1:7" hidden="1" x14ac:dyDescent="0.25">
      <c r="A3459">
        <v>3457</v>
      </c>
      <c r="B3459" t="str">
        <f>VLOOKUP(A3459,Table1[[#This Row],[id]:[state]],6,0)</f>
        <v>successful</v>
      </c>
      <c r="C3459">
        <f>IF(B3459="successful",Data!L3459,0)</f>
        <v>55</v>
      </c>
      <c r="F3459" t="str">
        <f>VLOOKUP(A3459,Table1[[#This Row],[id]:[state]],6,0)</f>
        <v>successful</v>
      </c>
      <c r="G3459">
        <f>IF(F3459="failed",Data!L3459,0)</f>
        <v>0</v>
      </c>
    </row>
    <row r="3460" spans="1:7" hidden="1" x14ac:dyDescent="0.25">
      <c r="A3460">
        <v>3458</v>
      </c>
      <c r="B3460" t="str">
        <f>VLOOKUP(A3460,Table1[[#This Row],[id]:[state]],6,0)</f>
        <v>successful</v>
      </c>
      <c r="C3460">
        <f>IF(B3460="successful",Data!L3460,0)</f>
        <v>27</v>
      </c>
      <c r="F3460" t="str">
        <f>VLOOKUP(A3460,Table1[[#This Row],[id]:[state]],6,0)</f>
        <v>successful</v>
      </c>
      <c r="G3460">
        <f>IF(F3460="failed",Data!L3460,0)</f>
        <v>0</v>
      </c>
    </row>
    <row r="3461" spans="1:7" hidden="1" x14ac:dyDescent="0.25">
      <c r="A3461">
        <v>3459</v>
      </c>
      <c r="B3461" t="str">
        <f>VLOOKUP(A3461,Table1[[#This Row],[id]:[state]],6,0)</f>
        <v>successful</v>
      </c>
      <c r="C3461">
        <f>IF(B3461="successful",Data!L3461,0)</f>
        <v>36</v>
      </c>
      <c r="F3461" t="str">
        <f>VLOOKUP(A3461,Table1[[#This Row],[id]:[state]],6,0)</f>
        <v>successful</v>
      </c>
      <c r="G3461">
        <f>IF(F3461="failed",Data!L3461,0)</f>
        <v>0</v>
      </c>
    </row>
    <row r="3462" spans="1:7" hidden="1" x14ac:dyDescent="0.25">
      <c r="A3462">
        <v>3460</v>
      </c>
      <c r="B3462" t="str">
        <f>VLOOKUP(A3462,Table1[[#This Row],[id]:[state]],6,0)</f>
        <v>successful</v>
      </c>
      <c r="C3462">
        <f>IF(B3462="successful",Data!L3462,0)</f>
        <v>19</v>
      </c>
      <c r="F3462" t="str">
        <f>VLOOKUP(A3462,Table1[[#This Row],[id]:[state]],6,0)</f>
        <v>successful</v>
      </c>
      <c r="G3462">
        <f>IF(F3462="failed",Data!L3462,0)</f>
        <v>0</v>
      </c>
    </row>
    <row r="3463" spans="1:7" hidden="1" x14ac:dyDescent="0.25">
      <c r="A3463">
        <v>3461</v>
      </c>
      <c r="B3463" t="str">
        <f>VLOOKUP(A3463,Table1[[#This Row],[id]:[state]],6,0)</f>
        <v>successful</v>
      </c>
      <c r="C3463">
        <f>IF(B3463="successful",Data!L3463,0)</f>
        <v>12</v>
      </c>
      <c r="F3463" t="str">
        <f>VLOOKUP(A3463,Table1[[#This Row],[id]:[state]],6,0)</f>
        <v>successful</v>
      </c>
      <c r="G3463">
        <f>IF(F3463="failed",Data!L3463,0)</f>
        <v>0</v>
      </c>
    </row>
    <row r="3464" spans="1:7" hidden="1" x14ac:dyDescent="0.25">
      <c r="A3464">
        <v>3462</v>
      </c>
      <c r="B3464" t="str">
        <f>VLOOKUP(A3464,Table1[[#This Row],[id]:[state]],6,0)</f>
        <v>successful</v>
      </c>
      <c r="C3464">
        <f>IF(B3464="successful",Data!L3464,0)</f>
        <v>17</v>
      </c>
      <c r="F3464" t="str">
        <f>VLOOKUP(A3464,Table1[[#This Row],[id]:[state]],6,0)</f>
        <v>successful</v>
      </c>
      <c r="G3464">
        <f>IF(F3464="failed",Data!L3464,0)</f>
        <v>0</v>
      </c>
    </row>
    <row r="3465" spans="1:7" hidden="1" x14ac:dyDescent="0.25">
      <c r="A3465">
        <v>3463</v>
      </c>
      <c r="B3465" t="str">
        <f>VLOOKUP(A3465,Table1[[#This Row],[id]:[state]],6,0)</f>
        <v>successful</v>
      </c>
      <c r="C3465">
        <f>IF(B3465="successful",Data!L3465,0)</f>
        <v>114</v>
      </c>
      <c r="F3465" t="str">
        <f>VLOOKUP(A3465,Table1[[#This Row],[id]:[state]],6,0)</f>
        <v>successful</v>
      </c>
      <c r="G3465">
        <f>IF(F3465="failed",Data!L3465,0)</f>
        <v>0</v>
      </c>
    </row>
    <row r="3466" spans="1:7" hidden="1" x14ac:dyDescent="0.25">
      <c r="A3466">
        <v>3464</v>
      </c>
      <c r="B3466" t="str">
        <f>VLOOKUP(A3466,Table1[[#This Row],[id]:[state]],6,0)</f>
        <v>successful</v>
      </c>
      <c r="C3466">
        <f>IF(B3466="successful",Data!L3466,0)</f>
        <v>93</v>
      </c>
      <c r="F3466" t="str">
        <f>VLOOKUP(A3466,Table1[[#This Row],[id]:[state]],6,0)</f>
        <v>successful</v>
      </c>
      <c r="G3466">
        <f>IF(F3466="failed",Data!L3466,0)</f>
        <v>0</v>
      </c>
    </row>
    <row r="3467" spans="1:7" hidden="1" x14ac:dyDescent="0.25">
      <c r="A3467">
        <v>3465</v>
      </c>
      <c r="B3467" t="str">
        <f>VLOOKUP(A3467,Table1[[#This Row],[id]:[state]],6,0)</f>
        <v>successful</v>
      </c>
      <c r="C3467">
        <f>IF(B3467="successful",Data!L3467,0)</f>
        <v>36</v>
      </c>
      <c r="F3467" t="str">
        <f>VLOOKUP(A3467,Table1[[#This Row],[id]:[state]],6,0)</f>
        <v>successful</v>
      </c>
      <c r="G3467">
        <f>IF(F3467="failed",Data!L3467,0)</f>
        <v>0</v>
      </c>
    </row>
    <row r="3468" spans="1:7" hidden="1" x14ac:dyDescent="0.25">
      <c r="A3468">
        <v>3466</v>
      </c>
      <c r="B3468" t="str">
        <f>VLOOKUP(A3468,Table1[[#This Row],[id]:[state]],6,0)</f>
        <v>successful</v>
      </c>
      <c r="C3468">
        <f>IF(B3468="successful",Data!L3468,0)</f>
        <v>61</v>
      </c>
      <c r="F3468" t="str">
        <f>VLOOKUP(A3468,Table1[[#This Row],[id]:[state]],6,0)</f>
        <v>successful</v>
      </c>
      <c r="G3468">
        <f>IF(F3468="failed",Data!L3468,0)</f>
        <v>0</v>
      </c>
    </row>
    <row r="3469" spans="1:7" hidden="1" x14ac:dyDescent="0.25">
      <c r="A3469">
        <v>3467</v>
      </c>
      <c r="B3469" t="str">
        <f>VLOOKUP(A3469,Table1[[#This Row],[id]:[state]],6,0)</f>
        <v>successful</v>
      </c>
      <c r="C3469">
        <f>IF(B3469="successful",Data!L3469,0)</f>
        <v>47</v>
      </c>
      <c r="F3469" t="str">
        <f>VLOOKUP(A3469,Table1[[#This Row],[id]:[state]],6,0)</f>
        <v>successful</v>
      </c>
      <c r="G3469">
        <f>IF(F3469="failed",Data!L3469,0)</f>
        <v>0</v>
      </c>
    </row>
    <row r="3470" spans="1:7" hidden="1" x14ac:dyDescent="0.25">
      <c r="A3470">
        <v>3468</v>
      </c>
      <c r="B3470" t="str">
        <f>VLOOKUP(A3470,Table1[[#This Row],[id]:[state]],6,0)</f>
        <v>successful</v>
      </c>
      <c r="C3470">
        <f>IF(B3470="successful",Data!L3470,0)</f>
        <v>17</v>
      </c>
      <c r="F3470" t="str">
        <f>VLOOKUP(A3470,Table1[[#This Row],[id]:[state]],6,0)</f>
        <v>successful</v>
      </c>
      <c r="G3470">
        <f>IF(F3470="failed",Data!L3470,0)</f>
        <v>0</v>
      </c>
    </row>
    <row r="3471" spans="1:7" hidden="1" x14ac:dyDescent="0.25">
      <c r="A3471">
        <v>3469</v>
      </c>
      <c r="B3471" t="str">
        <f>VLOOKUP(A3471,Table1[[#This Row],[id]:[state]],6,0)</f>
        <v>successful</v>
      </c>
      <c r="C3471">
        <f>IF(B3471="successful",Data!L3471,0)</f>
        <v>63</v>
      </c>
      <c r="F3471" t="str">
        <f>VLOOKUP(A3471,Table1[[#This Row],[id]:[state]],6,0)</f>
        <v>successful</v>
      </c>
      <c r="G3471">
        <f>IF(F3471="failed",Data!L3471,0)</f>
        <v>0</v>
      </c>
    </row>
    <row r="3472" spans="1:7" hidden="1" x14ac:dyDescent="0.25">
      <c r="A3472">
        <v>3470</v>
      </c>
      <c r="B3472" t="str">
        <f>VLOOKUP(A3472,Table1[[#This Row],[id]:[state]],6,0)</f>
        <v>successful</v>
      </c>
      <c r="C3472">
        <f>IF(B3472="successful",Data!L3472,0)</f>
        <v>9</v>
      </c>
      <c r="F3472" t="str">
        <f>VLOOKUP(A3472,Table1[[#This Row],[id]:[state]],6,0)</f>
        <v>successful</v>
      </c>
      <c r="G3472">
        <f>IF(F3472="failed",Data!L3472,0)</f>
        <v>0</v>
      </c>
    </row>
    <row r="3473" spans="1:7" hidden="1" x14ac:dyDescent="0.25">
      <c r="A3473">
        <v>3471</v>
      </c>
      <c r="B3473" t="str">
        <f>VLOOKUP(A3473,Table1[[#This Row],[id]:[state]],6,0)</f>
        <v>successful</v>
      </c>
      <c r="C3473">
        <f>IF(B3473="successful",Data!L3473,0)</f>
        <v>30</v>
      </c>
      <c r="F3473" t="str">
        <f>VLOOKUP(A3473,Table1[[#This Row],[id]:[state]],6,0)</f>
        <v>successful</v>
      </c>
      <c r="G3473">
        <f>IF(F3473="failed",Data!L3473,0)</f>
        <v>0</v>
      </c>
    </row>
    <row r="3474" spans="1:7" hidden="1" x14ac:dyDescent="0.25">
      <c r="A3474">
        <v>3472</v>
      </c>
      <c r="B3474" t="str">
        <f>VLOOKUP(A3474,Table1[[#This Row],[id]:[state]],6,0)</f>
        <v>successful</v>
      </c>
      <c r="C3474">
        <f>IF(B3474="successful",Data!L3474,0)</f>
        <v>23</v>
      </c>
      <c r="F3474" t="str">
        <f>VLOOKUP(A3474,Table1[[#This Row],[id]:[state]],6,0)</f>
        <v>successful</v>
      </c>
      <c r="G3474">
        <f>IF(F3474="failed",Data!L3474,0)</f>
        <v>0</v>
      </c>
    </row>
    <row r="3475" spans="1:7" hidden="1" x14ac:dyDescent="0.25">
      <c r="A3475">
        <v>3473</v>
      </c>
      <c r="B3475" t="str">
        <f>VLOOKUP(A3475,Table1[[#This Row],[id]:[state]],6,0)</f>
        <v>successful</v>
      </c>
      <c r="C3475">
        <f>IF(B3475="successful",Data!L3475,0)</f>
        <v>33</v>
      </c>
      <c r="F3475" t="str">
        <f>VLOOKUP(A3475,Table1[[#This Row],[id]:[state]],6,0)</f>
        <v>successful</v>
      </c>
      <c r="G3475">
        <f>IF(F3475="failed",Data!L3475,0)</f>
        <v>0</v>
      </c>
    </row>
    <row r="3476" spans="1:7" hidden="1" x14ac:dyDescent="0.25">
      <c r="A3476">
        <v>3474</v>
      </c>
      <c r="B3476" t="str">
        <f>VLOOKUP(A3476,Table1[[#This Row],[id]:[state]],6,0)</f>
        <v>successful</v>
      </c>
      <c r="C3476">
        <f>IF(B3476="successful",Data!L3476,0)</f>
        <v>39</v>
      </c>
      <c r="F3476" t="str">
        <f>VLOOKUP(A3476,Table1[[#This Row],[id]:[state]],6,0)</f>
        <v>successful</v>
      </c>
      <c r="G3476">
        <f>IF(F3476="failed",Data!L3476,0)</f>
        <v>0</v>
      </c>
    </row>
    <row r="3477" spans="1:7" hidden="1" x14ac:dyDescent="0.25">
      <c r="A3477">
        <v>3475</v>
      </c>
      <c r="B3477" t="str">
        <f>VLOOKUP(A3477,Table1[[#This Row],[id]:[state]],6,0)</f>
        <v>successful</v>
      </c>
      <c r="C3477">
        <f>IF(B3477="successful",Data!L3477,0)</f>
        <v>17</v>
      </c>
      <c r="F3477" t="str">
        <f>VLOOKUP(A3477,Table1[[#This Row],[id]:[state]],6,0)</f>
        <v>successful</v>
      </c>
      <c r="G3477">
        <f>IF(F3477="failed",Data!L3477,0)</f>
        <v>0</v>
      </c>
    </row>
    <row r="3478" spans="1:7" hidden="1" x14ac:dyDescent="0.25">
      <c r="A3478">
        <v>3476</v>
      </c>
      <c r="B3478" t="str">
        <f>VLOOKUP(A3478,Table1[[#This Row],[id]:[state]],6,0)</f>
        <v>successful</v>
      </c>
      <c r="C3478">
        <f>IF(B3478="successful",Data!L3478,0)</f>
        <v>6</v>
      </c>
      <c r="F3478" t="str">
        <f>VLOOKUP(A3478,Table1[[#This Row],[id]:[state]],6,0)</f>
        <v>successful</v>
      </c>
      <c r="G3478">
        <f>IF(F3478="failed",Data!L3478,0)</f>
        <v>0</v>
      </c>
    </row>
    <row r="3479" spans="1:7" hidden="1" x14ac:dyDescent="0.25">
      <c r="A3479">
        <v>3477</v>
      </c>
      <c r="B3479" t="str">
        <f>VLOOKUP(A3479,Table1[[#This Row],[id]:[state]],6,0)</f>
        <v>successful</v>
      </c>
      <c r="C3479">
        <f>IF(B3479="successful",Data!L3479,0)</f>
        <v>39</v>
      </c>
      <c r="F3479" t="str">
        <f>VLOOKUP(A3479,Table1[[#This Row],[id]:[state]],6,0)</f>
        <v>successful</v>
      </c>
      <c r="G3479">
        <f>IF(F3479="failed",Data!L3479,0)</f>
        <v>0</v>
      </c>
    </row>
    <row r="3480" spans="1:7" hidden="1" x14ac:dyDescent="0.25">
      <c r="A3480">
        <v>3478</v>
      </c>
      <c r="B3480" t="str">
        <f>VLOOKUP(A3480,Table1[[#This Row],[id]:[state]],6,0)</f>
        <v>successful</v>
      </c>
      <c r="C3480">
        <f>IF(B3480="successful",Data!L3480,0)</f>
        <v>57</v>
      </c>
      <c r="F3480" t="str">
        <f>VLOOKUP(A3480,Table1[[#This Row],[id]:[state]],6,0)</f>
        <v>successful</v>
      </c>
      <c r="G3480">
        <f>IF(F3480="failed",Data!L3480,0)</f>
        <v>0</v>
      </c>
    </row>
    <row r="3481" spans="1:7" hidden="1" x14ac:dyDescent="0.25">
      <c r="A3481">
        <v>3479</v>
      </c>
      <c r="B3481" t="str">
        <f>VLOOKUP(A3481,Table1[[#This Row],[id]:[state]],6,0)</f>
        <v>successful</v>
      </c>
      <c r="C3481">
        <f>IF(B3481="successful",Data!L3481,0)</f>
        <v>56</v>
      </c>
      <c r="F3481" t="str">
        <f>VLOOKUP(A3481,Table1[[#This Row],[id]:[state]],6,0)</f>
        <v>successful</v>
      </c>
      <c r="G3481">
        <f>IF(F3481="failed",Data!L3481,0)</f>
        <v>0</v>
      </c>
    </row>
    <row r="3482" spans="1:7" hidden="1" x14ac:dyDescent="0.25">
      <c r="A3482">
        <v>3480</v>
      </c>
      <c r="B3482" t="str">
        <f>VLOOKUP(A3482,Table1[[#This Row],[id]:[state]],6,0)</f>
        <v>successful</v>
      </c>
      <c r="C3482">
        <f>IF(B3482="successful",Data!L3482,0)</f>
        <v>13</v>
      </c>
      <c r="F3482" t="str">
        <f>VLOOKUP(A3482,Table1[[#This Row],[id]:[state]],6,0)</f>
        <v>successful</v>
      </c>
      <c r="G3482">
        <f>IF(F3482="failed",Data!L3482,0)</f>
        <v>0</v>
      </c>
    </row>
    <row r="3483" spans="1:7" hidden="1" x14ac:dyDescent="0.25">
      <c r="A3483">
        <v>3481</v>
      </c>
      <c r="B3483" t="str">
        <f>VLOOKUP(A3483,Table1[[#This Row],[id]:[state]],6,0)</f>
        <v>successful</v>
      </c>
      <c r="C3483">
        <f>IF(B3483="successful",Data!L3483,0)</f>
        <v>95</v>
      </c>
      <c r="F3483" t="str">
        <f>VLOOKUP(A3483,Table1[[#This Row],[id]:[state]],6,0)</f>
        <v>successful</v>
      </c>
      <c r="G3483">
        <f>IF(F3483="failed",Data!L3483,0)</f>
        <v>0</v>
      </c>
    </row>
    <row r="3484" spans="1:7" hidden="1" x14ac:dyDescent="0.25">
      <c r="A3484">
        <v>3482</v>
      </c>
      <c r="B3484" t="str">
        <f>VLOOKUP(A3484,Table1[[#This Row],[id]:[state]],6,0)</f>
        <v>successful</v>
      </c>
      <c r="C3484">
        <f>IF(B3484="successful",Data!L3484,0)</f>
        <v>80</v>
      </c>
      <c r="F3484" t="str">
        <f>VLOOKUP(A3484,Table1[[#This Row],[id]:[state]],6,0)</f>
        <v>successful</v>
      </c>
      <c r="G3484">
        <f>IF(F3484="failed",Data!L3484,0)</f>
        <v>0</v>
      </c>
    </row>
    <row r="3485" spans="1:7" hidden="1" x14ac:dyDescent="0.25">
      <c r="A3485">
        <v>3483</v>
      </c>
      <c r="B3485" t="str">
        <f>VLOOKUP(A3485,Table1[[#This Row],[id]:[state]],6,0)</f>
        <v>successful</v>
      </c>
      <c r="C3485">
        <f>IF(B3485="successful",Data!L3485,0)</f>
        <v>133</v>
      </c>
      <c r="F3485" t="str">
        <f>VLOOKUP(A3485,Table1[[#This Row],[id]:[state]],6,0)</f>
        <v>successful</v>
      </c>
      <c r="G3485">
        <f>IF(F3485="failed",Data!L3485,0)</f>
        <v>0</v>
      </c>
    </row>
    <row r="3486" spans="1:7" hidden="1" x14ac:dyDescent="0.25">
      <c r="A3486">
        <v>3484</v>
      </c>
      <c r="B3486" t="str">
        <f>VLOOKUP(A3486,Table1[[#This Row],[id]:[state]],6,0)</f>
        <v>successful</v>
      </c>
      <c r="C3486">
        <f>IF(B3486="successful",Data!L3486,0)</f>
        <v>44</v>
      </c>
      <c r="F3486" t="str">
        <f>VLOOKUP(A3486,Table1[[#This Row],[id]:[state]],6,0)</f>
        <v>successful</v>
      </c>
      <c r="G3486">
        <f>IF(F3486="failed",Data!L3486,0)</f>
        <v>0</v>
      </c>
    </row>
    <row r="3487" spans="1:7" hidden="1" x14ac:dyDescent="0.25">
      <c r="A3487">
        <v>3485</v>
      </c>
      <c r="B3487" t="str">
        <f>VLOOKUP(A3487,Table1[[#This Row],[id]:[state]],6,0)</f>
        <v>successful</v>
      </c>
      <c r="C3487">
        <f>IF(B3487="successful",Data!L3487,0)</f>
        <v>30</v>
      </c>
      <c r="F3487" t="str">
        <f>VLOOKUP(A3487,Table1[[#This Row],[id]:[state]],6,0)</f>
        <v>successful</v>
      </c>
      <c r="G3487">
        <f>IF(F3487="failed",Data!L3487,0)</f>
        <v>0</v>
      </c>
    </row>
    <row r="3488" spans="1:7" hidden="1" x14ac:dyDescent="0.25">
      <c r="A3488">
        <v>3486</v>
      </c>
      <c r="B3488" t="str">
        <f>VLOOKUP(A3488,Table1[[#This Row],[id]:[state]],6,0)</f>
        <v>successful</v>
      </c>
      <c r="C3488">
        <f>IF(B3488="successful",Data!L3488,0)</f>
        <v>56</v>
      </c>
      <c r="F3488" t="str">
        <f>VLOOKUP(A3488,Table1[[#This Row],[id]:[state]],6,0)</f>
        <v>successful</v>
      </c>
      <c r="G3488">
        <f>IF(F3488="failed",Data!L3488,0)</f>
        <v>0</v>
      </c>
    </row>
    <row r="3489" spans="1:7" hidden="1" x14ac:dyDescent="0.25">
      <c r="A3489">
        <v>3487</v>
      </c>
      <c r="B3489" t="str">
        <f>VLOOKUP(A3489,Table1[[#This Row],[id]:[state]],6,0)</f>
        <v>successful</v>
      </c>
      <c r="C3489">
        <f>IF(B3489="successful",Data!L3489,0)</f>
        <v>66</v>
      </c>
      <c r="F3489" t="str">
        <f>VLOOKUP(A3489,Table1[[#This Row],[id]:[state]],6,0)</f>
        <v>successful</v>
      </c>
      <c r="G3489">
        <f>IF(F3489="failed",Data!L3489,0)</f>
        <v>0</v>
      </c>
    </row>
    <row r="3490" spans="1:7" hidden="1" x14ac:dyDescent="0.25">
      <c r="A3490">
        <v>3488</v>
      </c>
      <c r="B3490" t="str">
        <f>VLOOKUP(A3490,Table1[[#This Row],[id]:[state]],6,0)</f>
        <v>successful</v>
      </c>
      <c r="C3490">
        <f>IF(B3490="successful",Data!L3490,0)</f>
        <v>29</v>
      </c>
      <c r="F3490" t="str">
        <f>VLOOKUP(A3490,Table1[[#This Row],[id]:[state]],6,0)</f>
        <v>successful</v>
      </c>
      <c r="G3490">
        <f>IF(F3490="failed",Data!L3490,0)</f>
        <v>0</v>
      </c>
    </row>
    <row r="3491" spans="1:7" hidden="1" x14ac:dyDescent="0.25">
      <c r="A3491">
        <v>3489</v>
      </c>
      <c r="B3491" t="str">
        <f>VLOOKUP(A3491,Table1[[#This Row],[id]:[state]],6,0)</f>
        <v>successful</v>
      </c>
      <c r="C3491">
        <f>IF(B3491="successful",Data!L3491,0)</f>
        <v>72</v>
      </c>
      <c r="F3491" t="str">
        <f>VLOOKUP(A3491,Table1[[#This Row],[id]:[state]],6,0)</f>
        <v>successful</v>
      </c>
      <c r="G3491">
        <f>IF(F3491="failed",Data!L3491,0)</f>
        <v>0</v>
      </c>
    </row>
    <row r="3492" spans="1:7" hidden="1" x14ac:dyDescent="0.25">
      <c r="A3492">
        <v>3490</v>
      </c>
      <c r="B3492" t="str">
        <f>VLOOKUP(A3492,Table1[[#This Row],[id]:[state]],6,0)</f>
        <v>successful</v>
      </c>
      <c r="C3492">
        <f>IF(B3492="successful",Data!L3492,0)</f>
        <v>27</v>
      </c>
      <c r="F3492" t="str">
        <f>VLOOKUP(A3492,Table1[[#This Row],[id]:[state]],6,0)</f>
        <v>successful</v>
      </c>
      <c r="G3492">
        <f>IF(F3492="failed",Data!L3492,0)</f>
        <v>0</v>
      </c>
    </row>
    <row r="3493" spans="1:7" hidden="1" x14ac:dyDescent="0.25">
      <c r="A3493">
        <v>3491</v>
      </c>
      <c r="B3493" t="str">
        <f>VLOOKUP(A3493,Table1[[#This Row],[id]:[state]],6,0)</f>
        <v>successful</v>
      </c>
      <c r="C3493">
        <f>IF(B3493="successful",Data!L3493,0)</f>
        <v>10</v>
      </c>
      <c r="F3493" t="str">
        <f>VLOOKUP(A3493,Table1[[#This Row],[id]:[state]],6,0)</f>
        <v>successful</v>
      </c>
      <c r="G3493">
        <f>IF(F3493="failed",Data!L3493,0)</f>
        <v>0</v>
      </c>
    </row>
    <row r="3494" spans="1:7" hidden="1" x14ac:dyDescent="0.25">
      <c r="A3494">
        <v>3492</v>
      </c>
      <c r="B3494" t="str">
        <f>VLOOKUP(A3494,Table1[[#This Row],[id]:[state]],6,0)</f>
        <v>successful</v>
      </c>
      <c r="C3494">
        <f>IF(B3494="successful",Data!L3494,0)</f>
        <v>35</v>
      </c>
      <c r="F3494" t="str">
        <f>VLOOKUP(A3494,Table1[[#This Row],[id]:[state]],6,0)</f>
        <v>successful</v>
      </c>
      <c r="G3494">
        <f>IF(F3494="failed",Data!L3494,0)</f>
        <v>0</v>
      </c>
    </row>
    <row r="3495" spans="1:7" hidden="1" x14ac:dyDescent="0.25">
      <c r="A3495">
        <v>3493</v>
      </c>
      <c r="B3495" t="str">
        <f>VLOOKUP(A3495,Table1[[#This Row],[id]:[state]],6,0)</f>
        <v>successful</v>
      </c>
      <c r="C3495">
        <f>IF(B3495="successful",Data!L3495,0)</f>
        <v>29</v>
      </c>
      <c r="F3495" t="str">
        <f>VLOOKUP(A3495,Table1[[#This Row],[id]:[state]],6,0)</f>
        <v>successful</v>
      </c>
      <c r="G3495">
        <f>IF(F3495="failed",Data!L3495,0)</f>
        <v>0</v>
      </c>
    </row>
    <row r="3496" spans="1:7" hidden="1" x14ac:dyDescent="0.25">
      <c r="A3496">
        <v>3494</v>
      </c>
      <c r="B3496" t="str">
        <f>VLOOKUP(A3496,Table1[[#This Row],[id]:[state]],6,0)</f>
        <v>successful</v>
      </c>
      <c r="C3496">
        <f>IF(B3496="successful",Data!L3496,0)</f>
        <v>13</v>
      </c>
      <c r="F3496" t="str">
        <f>VLOOKUP(A3496,Table1[[#This Row],[id]:[state]],6,0)</f>
        <v>successful</v>
      </c>
      <c r="G3496">
        <f>IF(F3496="failed",Data!L3496,0)</f>
        <v>0</v>
      </c>
    </row>
    <row r="3497" spans="1:7" hidden="1" x14ac:dyDescent="0.25">
      <c r="A3497">
        <v>3495</v>
      </c>
      <c r="B3497" t="str">
        <f>VLOOKUP(A3497,Table1[[#This Row],[id]:[state]],6,0)</f>
        <v>successful</v>
      </c>
      <c r="C3497">
        <f>IF(B3497="successful",Data!L3497,0)</f>
        <v>72</v>
      </c>
      <c r="F3497" t="str">
        <f>VLOOKUP(A3497,Table1[[#This Row],[id]:[state]],6,0)</f>
        <v>successful</v>
      </c>
      <c r="G3497">
        <f>IF(F3497="failed",Data!L3497,0)</f>
        <v>0</v>
      </c>
    </row>
    <row r="3498" spans="1:7" hidden="1" x14ac:dyDescent="0.25">
      <c r="A3498">
        <v>3496</v>
      </c>
      <c r="B3498" t="str">
        <f>VLOOKUP(A3498,Table1[[#This Row],[id]:[state]],6,0)</f>
        <v>successful</v>
      </c>
      <c r="C3498">
        <f>IF(B3498="successful",Data!L3498,0)</f>
        <v>78</v>
      </c>
      <c r="F3498" t="str">
        <f>VLOOKUP(A3498,Table1[[#This Row],[id]:[state]],6,0)</f>
        <v>successful</v>
      </c>
      <c r="G3498">
        <f>IF(F3498="failed",Data!L3498,0)</f>
        <v>0</v>
      </c>
    </row>
    <row r="3499" spans="1:7" hidden="1" x14ac:dyDescent="0.25">
      <c r="A3499">
        <v>3497</v>
      </c>
      <c r="B3499" t="str">
        <f>VLOOKUP(A3499,Table1[[#This Row],[id]:[state]],6,0)</f>
        <v>successful</v>
      </c>
      <c r="C3499">
        <f>IF(B3499="successful",Data!L3499,0)</f>
        <v>49</v>
      </c>
      <c r="F3499" t="str">
        <f>VLOOKUP(A3499,Table1[[#This Row],[id]:[state]],6,0)</f>
        <v>successful</v>
      </c>
      <c r="G3499">
        <f>IF(F3499="failed",Data!L3499,0)</f>
        <v>0</v>
      </c>
    </row>
    <row r="3500" spans="1:7" hidden="1" x14ac:dyDescent="0.25">
      <c r="A3500">
        <v>3498</v>
      </c>
      <c r="B3500" t="str">
        <f>VLOOKUP(A3500,Table1[[#This Row],[id]:[state]],6,0)</f>
        <v>successful</v>
      </c>
      <c r="C3500">
        <f>IF(B3500="successful",Data!L3500,0)</f>
        <v>42</v>
      </c>
      <c r="F3500" t="str">
        <f>VLOOKUP(A3500,Table1[[#This Row],[id]:[state]],6,0)</f>
        <v>successful</v>
      </c>
      <c r="G3500">
        <f>IF(F3500="failed",Data!L3500,0)</f>
        <v>0</v>
      </c>
    </row>
    <row r="3501" spans="1:7" hidden="1" x14ac:dyDescent="0.25">
      <c r="A3501">
        <v>3499</v>
      </c>
      <c r="B3501" t="str">
        <f>VLOOKUP(A3501,Table1[[#This Row],[id]:[state]],6,0)</f>
        <v>successful</v>
      </c>
      <c r="C3501">
        <f>IF(B3501="successful",Data!L3501,0)</f>
        <v>35</v>
      </c>
      <c r="F3501" t="str">
        <f>VLOOKUP(A3501,Table1[[#This Row],[id]:[state]],6,0)</f>
        <v>successful</v>
      </c>
      <c r="G3501">
        <f>IF(F3501="failed",Data!L3501,0)</f>
        <v>0</v>
      </c>
    </row>
    <row r="3502" spans="1:7" hidden="1" x14ac:dyDescent="0.25">
      <c r="A3502">
        <v>3500</v>
      </c>
      <c r="B3502" t="str">
        <f>VLOOKUP(A3502,Table1[[#This Row],[id]:[state]],6,0)</f>
        <v>successful</v>
      </c>
      <c r="C3502">
        <f>IF(B3502="successful",Data!L3502,0)</f>
        <v>42</v>
      </c>
      <c r="F3502" t="str">
        <f>VLOOKUP(A3502,Table1[[#This Row],[id]:[state]],6,0)</f>
        <v>successful</v>
      </c>
      <c r="G3502">
        <f>IF(F3502="failed",Data!L3502,0)</f>
        <v>0</v>
      </c>
    </row>
    <row r="3503" spans="1:7" hidden="1" x14ac:dyDescent="0.25">
      <c r="A3503">
        <v>3501</v>
      </c>
      <c r="B3503" t="str">
        <f>VLOOKUP(A3503,Table1[[#This Row],[id]:[state]],6,0)</f>
        <v>successful</v>
      </c>
      <c r="C3503">
        <f>IF(B3503="successful",Data!L3503,0)</f>
        <v>42</v>
      </c>
      <c r="F3503" t="str">
        <f>VLOOKUP(A3503,Table1[[#This Row],[id]:[state]],6,0)</f>
        <v>successful</v>
      </c>
      <c r="G3503">
        <f>IF(F3503="failed",Data!L3503,0)</f>
        <v>0</v>
      </c>
    </row>
    <row r="3504" spans="1:7" hidden="1" x14ac:dyDescent="0.25">
      <c r="A3504">
        <v>3502</v>
      </c>
      <c r="B3504" t="str">
        <f>VLOOKUP(A3504,Table1[[#This Row],[id]:[state]],6,0)</f>
        <v>successful</v>
      </c>
      <c r="C3504">
        <f>IF(B3504="successful",Data!L3504,0)</f>
        <v>31</v>
      </c>
      <c r="F3504" t="str">
        <f>VLOOKUP(A3504,Table1[[#This Row],[id]:[state]],6,0)</f>
        <v>successful</v>
      </c>
      <c r="G3504">
        <f>IF(F3504="failed",Data!L3504,0)</f>
        <v>0</v>
      </c>
    </row>
    <row r="3505" spans="1:7" hidden="1" x14ac:dyDescent="0.25">
      <c r="A3505">
        <v>3503</v>
      </c>
      <c r="B3505" t="str">
        <f>VLOOKUP(A3505,Table1[[#This Row],[id]:[state]],6,0)</f>
        <v>successful</v>
      </c>
      <c r="C3505">
        <f>IF(B3505="successful",Data!L3505,0)</f>
        <v>38</v>
      </c>
      <c r="F3505" t="str">
        <f>VLOOKUP(A3505,Table1[[#This Row],[id]:[state]],6,0)</f>
        <v>successful</v>
      </c>
      <c r="G3505">
        <f>IF(F3505="failed",Data!L3505,0)</f>
        <v>0</v>
      </c>
    </row>
    <row r="3506" spans="1:7" hidden="1" x14ac:dyDescent="0.25">
      <c r="A3506">
        <v>3504</v>
      </c>
      <c r="B3506" t="str">
        <f>VLOOKUP(A3506,Table1[[#This Row],[id]:[state]],6,0)</f>
        <v>successful</v>
      </c>
      <c r="C3506">
        <f>IF(B3506="successful",Data!L3506,0)</f>
        <v>8</v>
      </c>
      <c r="F3506" t="str">
        <f>VLOOKUP(A3506,Table1[[#This Row],[id]:[state]],6,0)</f>
        <v>successful</v>
      </c>
      <c r="G3506">
        <f>IF(F3506="failed",Data!L3506,0)</f>
        <v>0</v>
      </c>
    </row>
    <row r="3507" spans="1:7" hidden="1" x14ac:dyDescent="0.25">
      <c r="A3507">
        <v>3505</v>
      </c>
      <c r="B3507" t="str">
        <f>VLOOKUP(A3507,Table1[[#This Row],[id]:[state]],6,0)</f>
        <v>successful</v>
      </c>
      <c r="C3507">
        <f>IF(B3507="successful",Data!L3507,0)</f>
        <v>39</v>
      </c>
      <c r="F3507" t="str">
        <f>VLOOKUP(A3507,Table1[[#This Row],[id]:[state]],6,0)</f>
        <v>successful</v>
      </c>
      <c r="G3507">
        <f>IF(F3507="failed",Data!L3507,0)</f>
        <v>0</v>
      </c>
    </row>
    <row r="3508" spans="1:7" hidden="1" x14ac:dyDescent="0.25">
      <c r="A3508">
        <v>3506</v>
      </c>
      <c r="B3508" t="str">
        <f>VLOOKUP(A3508,Table1[[#This Row],[id]:[state]],6,0)</f>
        <v>successful</v>
      </c>
      <c r="C3508">
        <f>IF(B3508="successful",Data!L3508,0)</f>
        <v>29</v>
      </c>
      <c r="F3508" t="str">
        <f>VLOOKUP(A3508,Table1[[#This Row],[id]:[state]],6,0)</f>
        <v>successful</v>
      </c>
      <c r="G3508">
        <f>IF(F3508="failed",Data!L3508,0)</f>
        <v>0</v>
      </c>
    </row>
    <row r="3509" spans="1:7" hidden="1" x14ac:dyDescent="0.25">
      <c r="A3509">
        <v>3507</v>
      </c>
      <c r="B3509" t="str">
        <f>VLOOKUP(A3509,Table1[[#This Row],[id]:[state]],6,0)</f>
        <v>successful</v>
      </c>
      <c r="C3509">
        <f>IF(B3509="successful",Data!L3509,0)</f>
        <v>72</v>
      </c>
      <c r="F3509" t="str">
        <f>VLOOKUP(A3509,Table1[[#This Row],[id]:[state]],6,0)</f>
        <v>successful</v>
      </c>
      <c r="G3509">
        <f>IF(F3509="failed",Data!L3509,0)</f>
        <v>0</v>
      </c>
    </row>
    <row r="3510" spans="1:7" hidden="1" x14ac:dyDescent="0.25">
      <c r="A3510">
        <v>3508</v>
      </c>
      <c r="B3510" t="str">
        <f>VLOOKUP(A3510,Table1[[#This Row],[id]:[state]],6,0)</f>
        <v>successful</v>
      </c>
      <c r="C3510">
        <f>IF(B3510="successful",Data!L3510,0)</f>
        <v>15</v>
      </c>
      <c r="F3510" t="str">
        <f>VLOOKUP(A3510,Table1[[#This Row],[id]:[state]],6,0)</f>
        <v>successful</v>
      </c>
      <c r="G3510">
        <f>IF(F3510="failed",Data!L3510,0)</f>
        <v>0</v>
      </c>
    </row>
    <row r="3511" spans="1:7" hidden="1" x14ac:dyDescent="0.25">
      <c r="A3511">
        <v>3509</v>
      </c>
      <c r="B3511" t="str">
        <f>VLOOKUP(A3511,Table1[[#This Row],[id]:[state]],6,0)</f>
        <v>successful</v>
      </c>
      <c r="C3511">
        <f>IF(B3511="successful",Data!L3511,0)</f>
        <v>33</v>
      </c>
      <c r="F3511" t="str">
        <f>VLOOKUP(A3511,Table1[[#This Row],[id]:[state]],6,0)</f>
        <v>successful</v>
      </c>
      <c r="G3511">
        <f>IF(F3511="failed",Data!L3511,0)</f>
        <v>0</v>
      </c>
    </row>
    <row r="3512" spans="1:7" hidden="1" x14ac:dyDescent="0.25">
      <c r="A3512">
        <v>3510</v>
      </c>
      <c r="B3512" t="str">
        <f>VLOOKUP(A3512,Table1[[#This Row],[id]:[state]],6,0)</f>
        <v>successful</v>
      </c>
      <c r="C3512">
        <f>IF(B3512="successful",Data!L3512,0)</f>
        <v>15</v>
      </c>
      <c r="F3512" t="str">
        <f>VLOOKUP(A3512,Table1[[#This Row],[id]:[state]],6,0)</f>
        <v>successful</v>
      </c>
      <c r="G3512">
        <f>IF(F3512="failed",Data!L3512,0)</f>
        <v>0</v>
      </c>
    </row>
    <row r="3513" spans="1:7" hidden="1" x14ac:dyDescent="0.25">
      <c r="A3513">
        <v>3511</v>
      </c>
      <c r="B3513" t="str">
        <f>VLOOKUP(A3513,Table1[[#This Row],[id]:[state]],6,0)</f>
        <v>successful</v>
      </c>
      <c r="C3513">
        <f>IF(B3513="successful",Data!L3513,0)</f>
        <v>19</v>
      </c>
      <c r="F3513" t="str">
        <f>VLOOKUP(A3513,Table1[[#This Row],[id]:[state]],6,0)</f>
        <v>successful</v>
      </c>
      <c r="G3513">
        <f>IF(F3513="failed",Data!L3513,0)</f>
        <v>0</v>
      </c>
    </row>
    <row r="3514" spans="1:7" hidden="1" x14ac:dyDescent="0.25">
      <c r="A3514">
        <v>3512</v>
      </c>
      <c r="B3514" t="str">
        <f>VLOOKUP(A3514,Table1[[#This Row],[id]:[state]],6,0)</f>
        <v>successful</v>
      </c>
      <c r="C3514">
        <f>IF(B3514="successful",Data!L3514,0)</f>
        <v>17</v>
      </c>
      <c r="F3514" t="str">
        <f>VLOOKUP(A3514,Table1[[#This Row],[id]:[state]],6,0)</f>
        <v>successful</v>
      </c>
      <c r="G3514">
        <f>IF(F3514="failed",Data!L3514,0)</f>
        <v>0</v>
      </c>
    </row>
    <row r="3515" spans="1:7" hidden="1" x14ac:dyDescent="0.25">
      <c r="A3515">
        <v>3513</v>
      </c>
      <c r="B3515" t="str">
        <f>VLOOKUP(A3515,Table1[[#This Row],[id]:[state]],6,0)</f>
        <v>successful</v>
      </c>
      <c r="C3515">
        <f>IF(B3515="successful",Data!L3515,0)</f>
        <v>44</v>
      </c>
      <c r="F3515" t="str">
        <f>VLOOKUP(A3515,Table1[[#This Row],[id]:[state]],6,0)</f>
        <v>successful</v>
      </c>
      <c r="G3515">
        <f>IF(F3515="failed",Data!L3515,0)</f>
        <v>0</v>
      </c>
    </row>
    <row r="3516" spans="1:7" hidden="1" x14ac:dyDescent="0.25">
      <c r="A3516">
        <v>3514</v>
      </c>
      <c r="B3516" t="str">
        <f>VLOOKUP(A3516,Table1[[#This Row],[id]:[state]],6,0)</f>
        <v>successful</v>
      </c>
      <c r="C3516">
        <f>IF(B3516="successful",Data!L3516,0)</f>
        <v>10</v>
      </c>
      <c r="F3516" t="str">
        <f>VLOOKUP(A3516,Table1[[#This Row],[id]:[state]],6,0)</f>
        <v>successful</v>
      </c>
      <c r="G3516">
        <f>IF(F3516="failed",Data!L3516,0)</f>
        <v>0</v>
      </c>
    </row>
    <row r="3517" spans="1:7" hidden="1" x14ac:dyDescent="0.25">
      <c r="A3517">
        <v>3515</v>
      </c>
      <c r="B3517" t="str">
        <f>VLOOKUP(A3517,Table1[[#This Row],[id]:[state]],6,0)</f>
        <v>successful</v>
      </c>
      <c r="C3517">
        <f>IF(B3517="successful",Data!L3517,0)</f>
        <v>46</v>
      </c>
      <c r="F3517" t="str">
        <f>VLOOKUP(A3517,Table1[[#This Row],[id]:[state]],6,0)</f>
        <v>successful</v>
      </c>
      <c r="G3517">
        <f>IF(F3517="failed",Data!L3517,0)</f>
        <v>0</v>
      </c>
    </row>
    <row r="3518" spans="1:7" hidden="1" x14ac:dyDescent="0.25">
      <c r="A3518">
        <v>3516</v>
      </c>
      <c r="B3518" t="str">
        <f>VLOOKUP(A3518,Table1[[#This Row],[id]:[state]],6,0)</f>
        <v>successful</v>
      </c>
      <c r="C3518">
        <f>IF(B3518="successful",Data!L3518,0)</f>
        <v>11</v>
      </c>
      <c r="F3518" t="str">
        <f>VLOOKUP(A3518,Table1[[#This Row],[id]:[state]],6,0)</f>
        <v>successful</v>
      </c>
      <c r="G3518">
        <f>IF(F3518="failed",Data!L3518,0)</f>
        <v>0</v>
      </c>
    </row>
    <row r="3519" spans="1:7" hidden="1" x14ac:dyDescent="0.25">
      <c r="A3519">
        <v>3517</v>
      </c>
      <c r="B3519" t="str">
        <f>VLOOKUP(A3519,Table1[[#This Row],[id]:[state]],6,0)</f>
        <v>successful</v>
      </c>
      <c r="C3519">
        <f>IF(B3519="successful",Data!L3519,0)</f>
        <v>13</v>
      </c>
      <c r="F3519" t="str">
        <f>VLOOKUP(A3519,Table1[[#This Row],[id]:[state]],6,0)</f>
        <v>successful</v>
      </c>
      <c r="G3519">
        <f>IF(F3519="failed",Data!L3519,0)</f>
        <v>0</v>
      </c>
    </row>
    <row r="3520" spans="1:7" hidden="1" x14ac:dyDescent="0.25">
      <c r="A3520">
        <v>3518</v>
      </c>
      <c r="B3520" t="str">
        <f>VLOOKUP(A3520,Table1[[#This Row],[id]:[state]],6,0)</f>
        <v>successful</v>
      </c>
      <c r="C3520">
        <f>IF(B3520="successful",Data!L3520,0)</f>
        <v>33</v>
      </c>
      <c r="F3520" t="str">
        <f>VLOOKUP(A3520,Table1[[#This Row],[id]:[state]],6,0)</f>
        <v>successful</v>
      </c>
      <c r="G3520">
        <f>IF(F3520="failed",Data!L3520,0)</f>
        <v>0</v>
      </c>
    </row>
    <row r="3521" spans="1:7" hidden="1" x14ac:dyDescent="0.25">
      <c r="A3521">
        <v>3519</v>
      </c>
      <c r="B3521" t="str">
        <f>VLOOKUP(A3521,Table1[[#This Row],[id]:[state]],6,0)</f>
        <v>successful</v>
      </c>
      <c r="C3521">
        <f>IF(B3521="successful",Data!L3521,0)</f>
        <v>28</v>
      </c>
      <c r="F3521" t="str">
        <f>VLOOKUP(A3521,Table1[[#This Row],[id]:[state]],6,0)</f>
        <v>successful</v>
      </c>
      <c r="G3521">
        <f>IF(F3521="failed",Data!L3521,0)</f>
        <v>0</v>
      </c>
    </row>
    <row r="3522" spans="1:7" hidden="1" x14ac:dyDescent="0.25">
      <c r="A3522">
        <v>3520</v>
      </c>
      <c r="B3522" t="str">
        <f>VLOOKUP(A3522,Table1[[#This Row],[id]:[state]],6,0)</f>
        <v>successful</v>
      </c>
      <c r="C3522">
        <f>IF(B3522="successful",Data!L3522,0)</f>
        <v>21</v>
      </c>
      <c r="F3522" t="str">
        <f>VLOOKUP(A3522,Table1[[#This Row],[id]:[state]],6,0)</f>
        <v>successful</v>
      </c>
      <c r="G3522">
        <f>IF(F3522="failed",Data!L3522,0)</f>
        <v>0</v>
      </c>
    </row>
    <row r="3523" spans="1:7" hidden="1" x14ac:dyDescent="0.25">
      <c r="A3523">
        <v>3521</v>
      </c>
      <c r="B3523" t="str">
        <f>VLOOKUP(A3523,Table1[[#This Row],[id]:[state]],6,0)</f>
        <v>successful</v>
      </c>
      <c r="C3523">
        <f>IF(B3523="successful",Data!L3523,0)</f>
        <v>13</v>
      </c>
      <c r="F3523" t="str">
        <f>VLOOKUP(A3523,Table1[[#This Row],[id]:[state]],6,0)</f>
        <v>successful</v>
      </c>
      <c r="G3523">
        <f>IF(F3523="failed",Data!L3523,0)</f>
        <v>0</v>
      </c>
    </row>
    <row r="3524" spans="1:7" hidden="1" x14ac:dyDescent="0.25">
      <c r="A3524">
        <v>3522</v>
      </c>
      <c r="B3524" t="str">
        <f>VLOOKUP(A3524,Table1[[#This Row],[id]:[state]],6,0)</f>
        <v>successful</v>
      </c>
      <c r="C3524">
        <f>IF(B3524="successful",Data!L3524,0)</f>
        <v>34</v>
      </c>
      <c r="F3524" t="str">
        <f>VLOOKUP(A3524,Table1[[#This Row],[id]:[state]],6,0)</f>
        <v>successful</v>
      </c>
      <c r="G3524">
        <f>IF(F3524="failed",Data!L3524,0)</f>
        <v>0</v>
      </c>
    </row>
    <row r="3525" spans="1:7" hidden="1" x14ac:dyDescent="0.25">
      <c r="A3525">
        <v>3523</v>
      </c>
      <c r="B3525" t="str">
        <f>VLOOKUP(A3525,Table1[[#This Row],[id]:[state]],6,0)</f>
        <v>successful</v>
      </c>
      <c r="C3525">
        <f>IF(B3525="successful",Data!L3525,0)</f>
        <v>80</v>
      </c>
      <c r="F3525" t="str">
        <f>VLOOKUP(A3525,Table1[[#This Row],[id]:[state]],6,0)</f>
        <v>successful</v>
      </c>
      <c r="G3525">
        <f>IF(F3525="failed",Data!L3525,0)</f>
        <v>0</v>
      </c>
    </row>
    <row r="3526" spans="1:7" hidden="1" x14ac:dyDescent="0.25">
      <c r="A3526">
        <v>3524</v>
      </c>
      <c r="B3526" t="str">
        <f>VLOOKUP(A3526,Table1[[#This Row],[id]:[state]],6,0)</f>
        <v>successful</v>
      </c>
      <c r="C3526">
        <f>IF(B3526="successful",Data!L3526,0)</f>
        <v>74</v>
      </c>
      <c r="F3526" t="str">
        <f>VLOOKUP(A3526,Table1[[#This Row],[id]:[state]],6,0)</f>
        <v>successful</v>
      </c>
      <c r="G3526">
        <f>IF(F3526="failed",Data!L3526,0)</f>
        <v>0</v>
      </c>
    </row>
    <row r="3527" spans="1:7" hidden="1" x14ac:dyDescent="0.25">
      <c r="A3527">
        <v>3525</v>
      </c>
      <c r="B3527" t="str">
        <f>VLOOKUP(A3527,Table1[[#This Row],[id]:[state]],6,0)</f>
        <v>successful</v>
      </c>
      <c r="C3527">
        <f>IF(B3527="successful",Data!L3527,0)</f>
        <v>7</v>
      </c>
      <c r="F3527" t="str">
        <f>VLOOKUP(A3527,Table1[[#This Row],[id]:[state]],6,0)</f>
        <v>successful</v>
      </c>
      <c r="G3527">
        <f>IF(F3527="failed",Data!L3527,0)</f>
        <v>0</v>
      </c>
    </row>
    <row r="3528" spans="1:7" hidden="1" x14ac:dyDescent="0.25">
      <c r="A3528">
        <v>3526</v>
      </c>
      <c r="B3528" t="str">
        <f>VLOOKUP(A3528,Table1[[#This Row],[id]:[state]],6,0)</f>
        <v>successful</v>
      </c>
      <c r="C3528">
        <f>IF(B3528="successful",Data!L3528,0)</f>
        <v>34</v>
      </c>
      <c r="F3528" t="str">
        <f>VLOOKUP(A3528,Table1[[#This Row],[id]:[state]],6,0)</f>
        <v>successful</v>
      </c>
      <c r="G3528">
        <f>IF(F3528="failed",Data!L3528,0)</f>
        <v>0</v>
      </c>
    </row>
    <row r="3529" spans="1:7" hidden="1" x14ac:dyDescent="0.25">
      <c r="A3529">
        <v>3527</v>
      </c>
      <c r="B3529" t="str">
        <f>VLOOKUP(A3529,Table1[[#This Row],[id]:[state]],6,0)</f>
        <v>successful</v>
      </c>
      <c r="C3529">
        <f>IF(B3529="successful",Data!L3529,0)</f>
        <v>86</v>
      </c>
      <c r="F3529" t="str">
        <f>VLOOKUP(A3529,Table1[[#This Row],[id]:[state]],6,0)</f>
        <v>successful</v>
      </c>
      <c r="G3529">
        <f>IF(F3529="failed",Data!L3529,0)</f>
        <v>0</v>
      </c>
    </row>
    <row r="3530" spans="1:7" hidden="1" x14ac:dyDescent="0.25">
      <c r="A3530">
        <v>3528</v>
      </c>
      <c r="B3530" t="str">
        <f>VLOOKUP(A3530,Table1[[#This Row],[id]:[state]],6,0)</f>
        <v>successful</v>
      </c>
      <c r="C3530">
        <f>IF(B3530="successful",Data!L3530,0)</f>
        <v>37</v>
      </c>
      <c r="F3530" t="str">
        <f>VLOOKUP(A3530,Table1[[#This Row],[id]:[state]],6,0)</f>
        <v>successful</v>
      </c>
      <c r="G3530">
        <f>IF(F3530="failed",Data!L3530,0)</f>
        <v>0</v>
      </c>
    </row>
    <row r="3531" spans="1:7" hidden="1" x14ac:dyDescent="0.25">
      <c r="A3531">
        <v>3529</v>
      </c>
      <c r="B3531" t="str">
        <f>VLOOKUP(A3531,Table1[[#This Row],[id]:[state]],6,0)</f>
        <v>successful</v>
      </c>
      <c r="C3531">
        <f>IF(B3531="successful",Data!L3531,0)</f>
        <v>18</v>
      </c>
      <c r="F3531" t="str">
        <f>VLOOKUP(A3531,Table1[[#This Row],[id]:[state]],6,0)</f>
        <v>successful</v>
      </c>
      <c r="G3531">
        <f>IF(F3531="failed",Data!L3531,0)</f>
        <v>0</v>
      </c>
    </row>
    <row r="3532" spans="1:7" hidden="1" x14ac:dyDescent="0.25">
      <c r="A3532">
        <v>3530</v>
      </c>
      <c r="B3532" t="str">
        <f>VLOOKUP(A3532,Table1[[#This Row],[id]:[state]],6,0)</f>
        <v>successful</v>
      </c>
      <c r="C3532">
        <f>IF(B3532="successful",Data!L3532,0)</f>
        <v>22</v>
      </c>
      <c r="F3532" t="str">
        <f>VLOOKUP(A3532,Table1[[#This Row],[id]:[state]],6,0)</f>
        <v>successful</v>
      </c>
      <c r="G3532">
        <f>IF(F3532="failed",Data!L3532,0)</f>
        <v>0</v>
      </c>
    </row>
    <row r="3533" spans="1:7" hidden="1" x14ac:dyDescent="0.25">
      <c r="A3533">
        <v>3531</v>
      </c>
      <c r="B3533" t="str">
        <f>VLOOKUP(A3533,Table1[[#This Row],[id]:[state]],6,0)</f>
        <v>successful</v>
      </c>
      <c r="C3533">
        <f>IF(B3533="successful",Data!L3533,0)</f>
        <v>26</v>
      </c>
      <c r="F3533" t="str">
        <f>VLOOKUP(A3533,Table1[[#This Row],[id]:[state]],6,0)</f>
        <v>successful</v>
      </c>
      <c r="G3533">
        <f>IF(F3533="failed",Data!L3533,0)</f>
        <v>0</v>
      </c>
    </row>
    <row r="3534" spans="1:7" hidden="1" x14ac:dyDescent="0.25">
      <c r="A3534">
        <v>3532</v>
      </c>
      <c r="B3534" t="str">
        <f>VLOOKUP(A3534,Table1[[#This Row],[id]:[state]],6,0)</f>
        <v>successful</v>
      </c>
      <c r="C3534">
        <f>IF(B3534="successful",Data!L3534,0)</f>
        <v>27</v>
      </c>
      <c r="F3534" t="str">
        <f>VLOOKUP(A3534,Table1[[#This Row],[id]:[state]],6,0)</f>
        <v>successful</v>
      </c>
      <c r="G3534">
        <f>IF(F3534="failed",Data!L3534,0)</f>
        <v>0</v>
      </c>
    </row>
    <row r="3535" spans="1:7" hidden="1" x14ac:dyDescent="0.25">
      <c r="A3535">
        <v>3533</v>
      </c>
      <c r="B3535" t="str">
        <f>VLOOKUP(A3535,Table1[[#This Row],[id]:[state]],6,0)</f>
        <v>successful</v>
      </c>
      <c r="C3535">
        <f>IF(B3535="successful",Data!L3535,0)</f>
        <v>8</v>
      </c>
      <c r="F3535" t="str">
        <f>VLOOKUP(A3535,Table1[[#This Row],[id]:[state]],6,0)</f>
        <v>successful</v>
      </c>
      <c r="G3535">
        <f>IF(F3535="failed",Data!L3535,0)</f>
        <v>0</v>
      </c>
    </row>
    <row r="3536" spans="1:7" hidden="1" x14ac:dyDescent="0.25">
      <c r="A3536">
        <v>3534</v>
      </c>
      <c r="B3536" t="str">
        <f>VLOOKUP(A3536,Table1[[#This Row],[id]:[state]],6,0)</f>
        <v>successful</v>
      </c>
      <c r="C3536">
        <f>IF(B3536="successful",Data!L3536,0)</f>
        <v>204</v>
      </c>
      <c r="F3536" t="str">
        <f>VLOOKUP(A3536,Table1[[#This Row],[id]:[state]],6,0)</f>
        <v>successful</v>
      </c>
      <c r="G3536">
        <f>IF(F3536="failed",Data!L3536,0)</f>
        <v>0</v>
      </c>
    </row>
    <row r="3537" spans="1:7" hidden="1" x14ac:dyDescent="0.25">
      <c r="A3537">
        <v>3535</v>
      </c>
      <c r="B3537" t="str">
        <f>VLOOKUP(A3537,Table1[[#This Row],[id]:[state]],6,0)</f>
        <v>successful</v>
      </c>
      <c r="C3537">
        <f>IF(B3537="successful",Data!L3537,0)</f>
        <v>46</v>
      </c>
      <c r="F3537" t="str">
        <f>VLOOKUP(A3537,Table1[[#This Row],[id]:[state]],6,0)</f>
        <v>successful</v>
      </c>
      <c r="G3537">
        <f>IF(F3537="failed",Data!L3537,0)</f>
        <v>0</v>
      </c>
    </row>
    <row r="3538" spans="1:7" hidden="1" x14ac:dyDescent="0.25">
      <c r="A3538">
        <v>3536</v>
      </c>
      <c r="B3538" t="str">
        <f>VLOOKUP(A3538,Table1[[#This Row],[id]:[state]],6,0)</f>
        <v>successful</v>
      </c>
      <c r="C3538">
        <f>IF(B3538="successful",Data!L3538,0)</f>
        <v>17</v>
      </c>
      <c r="F3538" t="str">
        <f>VLOOKUP(A3538,Table1[[#This Row],[id]:[state]],6,0)</f>
        <v>successful</v>
      </c>
      <c r="G3538">
        <f>IF(F3538="failed",Data!L3538,0)</f>
        <v>0</v>
      </c>
    </row>
    <row r="3539" spans="1:7" hidden="1" x14ac:dyDescent="0.25">
      <c r="A3539">
        <v>3537</v>
      </c>
      <c r="B3539" t="str">
        <f>VLOOKUP(A3539,Table1[[#This Row],[id]:[state]],6,0)</f>
        <v>successful</v>
      </c>
      <c r="C3539">
        <f>IF(B3539="successful",Data!L3539,0)</f>
        <v>28</v>
      </c>
      <c r="F3539" t="str">
        <f>VLOOKUP(A3539,Table1[[#This Row],[id]:[state]],6,0)</f>
        <v>successful</v>
      </c>
      <c r="G3539">
        <f>IF(F3539="failed",Data!L3539,0)</f>
        <v>0</v>
      </c>
    </row>
    <row r="3540" spans="1:7" hidden="1" x14ac:dyDescent="0.25">
      <c r="A3540">
        <v>3538</v>
      </c>
      <c r="B3540" t="str">
        <f>VLOOKUP(A3540,Table1[[#This Row],[id]:[state]],6,0)</f>
        <v>successful</v>
      </c>
      <c r="C3540">
        <f>IF(B3540="successful",Data!L3540,0)</f>
        <v>83</v>
      </c>
      <c r="F3540" t="str">
        <f>VLOOKUP(A3540,Table1[[#This Row],[id]:[state]],6,0)</f>
        <v>successful</v>
      </c>
      <c r="G3540">
        <f>IF(F3540="failed",Data!L3540,0)</f>
        <v>0</v>
      </c>
    </row>
    <row r="3541" spans="1:7" hidden="1" x14ac:dyDescent="0.25">
      <c r="A3541">
        <v>3539</v>
      </c>
      <c r="B3541" t="str">
        <f>VLOOKUP(A3541,Table1[[#This Row],[id]:[state]],6,0)</f>
        <v>successful</v>
      </c>
      <c r="C3541">
        <f>IF(B3541="successful",Data!L3541,0)</f>
        <v>13</v>
      </c>
      <c r="F3541" t="str">
        <f>VLOOKUP(A3541,Table1[[#This Row],[id]:[state]],6,0)</f>
        <v>successful</v>
      </c>
      <c r="G3541">
        <f>IF(F3541="failed",Data!L3541,0)</f>
        <v>0</v>
      </c>
    </row>
    <row r="3542" spans="1:7" hidden="1" x14ac:dyDescent="0.25">
      <c r="A3542">
        <v>3540</v>
      </c>
      <c r="B3542" t="str">
        <f>VLOOKUP(A3542,Table1[[#This Row],[id]:[state]],6,0)</f>
        <v>successful</v>
      </c>
      <c r="C3542">
        <f>IF(B3542="successful",Data!L3542,0)</f>
        <v>8</v>
      </c>
      <c r="F3542" t="str">
        <f>VLOOKUP(A3542,Table1[[#This Row],[id]:[state]],6,0)</f>
        <v>successful</v>
      </c>
      <c r="G3542">
        <f>IF(F3542="failed",Data!L3542,0)</f>
        <v>0</v>
      </c>
    </row>
    <row r="3543" spans="1:7" hidden="1" x14ac:dyDescent="0.25">
      <c r="A3543">
        <v>3541</v>
      </c>
      <c r="B3543" t="str">
        <f>VLOOKUP(A3543,Table1[[#This Row],[id]:[state]],6,0)</f>
        <v>successful</v>
      </c>
      <c r="C3543">
        <f>IF(B3543="successful",Data!L3543,0)</f>
        <v>32</v>
      </c>
      <c r="F3543" t="str">
        <f>VLOOKUP(A3543,Table1[[#This Row],[id]:[state]],6,0)</f>
        <v>successful</v>
      </c>
      <c r="G3543">
        <f>IF(F3543="failed",Data!L3543,0)</f>
        <v>0</v>
      </c>
    </row>
    <row r="3544" spans="1:7" hidden="1" x14ac:dyDescent="0.25">
      <c r="A3544">
        <v>3542</v>
      </c>
      <c r="B3544" t="str">
        <f>VLOOKUP(A3544,Table1[[#This Row],[id]:[state]],6,0)</f>
        <v>successful</v>
      </c>
      <c r="C3544">
        <f>IF(B3544="successful",Data!L3544,0)</f>
        <v>85</v>
      </c>
      <c r="F3544" t="str">
        <f>VLOOKUP(A3544,Table1[[#This Row],[id]:[state]],6,0)</f>
        <v>successful</v>
      </c>
      <c r="G3544">
        <f>IF(F3544="failed",Data!L3544,0)</f>
        <v>0</v>
      </c>
    </row>
    <row r="3545" spans="1:7" hidden="1" x14ac:dyDescent="0.25">
      <c r="A3545">
        <v>3543</v>
      </c>
      <c r="B3545" t="str">
        <f>VLOOKUP(A3545,Table1[[#This Row],[id]:[state]],6,0)</f>
        <v>successful</v>
      </c>
      <c r="C3545">
        <f>IF(B3545="successful",Data!L3545,0)</f>
        <v>29</v>
      </c>
      <c r="F3545" t="str">
        <f>VLOOKUP(A3545,Table1[[#This Row],[id]:[state]],6,0)</f>
        <v>successful</v>
      </c>
      <c r="G3545">
        <f>IF(F3545="failed",Data!L3545,0)</f>
        <v>0</v>
      </c>
    </row>
    <row r="3546" spans="1:7" hidden="1" x14ac:dyDescent="0.25">
      <c r="A3546">
        <v>3544</v>
      </c>
      <c r="B3546" t="str">
        <f>VLOOKUP(A3546,Table1[[#This Row],[id]:[state]],6,0)</f>
        <v>successful</v>
      </c>
      <c r="C3546">
        <f>IF(B3546="successful",Data!L3546,0)</f>
        <v>24</v>
      </c>
      <c r="F3546" t="str">
        <f>VLOOKUP(A3546,Table1[[#This Row],[id]:[state]],6,0)</f>
        <v>successful</v>
      </c>
      <c r="G3546">
        <f>IF(F3546="failed",Data!L3546,0)</f>
        <v>0</v>
      </c>
    </row>
    <row r="3547" spans="1:7" hidden="1" x14ac:dyDescent="0.25">
      <c r="A3547">
        <v>3545</v>
      </c>
      <c r="B3547" t="str">
        <f>VLOOKUP(A3547,Table1[[#This Row],[id]:[state]],6,0)</f>
        <v>successful</v>
      </c>
      <c r="C3547">
        <f>IF(B3547="successful",Data!L3547,0)</f>
        <v>8</v>
      </c>
      <c r="F3547" t="str">
        <f>VLOOKUP(A3547,Table1[[#This Row],[id]:[state]],6,0)</f>
        <v>successful</v>
      </c>
      <c r="G3547">
        <f>IF(F3547="failed",Data!L3547,0)</f>
        <v>0</v>
      </c>
    </row>
    <row r="3548" spans="1:7" hidden="1" x14ac:dyDescent="0.25">
      <c r="A3548">
        <v>3546</v>
      </c>
      <c r="B3548" t="str">
        <f>VLOOKUP(A3548,Table1[[#This Row],[id]:[state]],6,0)</f>
        <v>successful</v>
      </c>
      <c r="C3548">
        <f>IF(B3548="successful",Data!L3548,0)</f>
        <v>19</v>
      </c>
      <c r="F3548" t="str">
        <f>VLOOKUP(A3548,Table1[[#This Row],[id]:[state]],6,0)</f>
        <v>successful</v>
      </c>
      <c r="G3548">
        <f>IF(F3548="failed",Data!L3548,0)</f>
        <v>0</v>
      </c>
    </row>
    <row r="3549" spans="1:7" hidden="1" x14ac:dyDescent="0.25">
      <c r="A3549">
        <v>3547</v>
      </c>
      <c r="B3549" t="str">
        <f>VLOOKUP(A3549,Table1[[#This Row],[id]:[state]],6,0)</f>
        <v>successful</v>
      </c>
      <c r="C3549">
        <f>IF(B3549="successful",Data!L3549,0)</f>
        <v>336</v>
      </c>
      <c r="F3549" t="str">
        <f>VLOOKUP(A3549,Table1[[#This Row],[id]:[state]],6,0)</f>
        <v>successful</v>
      </c>
      <c r="G3549">
        <f>IF(F3549="failed",Data!L3549,0)</f>
        <v>0</v>
      </c>
    </row>
    <row r="3550" spans="1:7" hidden="1" x14ac:dyDescent="0.25">
      <c r="A3550">
        <v>3548</v>
      </c>
      <c r="B3550" t="str">
        <f>VLOOKUP(A3550,Table1[[#This Row],[id]:[state]],6,0)</f>
        <v>successful</v>
      </c>
      <c r="C3550">
        <f>IF(B3550="successful",Data!L3550,0)</f>
        <v>13</v>
      </c>
      <c r="F3550" t="str">
        <f>VLOOKUP(A3550,Table1[[#This Row],[id]:[state]],6,0)</f>
        <v>successful</v>
      </c>
      <c r="G3550">
        <f>IF(F3550="failed",Data!L3550,0)</f>
        <v>0</v>
      </c>
    </row>
    <row r="3551" spans="1:7" hidden="1" x14ac:dyDescent="0.25">
      <c r="A3551">
        <v>3549</v>
      </c>
      <c r="B3551" t="str">
        <f>VLOOKUP(A3551,Table1[[#This Row],[id]:[state]],6,0)</f>
        <v>successful</v>
      </c>
      <c r="C3551">
        <f>IF(B3551="successful",Data!L3551,0)</f>
        <v>42</v>
      </c>
      <c r="F3551" t="str">
        <f>VLOOKUP(A3551,Table1[[#This Row],[id]:[state]],6,0)</f>
        <v>successful</v>
      </c>
      <c r="G3551">
        <f>IF(F3551="failed",Data!L3551,0)</f>
        <v>0</v>
      </c>
    </row>
    <row r="3552" spans="1:7" hidden="1" x14ac:dyDescent="0.25">
      <c r="A3552">
        <v>3550</v>
      </c>
      <c r="B3552" t="str">
        <f>VLOOKUP(A3552,Table1[[#This Row],[id]:[state]],6,0)</f>
        <v>successful</v>
      </c>
      <c r="C3552">
        <f>IF(B3552="successful",Data!L3552,0)</f>
        <v>64</v>
      </c>
      <c r="F3552" t="str">
        <f>VLOOKUP(A3552,Table1[[#This Row],[id]:[state]],6,0)</f>
        <v>successful</v>
      </c>
      <c r="G3552">
        <f>IF(F3552="failed",Data!L3552,0)</f>
        <v>0</v>
      </c>
    </row>
    <row r="3553" spans="1:7" hidden="1" x14ac:dyDescent="0.25">
      <c r="A3553">
        <v>3551</v>
      </c>
      <c r="B3553" t="str">
        <f>VLOOKUP(A3553,Table1[[#This Row],[id]:[state]],6,0)</f>
        <v>successful</v>
      </c>
      <c r="C3553">
        <f>IF(B3553="successful",Data!L3553,0)</f>
        <v>25</v>
      </c>
      <c r="F3553" t="str">
        <f>VLOOKUP(A3553,Table1[[#This Row],[id]:[state]],6,0)</f>
        <v>successful</v>
      </c>
      <c r="G3553">
        <f>IF(F3553="failed",Data!L3553,0)</f>
        <v>0</v>
      </c>
    </row>
    <row r="3554" spans="1:7" hidden="1" x14ac:dyDescent="0.25">
      <c r="A3554">
        <v>3552</v>
      </c>
      <c r="B3554" t="str">
        <f>VLOOKUP(A3554,Table1[[#This Row],[id]:[state]],6,0)</f>
        <v>successful</v>
      </c>
      <c r="C3554">
        <f>IF(B3554="successful",Data!L3554,0)</f>
        <v>20</v>
      </c>
      <c r="F3554" t="str">
        <f>VLOOKUP(A3554,Table1[[#This Row],[id]:[state]],6,0)</f>
        <v>successful</v>
      </c>
      <c r="G3554">
        <f>IF(F3554="failed",Data!L3554,0)</f>
        <v>0</v>
      </c>
    </row>
    <row r="3555" spans="1:7" hidden="1" x14ac:dyDescent="0.25">
      <c r="A3555">
        <v>3553</v>
      </c>
      <c r="B3555" t="str">
        <f>VLOOKUP(A3555,Table1[[#This Row],[id]:[state]],6,0)</f>
        <v>successful</v>
      </c>
      <c r="C3555">
        <f>IF(B3555="successful",Data!L3555,0)</f>
        <v>104</v>
      </c>
      <c r="F3555" t="str">
        <f>VLOOKUP(A3555,Table1[[#This Row],[id]:[state]],6,0)</f>
        <v>successful</v>
      </c>
      <c r="G3555">
        <f>IF(F3555="failed",Data!L3555,0)</f>
        <v>0</v>
      </c>
    </row>
    <row r="3556" spans="1:7" hidden="1" x14ac:dyDescent="0.25">
      <c r="A3556">
        <v>3554</v>
      </c>
      <c r="B3556" t="str">
        <f>VLOOKUP(A3556,Table1[[#This Row],[id]:[state]],6,0)</f>
        <v>successful</v>
      </c>
      <c r="C3556">
        <f>IF(B3556="successful",Data!L3556,0)</f>
        <v>53</v>
      </c>
      <c r="F3556" t="str">
        <f>VLOOKUP(A3556,Table1[[#This Row],[id]:[state]],6,0)</f>
        <v>successful</v>
      </c>
      <c r="G3556">
        <f>IF(F3556="failed",Data!L3556,0)</f>
        <v>0</v>
      </c>
    </row>
    <row r="3557" spans="1:7" hidden="1" x14ac:dyDescent="0.25">
      <c r="A3557">
        <v>3555</v>
      </c>
      <c r="B3557" t="str">
        <f>VLOOKUP(A3557,Table1[[#This Row],[id]:[state]],6,0)</f>
        <v>successful</v>
      </c>
      <c r="C3557">
        <f>IF(B3557="successful",Data!L3557,0)</f>
        <v>14</v>
      </c>
      <c r="F3557" t="str">
        <f>VLOOKUP(A3557,Table1[[#This Row],[id]:[state]],6,0)</f>
        <v>successful</v>
      </c>
      <c r="G3557">
        <f>IF(F3557="failed",Data!L3557,0)</f>
        <v>0</v>
      </c>
    </row>
    <row r="3558" spans="1:7" hidden="1" x14ac:dyDescent="0.25">
      <c r="A3558">
        <v>3556</v>
      </c>
      <c r="B3558" t="str">
        <f>VLOOKUP(A3558,Table1[[#This Row],[id]:[state]],6,0)</f>
        <v>successful</v>
      </c>
      <c r="C3558">
        <f>IF(B3558="successful",Data!L3558,0)</f>
        <v>20</v>
      </c>
      <c r="F3558" t="str">
        <f>VLOOKUP(A3558,Table1[[#This Row],[id]:[state]],6,0)</f>
        <v>successful</v>
      </c>
      <c r="G3558">
        <f>IF(F3558="failed",Data!L3558,0)</f>
        <v>0</v>
      </c>
    </row>
    <row r="3559" spans="1:7" hidden="1" x14ac:dyDescent="0.25">
      <c r="A3559">
        <v>3557</v>
      </c>
      <c r="B3559" t="str">
        <f>VLOOKUP(A3559,Table1[[#This Row],[id]:[state]],6,0)</f>
        <v>successful</v>
      </c>
      <c r="C3559">
        <f>IF(B3559="successful",Data!L3559,0)</f>
        <v>558</v>
      </c>
      <c r="F3559" t="str">
        <f>VLOOKUP(A3559,Table1[[#This Row],[id]:[state]],6,0)</f>
        <v>successful</v>
      </c>
      <c r="G3559">
        <f>IF(F3559="failed",Data!L3559,0)</f>
        <v>0</v>
      </c>
    </row>
    <row r="3560" spans="1:7" hidden="1" x14ac:dyDescent="0.25">
      <c r="A3560">
        <v>3558</v>
      </c>
      <c r="B3560" t="str">
        <f>VLOOKUP(A3560,Table1[[#This Row],[id]:[state]],6,0)</f>
        <v>successful</v>
      </c>
      <c r="C3560">
        <f>IF(B3560="successful",Data!L3560,0)</f>
        <v>22</v>
      </c>
      <c r="F3560" t="str">
        <f>VLOOKUP(A3560,Table1[[#This Row],[id]:[state]],6,0)</f>
        <v>successful</v>
      </c>
      <c r="G3560">
        <f>IF(F3560="failed",Data!L3560,0)</f>
        <v>0</v>
      </c>
    </row>
    <row r="3561" spans="1:7" hidden="1" x14ac:dyDescent="0.25">
      <c r="A3561">
        <v>3559</v>
      </c>
      <c r="B3561" t="str">
        <f>VLOOKUP(A3561,Table1[[#This Row],[id]:[state]],6,0)</f>
        <v>successful</v>
      </c>
      <c r="C3561">
        <f>IF(B3561="successful",Data!L3561,0)</f>
        <v>24</v>
      </c>
      <c r="F3561" t="str">
        <f>VLOOKUP(A3561,Table1[[#This Row],[id]:[state]],6,0)</f>
        <v>successful</v>
      </c>
      <c r="G3561">
        <f>IF(F3561="failed",Data!L3561,0)</f>
        <v>0</v>
      </c>
    </row>
    <row r="3562" spans="1:7" hidden="1" x14ac:dyDescent="0.25">
      <c r="A3562">
        <v>3560</v>
      </c>
      <c r="B3562" t="str">
        <f>VLOOKUP(A3562,Table1[[#This Row],[id]:[state]],6,0)</f>
        <v>successful</v>
      </c>
      <c r="C3562">
        <f>IF(B3562="successful",Data!L3562,0)</f>
        <v>74</v>
      </c>
      <c r="F3562" t="str">
        <f>VLOOKUP(A3562,Table1[[#This Row],[id]:[state]],6,0)</f>
        <v>successful</v>
      </c>
      <c r="G3562">
        <f>IF(F3562="failed",Data!L3562,0)</f>
        <v>0</v>
      </c>
    </row>
    <row r="3563" spans="1:7" hidden="1" x14ac:dyDescent="0.25">
      <c r="A3563">
        <v>3561</v>
      </c>
      <c r="B3563" t="str">
        <f>VLOOKUP(A3563,Table1[[#This Row],[id]:[state]],6,0)</f>
        <v>successful</v>
      </c>
      <c r="C3563">
        <f>IF(B3563="successful",Data!L3563,0)</f>
        <v>54</v>
      </c>
      <c r="F3563" t="str">
        <f>VLOOKUP(A3563,Table1[[#This Row],[id]:[state]],6,0)</f>
        <v>successful</v>
      </c>
      <c r="G3563">
        <f>IF(F3563="failed",Data!L3563,0)</f>
        <v>0</v>
      </c>
    </row>
    <row r="3564" spans="1:7" hidden="1" x14ac:dyDescent="0.25">
      <c r="A3564">
        <v>3562</v>
      </c>
      <c r="B3564" t="str">
        <f>VLOOKUP(A3564,Table1[[#This Row],[id]:[state]],6,0)</f>
        <v>successful</v>
      </c>
      <c r="C3564">
        <f>IF(B3564="successful",Data!L3564,0)</f>
        <v>31</v>
      </c>
      <c r="F3564" t="str">
        <f>VLOOKUP(A3564,Table1[[#This Row],[id]:[state]],6,0)</f>
        <v>successful</v>
      </c>
      <c r="G3564">
        <f>IF(F3564="failed",Data!L3564,0)</f>
        <v>0</v>
      </c>
    </row>
    <row r="3565" spans="1:7" hidden="1" x14ac:dyDescent="0.25">
      <c r="A3565">
        <v>3563</v>
      </c>
      <c r="B3565" t="str">
        <f>VLOOKUP(A3565,Table1[[#This Row],[id]:[state]],6,0)</f>
        <v>successful</v>
      </c>
      <c r="C3565">
        <f>IF(B3565="successful",Data!L3565,0)</f>
        <v>25</v>
      </c>
      <c r="F3565" t="str">
        <f>VLOOKUP(A3565,Table1[[#This Row],[id]:[state]],6,0)</f>
        <v>successful</v>
      </c>
      <c r="G3565">
        <f>IF(F3565="failed",Data!L3565,0)</f>
        <v>0</v>
      </c>
    </row>
    <row r="3566" spans="1:7" hidden="1" x14ac:dyDescent="0.25">
      <c r="A3566">
        <v>3564</v>
      </c>
      <c r="B3566" t="str">
        <f>VLOOKUP(A3566,Table1[[#This Row],[id]:[state]],6,0)</f>
        <v>successful</v>
      </c>
      <c r="C3566">
        <f>IF(B3566="successful",Data!L3566,0)</f>
        <v>17</v>
      </c>
      <c r="F3566" t="str">
        <f>VLOOKUP(A3566,Table1[[#This Row],[id]:[state]],6,0)</f>
        <v>successful</v>
      </c>
      <c r="G3566">
        <f>IF(F3566="failed",Data!L3566,0)</f>
        <v>0</v>
      </c>
    </row>
    <row r="3567" spans="1:7" hidden="1" x14ac:dyDescent="0.25">
      <c r="A3567">
        <v>3565</v>
      </c>
      <c r="B3567" t="str">
        <f>VLOOKUP(A3567,Table1[[#This Row],[id]:[state]],6,0)</f>
        <v>successful</v>
      </c>
      <c r="C3567">
        <f>IF(B3567="successful",Data!L3567,0)</f>
        <v>12</v>
      </c>
      <c r="F3567" t="str">
        <f>VLOOKUP(A3567,Table1[[#This Row],[id]:[state]],6,0)</f>
        <v>successful</v>
      </c>
      <c r="G3567">
        <f>IF(F3567="failed",Data!L3567,0)</f>
        <v>0</v>
      </c>
    </row>
    <row r="3568" spans="1:7" hidden="1" x14ac:dyDescent="0.25">
      <c r="A3568">
        <v>3566</v>
      </c>
      <c r="B3568" t="str">
        <f>VLOOKUP(A3568,Table1[[#This Row],[id]:[state]],6,0)</f>
        <v>successful</v>
      </c>
      <c r="C3568">
        <f>IF(B3568="successful",Data!L3568,0)</f>
        <v>38</v>
      </c>
      <c r="F3568" t="str">
        <f>VLOOKUP(A3568,Table1[[#This Row],[id]:[state]],6,0)</f>
        <v>successful</v>
      </c>
      <c r="G3568">
        <f>IF(F3568="failed",Data!L3568,0)</f>
        <v>0</v>
      </c>
    </row>
    <row r="3569" spans="1:7" hidden="1" x14ac:dyDescent="0.25">
      <c r="A3569">
        <v>3567</v>
      </c>
      <c r="B3569" t="str">
        <f>VLOOKUP(A3569,Table1[[#This Row],[id]:[state]],6,0)</f>
        <v>successful</v>
      </c>
      <c r="C3569">
        <f>IF(B3569="successful",Data!L3569,0)</f>
        <v>41</v>
      </c>
      <c r="F3569" t="str">
        <f>VLOOKUP(A3569,Table1[[#This Row],[id]:[state]],6,0)</f>
        <v>successful</v>
      </c>
      <c r="G3569">
        <f>IF(F3569="failed",Data!L3569,0)</f>
        <v>0</v>
      </c>
    </row>
    <row r="3570" spans="1:7" hidden="1" x14ac:dyDescent="0.25">
      <c r="A3570">
        <v>3568</v>
      </c>
      <c r="B3570" t="str">
        <f>VLOOKUP(A3570,Table1[[#This Row],[id]:[state]],6,0)</f>
        <v>successful</v>
      </c>
      <c r="C3570">
        <f>IF(B3570="successful",Data!L3570,0)</f>
        <v>19</v>
      </c>
      <c r="F3570" t="str">
        <f>VLOOKUP(A3570,Table1[[#This Row],[id]:[state]],6,0)</f>
        <v>successful</v>
      </c>
      <c r="G3570">
        <f>IF(F3570="failed",Data!L3570,0)</f>
        <v>0</v>
      </c>
    </row>
    <row r="3571" spans="1:7" hidden="1" x14ac:dyDescent="0.25">
      <c r="A3571">
        <v>3569</v>
      </c>
      <c r="B3571" t="str">
        <f>VLOOKUP(A3571,Table1[[#This Row],[id]:[state]],6,0)</f>
        <v>successful</v>
      </c>
      <c r="C3571">
        <f>IF(B3571="successful",Data!L3571,0)</f>
        <v>41</v>
      </c>
      <c r="F3571" t="str">
        <f>VLOOKUP(A3571,Table1[[#This Row],[id]:[state]],6,0)</f>
        <v>successful</v>
      </c>
      <c r="G3571">
        <f>IF(F3571="failed",Data!L3571,0)</f>
        <v>0</v>
      </c>
    </row>
    <row r="3572" spans="1:7" hidden="1" x14ac:dyDescent="0.25">
      <c r="A3572">
        <v>3570</v>
      </c>
      <c r="B3572" t="str">
        <f>VLOOKUP(A3572,Table1[[#This Row],[id]:[state]],6,0)</f>
        <v>successful</v>
      </c>
      <c r="C3572">
        <f>IF(B3572="successful",Data!L3572,0)</f>
        <v>26</v>
      </c>
      <c r="F3572" t="str">
        <f>VLOOKUP(A3572,Table1[[#This Row],[id]:[state]],6,0)</f>
        <v>successful</v>
      </c>
      <c r="G3572">
        <f>IF(F3572="failed",Data!L3572,0)</f>
        <v>0</v>
      </c>
    </row>
    <row r="3573" spans="1:7" hidden="1" x14ac:dyDescent="0.25">
      <c r="A3573">
        <v>3571</v>
      </c>
      <c r="B3573" t="str">
        <f>VLOOKUP(A3573,Table1[[#This Row],[id]:[state]],6,0)</f>
        <v>successful</v>
      </c>
      <c r="C3573">
        <f>IF(B3573="successful",Data!L3573,0)</f>
        <v>25</v>
      </c>
      <c r="F3573" t="str">
        <f>VLOOKUP(A3573,Table1[[#This Row],[id]:[state]],6,0)</f>
        <v>successful</v>
      </c>
      <c r="G3573">
        <f>IF(F3573="failed",Data!L3573,0)</f>
        <v>0</v>
      </c>
    </row>
    <row r="3574" spans="1:7" hidden="1" x14ac:dyDescent="0.25">
      <c r="A3574">
        <v>3572</v>
      </c>
      <c r="B3574" t="str">
        <f>VLOOKUP(A3574,Table1[[#This Row],[id]:[state]],6,0)</f>
        <v>successful</v>
      </c>
      <c r="C3574">
        <f>IF(B3574="successful",Data!L3574,0)</f>
        <v>9</v>
      </c>
      <c r="F3574" t="str">
        <f>VLOOKUP(A3574,Table1[[#This Row],[id]:[state]],6,0)</f>
        <v>successful</v>
      </c>
      <c r="G3574">
        <f>IF(F3574="failed",Data!L3574,0)</f>
        <v>0</v>
      </c>
    </row>
    <row r="3575" spans="1:7" hidden="1" x14ac:dyDescent="0.25">
      <c r="A3575">
        <v>3573</v>
      </c>
      <c r="B3575" t="str">
        <f>VLOOKUP(A3575,Table1[[#This Row],[id]:[state]],6,0)</f>
        <v>successful</v>
      </c>
      <c r="C3575">
        <f>IF(B3575="successful",Data!L3575,0)</f>
        <v>78</v>
      </c>
      <c r="F3575" t="str">
        <f>VLOOKUP(A3575,Table1[[#This Row],[id]:[state]],6,0)</f>
        <v>successful</v>
      </c>
      <c r="G3575">
        <f>IF(F3575="failed",Data!L3575,0)</f>
        <v>0</v>
      </c>
    </row>
    <row r="3576" spans="1:7" hidden="1" x14ac:dyDescent="0.25">
      <c r="A3576">
        <v>3574</v>
      </c>
      <c r="B3576" t="str">
        <f>VLOOKUP(A3576,Table1[[#This Row],[id]:[state]],6,0)</f>
        <v>successful</v>
      </c>
      <c r="C3576">
        <f>IF(B3576="successful",Data!L3576,0)</f>
        <v>45</v>
      </c>
      <c r="F3576" t="str">
        <f>VLOOKUP(A3576,Table1[[#This Row],[id]:[state]],6,0)</f>
        <v>successful</v>
      </c>
      <c r="G3576">
        <f>IF(F3576="failed",Data!L3576,0)</f>
        <v>0</v>
      </c>
    </row>
    <row r="3577" spans="1:7" hidden="1" x14ac:dyDescent="0.25">
      <c r="A3577">
        <v>3575</v>
      </c>
      <c r="B3577" t="str">
        <f>VLOOKUP(A3577,Table1[[#This Row],[id]:[state]],6,0)</f>
        <v>successful</v>
      </c>
      <c r="C3577">
        <f>IF(B3577="successful",Data!L3577,0)</f>
        <v>102</v>
      </c>
      <c r="F3577" t="str">
        <f>VLOOKUP(A3577,Table1[[#This Row],[id]:[state]],6,0)</f>
        <v>successful</v>
      </c>
      <c r="G3577">
        <f>IF(F3577="failed",Data!L3577,0)</f>
        <v>0</v>
      </c>
    </row>
    <row r="3578" spans="1:7" hidden="1" x14ac:dyDescent="0.25">
      <c r="A3578">
        <v>3576</v>
      </c>
      <c r="B3578" t="str">
        <f>VLOOKUP(A3578,Table1[[#This Row],[id]:[state]],6,0)</f>
        <v>successful</v>
      </c>
      <c r="C3578">
        <f>IF(B3578="successful",Data!L3578,0)</f>
        <v>5</v>
      </c>
      <c r="F3578" t="str">
        <f>VLOOKUP(A3578,Table1[[#This Row],[id]:[state]],6,0)</f>
        <v>successful</v>
      </c>
      <c r="G3578">
        <f>IF(F3578="failed",Data!L3578,0)</f>
        <v>0</v>
      </c>
    </row>
    <row r="3579" spans="1:7" hidden="1" x14ac:dyDescent="0.25">
      <c r="A3579">
        <v>3577</v>
      </c>
      <c r="B3579" t="str">
        <f>VLOOKUP(A3579,Table1[[#This Row],[id]:[state]],6,0)</f>
        <v>successful</v>
      </c>
      <c r="C3579">
        <f>IF(B3579="successful",Data!L3579,0)</f>
        <v>27</v>
      </c>
      <c r="F3579" t="str">
        <f>VLOOKUP(A3579,Table1[[#This Row],[id]:[state]],6,0)</f>
        <v>successful</v>
      </c>
      <c r="G3579">
        <f>IF(F3579="failed",Data!L3579,0)</f>
        <v>0</v>
      </c>
    </row>
    <row r="3580" spans="1:7" hidden="1" x14ac:dyDescent="0.25">
      <c r="A3580">
        <v>3578</v>
      </c>
      <c r="B3580" t="str">
        <f>VLOOKUP(A3580,Table1[[#This Row],[id]:[state]],6,0)</f>
        <v>successful</v>
      </c>
      <c r="C3580">
        <f>IF(B3580="successful",Data!L3580,0)</f>
        <v>37</v>
      </c>
      <c r="F3580" t="str">
        <f>VLOOKUP(A3580,Table1[[#This Row],[id]:[state]],6,0)</f>
        <v>successful</v>
      </c>
      <c r="G3580">
        <f>IF(F3580="failed",Data!L3580,0)</f>
        <v>0</v>
      </c>
    </row>
    <row r="3581" spans="1:7" hidden="1" x14ac:dyDescent="0.25">
      <c r="A3581">
        <v>3579</v>
      </c>
      <c r="B3581" t="str">
        <f>VLOOKUP(A3581,Table1[[#This Row],[id]:[state]],6,0)</f>
        <v>successful</v>
      </c>
      <c r="C3581">
        <f>IF(B3581="successful",Data!L3581,0)</f>
        <v>14</v>
      </c>
      <c r="F3581" t="str">
        <f>VLOOKUP(A3581,Table1[[#This Row],[id]:[state]],6,0)</f>
        <v>successful</v>
      </c>
      <c r="G3581">
        <f>IF(F3581="failed",Data!L3581,0)</f>
        <v>0</v>
      </c>
    </row>
    <row r="3582" spans="1:7" hidden="1" x14ac:dyDescent="0.25">
      <c r="A3582">
        <v>3580</v>
      </c>
      <c r="B3582" t="str">
        <f>VLOOKUP(A3582,Table1[[#This Row],[id]:[state]],6,0)</f>
        <v>successful</v>
      </c>
      <c r="C3582">
        <f>IF(B3582="successful",Data!L3582,0)</f>
        <v>27</v>
      </c>
      <c r="F3582" t="str">
        <f>VLOOKUP(A3582,Table1[[#This Row],[id]:[state]],6,0)</f>
        <v>successful</v>
      </c>
      <c r="G3582">
        <f>IF(F3582="failed",Data!L3582,0)</f>
        <v>0</v>
      </c>
    </row>
    <row r="3583" spans="1:7" hidden="1" x14ac:dyDescent="0.25">
      <c r="A3583">
        <v>3581</v>
      </c>
      <c r="B3583" t="str">
        <f>VLOOKUP(A3583,Table1[[#This Row],[id]:[state]],6,0)</f>
        <v>successful</v>
      </c>
      <c r="C3583">
        <f>IF(B3583="successful",Data!L3583,0)</f>
        <v>45</v>
      </c>
      <c r="F3583" t="str">
        <f>VLOOKUP(A3583,Table1[[#This Row],[id]:[state]],6,0)</f>
        <v>successful</v>
      </c>
      <c r="G3583">
        <f>IF(F3583="failed",Data!L3583,0)</f>
        <v>0</v>
      </c>
    </row>
    <row r="3584" spans="1:7" hidden="1" x14ac:dyDescent="0.25">
      <c r="A3584">
        <v>3582</v>
      </c>
      <c r="B3584" t="str">
        <f>VLOOKUP(A3584,Table1[[#This Row],[id]:[state]],6,0)</f>
        <v>successful</v>
      </c>
      <c r="C3584">
        <f>IF(B3584="successful",Data!L3584,0)</f>
        <v>49</v>
      </c>
      <c r="F3584" t="str">
        <f>VLOOKUP(A3584,Table1[[#This Row],[id]:[state]],6,0)</f>
        <v>successful</v>
      </c>
      <c r="G3584">
        <f>IF(F3584="failed",Data!L3584,0)</f>
        <v>0</v>
      </c>
    </row>
    <row r="3585" spans="1:7" hidden="1" x14ac:dyDescent="0.25">
      <c r="A3585">
        <v>3583</v>
      </c>
      <c r="B3585" t="str">
        <f>VLOOKUP(A3585,Table1[[#This Row],[id]:[state]],6,0)</f>
        <v>successful</v>
      </c>
      <c r="C3585">
        <f>IF(B3585="successful",Data!L3585,0)</f>
        <v>24</v>
      </c>
      <c r="F3585" t="str">
        <f>VLOOKUP(A3585,Table1[[#This Row],[id]:[state]],6,0)</f>
        <v>successful</v>
      </c>
      <c r="G3585">
        <f>IF(F3585="failed",Data!L3585,0)</f>
        <v>0</v>
      </c>
    </row>
    <row r="3586" spans="1:7" hidden="1" x14ac:dyDescent="0.25">
      <c r="A3586">
        <v>3584</v>
      </c>
      <c r="B3586" t="str">
        <f>VLOOKUP(A3586,Table1[[#This Row],[id]:[state]],6,0)</f>
        <v>successful</v>
      </c>
      <c r="C3586">
        <f>IF(B3586="successful",Data!L3586,0)</f>
        <v>112</v>
      </c>
      <c r="F3586" t="str">
        <f>VLOOKUP(A3586,Table1[[#This Row],[id]:[state]],6,0)</f>
        <v>successful</v>
      </c>
      <c r="G3586">
        <f>IF(F3586="failed",Data!L3586,0)</f>
        <v>0</v>
      </c>
    </row>
    <row r="3587" spans="1:7" hidden="1" x14ac:dyDescent="0.25">
      <c r="A3587">
        <v>3585</v>
      </c>
      <c r="B3587" t="str">
        <f>VLOOKUP(A3587,Table1[[#This Row],[id]:[state]],6,0)</f>
        <v>successful</v>
      </c>
      <c r="C3587">
        <f>IF(B3587="successful",Data!L3587,0)</f>
        <v>23</v>
      </c>
      <c r="F3587" t="str">
        <f>VLOOKUP(A3587,Table1[[#This Row],[id]:[state]],6,0)</f>
        <v>successful</v>
      </c>
      <c r="G3587">
        <f>IF(F3587="failed",Data!L3587,0)</f>
        <v>0</v>
      </c>
    </row>
    <row r="3588" spans="1:7" hidden="1" x14ac:dyDescent="0.25">
      <c r="A3588">
        <v>3586</v>
      </c>
      <c r="B3588" t="str">
        <f>VLOOKUP(A3588,Table1[[#This Row],[id]:[state]],6,0)</f>
        <v>successful</v>
      </c>
      <c r="C3588">
        <f>IF(B3588="successful",Data!L3588,0)</f>
        <v>54</v>
      </c>
      <c r="F3588" t="str">
        <f>VLOOKUP(A3588,Table1[[#This Row],[id]:[state]],6,0)</f>
        <v>successful</v>
      </c>
      <c r="G3588">
        <f>IF(F3588="failed",Data!L3588,0)</f>
        <v>0</v>
      </c>
    </row>
    <row r="3589" spans="1:7" hidden="1" x14ac:dyDescent="0.25">
      <c r="A3589">
        <v>3587</v>
      </c>
      <c r="B3589" t="str">
        <f>VLOOKUP(A3589,Table1[[#This Row],[id]:[state]],6,0)</f>
        <v>successful</v>
      </c>
      <c r="C3589">
        <f>IF(B3589="successful",Data!L3589,0)</f>
        <v>28</v>
      </c>
      <c r="F3589" t="str">
        <f>VLOOKUP(A3589,Table1[[#This Row],[id]:[state]],6,0)</f>
        <v>successful</v>
      </c>
      <c r="G3589">
        <f>IF(F3589="failed",Data!L3589,0)</f>
        <v>0</v>
      </c>
    </row>
    <row r="3590" spans="1:7" hidden="1" x14ac:dyDescent="0.25">
      <c r="A3590">
        <v>3588</v>
      </c>
      <c r="B3590" t="str">
        <f>VLOOKUP(A3590,Table1[[#This Row],[id]:[state]],6,0)</f>
        <v>successful</v>
      </c>
      <c r="C3590">
        <f>IF(B3590="successful",Data!L3590,0)</f>
        <v>11</v>
      </c>
      <c r="F3590" t="str">
        <f>VLOOKUP(A3590,Table1[[#This Row],[id]:[state]],6,0)</f>
        <v>successful</v>
      </c>
      <c r="G3590">
        <f>IF(F3590="failed",Data!L3590,0)</f>
        <v>0</v>
      </c>
    </row>
    <row r="3591" spans="1:7" hidden="1" x14ac:dyDescent="0.25">
      <c r="A3591">
        <v>3589</v>
      </c>
      <c r="B3591" t="str">
        <f>VLOOKUP(A3591,Table1[[#This Row],[id]:[state]],6,0)</f>
        <v>successful</v>
      </c>
      <c r="C3591">
        <f>IF(B3591="successful",Data!L3591,0)</f>
        <v>62</v>
      </c>
      <c r="F3591" t="str">
        <f>VLOOKUP(A3591,Table1[[#This Row],[id]:[state]],6,0)</f>
        <v>successful</v>
      </c>
      <c r="G3591">
        <f>IF(F3591="failed",Data!L3591,0)</f>
        <v>0</v>
      </c>
    </row>
    <row r="3592" spans="1:7" hidden="1" x14ac:dyDescent="0.25">
      <c r="A3592">
        <v>3590</v>
      </c>
      <c r="B3592" t="str">
        <f>VLOOKUP(A3592,Table1[[#This Row],[id]:[state]],6,0)</f>
        <v>successful</v>
      </c>
      <c r="C3592">
        <f>IF(B3592="successful",Data!L3592,0)</f>
        <v>73</v>
      </c>
      <c r="F3592" t="str">
        <f>VLOOKUP(A3592,Table1[[#This Row],[id]:[state]],6,0)</f>
        <v>successful</v>
      </c>
      <c r="G3592">
        <f>IF(F3592="failed",Data!L3592,0)</f>
        <v>0</v>
      </c>
    </row>
    <row r="3593" spans="1:7" hidden="1" x14ac:dyDescent="0.25">
      <c r="A3593">
        <v>3591</v>
      </c>
      <c r="B3593" t="str">
        <f>VLOOKUP(A3593,Table1[[#This Row],[id]:[state]],6,0)</f>
        <v>successful</v>
      </c>
      <c r="C3593">
        <f>IF(B3593="successful",Data!L3593,0)</f>
        <v>18</v>
      </c>
      <c r="F3593" t="str">
        <f>VLOOKUP(A3593,Table1[[#This Row],[id]:[state]],6,0)</f>
        <v>successful</v>
      </c>
      <c r="G3593">
        <f>IF(F3593="failed",Data!L3593,0)</f>
        <v>0</v>
      </c>
    </row>
    <row r="3594" spans="1:7" hidden="1" x14ac:dyDescent="0.25">
      <c r="A3594">
        <v>3592</v>
      </c>
      <c r="B3594" t="str">
        <f>VLOOKUP(A3594,Table1[[#This Row],[id]:[state]],6,0)</f>
        <v>successful</v>
      </c>
      <c r="C3594">
        <f>IF(B3594="successful",Data!L3594,0)</f>
        <v>35</v>
      </c>
      <c r="F3594" t="str">
        <f>VLOOKUP(A3594,Table1[[#This Row],[id]:[state]],6,0)</f>
        <v>successful</v>
      </c>
      <c r="G3594">
        <f>IF(F3594="failed",Data!L3594,0)</f>
        <v>0</v>
      </c>
    </row>
    <row r="3595" spans="1:7" hidden="1" x14ac:dyDescent="0.25">
      <c r="A3595">
        <v>3593</v>
      </c>
      <c r="B3595" t="str">
        <f>VLOOKUP(A3595,Table1[[#This Row],[id]:[state]],6,0)</f>
        <v>successful</v>
      </c>
      <c r="C3595">
        <f>IF(B3595="successful",Data!L3595,0)</f>
        <v>43</v>
      </c>
      <c r="F3595" t="str">
        <f>VLOOKUP(A3595,Table1[[#This Row],[id]:[state]],6,0)</f>
        <v>successful</v>
      </c>
      <c r="G3595">
        <f>IF(F3595="failed",Data!L3595,0)</f>
        <v>0</v>
      </c>
    </row>
    <row r="3596" spans="1:7" hidden="1" x14ac:dyDescent="0.25">
      <c r="A3596">
        <v>3594</v>
      </c>
      <c r="B3596" t="str">
        <f>VLOOKUP(A3596,Table1[[#This Row],[id]:[state]],6,0)</f>
        <v>successful</v>
      </c>
      <c r="C3596">
        <f>IF(B3596="successful",Data!L3596,0)</f>
        <v>36</v>
      </c>
      <c r="F3596" t="str">
        <f>VLOOKUP(A3596,Table1[[#This Row],[id]:[state]],6,0)</f>
        <v>successful</v>
      </c>
      <c r="G3596">
        <f>IF(F3596="failed",Data!L3596,0)</f>
        <v>0</v>
      </c>
    </row>
    <row r="3597" spans="1:7" hidden="1" x14ac:dyDescent="0.25">
      <c r="A3597">
        <v>3595</v>
      </c>
      <c r="B3597" t="str">
        <f>VLOOKUP(A3597,Table1[[#This Row],[id]:[state]],6,0)</f>
        <v>successful</v>
      </c>
      <c r="C3597">
        <f>IF(B3597="successful",Data!L3597,0)</f>
        <v>62</v>
      </c>
      <c r="F3597" t="str">
        <f>VLOOKUP(A3597,Table1[[#This Row],[id]:[state]],6,0)</f>
        <v>successful</v>
      </c>
      <c r="G3597">
        <f>IF(F3597="failed",Data!L3597,0)</f>
        <v>0</v>
      </c>
    </row>
    <row r="3598" spans="1:7" hidden="1" x14ac:dyDescent="0.25">
      <c r="A3598">
        <v>3596</v>
      </c>
      <c r="B3598" t="str">
        <f>VLOOKUP(A3598,Table1[[#This Row],[id]:[state]],6,0)</f>
        <v>successful</v>
      </c>
      <c r="C3598">
        <f>IF(B3598="successful",Data!L3598,0)</f>
        <v>15</v>
      </c>
      <c r="F3598" t="str">
        <f>VLOOKUP(A3598,Table1[[#This Row],[id]:[state]],6,0)</f>
        <v>successful</v>
      </c>
      <c r="G3598">
        <f>IF(F3598="failed",Data!L3598,0)</f>
        <v>0</v>
      </c>
    </row>
    <row r="3599" spans="1:7" hidden="1" x14ac:dyDescent="0.25">
      <c r="A3599">
        <v>3597</v>
      </c>
      <c r="B3599" t="str">
        <f>VLOOKUP(A3599,Table1[[#This Row],[id]:[state]],6,0)</f>
        <v>successful</v>
      </c>
      <c r="C3599">
        <f>IF(B3599="successful",Data!L3599,0)</f>
        <v>33</v>
      </c>
      <c r="F3599" t="str">
        <f>VLOOKUP(A3599,Table1[[#This Row],[id]:[state]],6,0)</f>
        <v>successful</v>
      </c>
      <c r="G3599">
        <f>IF(F3599="failed",Data!L3599,0)</f>
        <v>0</v>
      </c>
    </row>
    <row r="3600" spans="1:7" hidden="1" x14ac:dyDescent="0.25">
      <c r="A3600">
        <v>3598</v>
      </c>
      <c r="B3600" t="str">
        <f>VLOOKUP(A3600,Table1[[#This Row],[id]:[state]],6,0)</f>
        <v>successful</v>
      </c>
      <c r="C3600">
        <f>IF(B3600="successful",Data!L3600,0)</f>
        <v>27</v>
      </c>
      <c r="F3600" t="str">
        <f>VLOOKUP(A3600,Table1[[#This Row],[id]:[state]],6,0)</f>
        <v>successful</v>
      </c>
      <c r="G3600">
        <f>IF(F3600="failed",Data!L3600,0)</f>
        <v>0</v>
      </c>
    </row>
    <row r="3601" spans="1:7" hidden="1" x14ac:dyDescent="0.25">
      <c r="A3601">
        <v>3599</v>
      </c>
      <c r="B3601" t="str">
        <f>VLOOKUP(A3601,Table1[[#This Row],[id]:[state]],6,0)</f>
        <v>successful</v>
      </c>
      <c r="C3601">
        <f>IF(B3601="successful",Data!L3601,0)</f>
        <v>17</v>
      </c>
      <c r="F3601" t="str">
        <f>VLOOKUP(A3601,Table1[[#This Row],[id]:[state]],6,0)</f>
        <v>successful</v>
      </c>
      <c r="G3601">
        <f>IF(F3601="failed",Data!L3601,0)</f>
        <v>0</v>
      </c>
    </row>
    <row r="3602" spans="1:7" hidden="1" x14ac:dyDescent="0.25">
      <c r="A3602">
        <v>3600</v>
      </c>
      <c r="B3602" t="str">
        <f>VLOOKUP(A3602,Table1[[#This Row],[id]:[state]],6,0)</f>
        <v>successful</v>
      </c>
      <c r="C3602">
        <f>IF(B3602="successful",Data!L3602,0)</f>
        <v>4</v>
      </c>
      <c r="F3602" t="str">
        <f>VLOOKUP(A3602,Table1[[#This Row],[id]:[state]],6,0)</f>
        <v>successful</v>
      </c>
      <c r="G3602">
        <f>IF(F3602="failed",Data!L3602,0)</f>
        <v>0</v>
      </c>
    </row>
    <row r="3603" spans="1:7" hidden="1" x14ac:dyDescent="0.25">
      <c r="A3603">
        <v>3601</v>
      </c>
      <c r="B3603" t="str">
        <f>VLOOKUP(A3603,Table1[[#This Row],[id]:[state]],6,0)</f>
        <v>successful</v>
      </c>
      <c r="C3603">
        <f>IF(B3603="successful",Data!L3603,0)</f>
        <v>53</v>
      </c>
      <c r="F3603" t="str">
        <f>VLOOKUP(A3603,Table1[[#This Row],[id]:[state]],6,0)</f>
        <v>successful</v>
      </c>
      <c r="G3603">
        <f>IF(F3603="failed",Data!L3603,0)</f>
        <v>0</v>
      </c>
    </row>
    <row r="3604" spans="1:7" hidden="1" x14ac:dyDescent="0.25">
      <c r="A3604">
        <v>3602</v>
      </c>
      <c r="B3604" t="str">
        <f>VLOOKUP(A3604,Table1[[#This Row],[id]:[state]],6,0)</f>
        <v>successful</v>
      </c>
      <c r="C3604">
        <f>IF(B3604="successful",Data!L3604,0)</f>
        <v>49</v>
      </c>
      <c r="F3604" t="str">
        <f>VLOOKUP(A3604,Table1[[#This Row],[id]:[state]],6,0)</f>
        <v>successful</v>
      </c>
      <c r="G3604">
        <f>IF(F3604="failed",Data!L3604,0)</f>
        <v>0</v>
      </c>
    </row>
    <row r="3605" spans="1:7" hidden="1" x14ac:dyDescent="0.25">
      <c r="A3605">
        <v>3603</v>
      </c>
      <c r="B3605" t="str">
        <f>VLOOKUP(A3605,Table1[[#This Row],[id]:[state]],6,0)</f>
        <v>successful</v>
      </c>
      <c r="C3605">
        <f>IF(B3605="successful",Data!L3605,0)</f>
        <v>57</v>
      </c>
      <c r="F3605" t="str">
        <f>VLOOKUP(A3605,Table1[[#This Row],[id]:[state]],6,0)</f>
        <v>successful</v>
      </c>
      <c r="G3605">
        <f>IF(F3605="failed",Data!L3605,0)</f>
        <v>0</v>
      </c>
    </row>
    <row r="3606" spans="1:7" hidden="1" x14ac:dyDescent="0.25">
      <c r="A3606">
        <v>3604</v>
      </c>
      <c r="B3606" t="str">
        <f>VLOOKUP(A3606,Table1[[#This Row],[id]:[state]],6,0)</f>
        <v>successful</v>
      </c>
      <c r="C3606">
        <f>IF(B3606="successful",Data!L3606,0)</f>
        <v>69</v>
      </c>
      <c r="F3606" t="str">
        <f>VLOOKUP(A3606,Table1[[#This Row],[id]:[state]],6,0)</f>
        <v>successful</v>
      </c>
      <c r="G3606">
        <f>IF(F3606="failed",Data!L3606,0)</f>
        <v>0</v>
      </c>
    </row>
    <row r="3607" spans="1:7" hidden="1" x14ac:dyDescent="0.25">
      <c r="A3607">
        <v>3605</v>
      </c>
      <c r="B3607" t="str">
        <f>VLOOKUP(A3607,Table1[[#This Row],[id]:[state]],6,0)</f>
        <v>successful</v>
      </c>
      <c r="C3607">
        <f>IF(B3607="successful",Data!L3607,0)</f>
        <v>15</v>
      </c>
      <c r="F3607" t="str">
        <f>VLOOKUP(A3607,Table1[[#This Row],[id]:[state]],6,0)</f>
        <v>successful</v>
      </c>
      <c r="G3607">
        <f>IF(F3607="failed",Data!L3607,0)</f>
        <v>0</v>
      </c>
    </row>
    <row r="3608" spans="1:7" hidden="1" x14ac:dyDescent="0.25">
      <c r="A3608">
        <v>3606</v>
      </c>
      <c r="B3608" t="str">
        <f>VLOOKUP(A3608,Table1[[#This Row],[id]:[state]],6,0)</f>
        <v>successful</v>
      </c>
      <c r="C3608">
        <f>IF(B3608="successful",Data!L3608,0)</f>
        <v>64</v>
      </c>
      <c r="F3608" t="str">
        <f>VLOOKUP(A3608,Table1[[#This Row],[id]:[state]],6,0)</f>
        <v>successful</v>
      </c>
      <c r="G3608">
        <f>IF(F3608="failed",Data!L3608,0)</f>
        <v>0</v>
      </c>
    </row>
    <row r="3609" spans="1:7" hidden="1" x14ac:dyDescent="0.25">
      <c r="A3609">
        <v>3607</v>
      </c>
      <c r="B3609" t="str">
        <f>VLOOKUP(A3609,Table1[[#This Row],[id]:[state]],6,0)</f>
        <v>successful</v>
      </c>
      <c r="C3609">
        <f>IF(B3609="successful",Data!L3609,0)</f>
        <v>20</v>
      </c>
      <c r="F3609" t="str">
        <f>VLOOKUP(A3609,Table1[[#This Row],[id]:[state]],6,0)</f>
        <v>successful</v>
      </c>
      <c r="G3609">
        <f>IF(F3609="failed",Data!L3609,0)</f>
        <v>0</v>
      </c>
    </row>
    <row r="3610" spans="1:7" hidden="1" x14ac:dyDescent="0.25">
      <c r="A3610">
        <v>3608</v>
      </c>
      <c r="B3610" t="str">
        <f>VLOOKUP(A3610,Table1[[#This Row],[id]:[state]],6,0)</f>
        <v>successful</v>
      </c>
      <c r="C3610">
        <f>IF(B3610="successful",Data!L3610,0)</f>
        <v>27</v>
      </c>
      <c r="F3610" t="str">
        <f>VLOOKUP(A3610,Table1[[#This Row],[id]:[state]],6,0)</f>
        <v>successful</v>
      </c>
      <c r="G3610">
        <f>IF(F3610="failed",Data!L3610,0)</f>
        <v>0</v>
      </c>
    </row>
    <row r="3611" spans="1:7" hidden="1" x14ac:dyDescent="0.25">
      <c r="A3611">
        <v>3609</v>
      </c>
      <c r="B3611" t="str">
        <f>VLOOKUP(A3611,Table1[[#This Row],[id]:[state]],6,0)</f>
        <v>successful</v>
      </c>
      <c r="C3611">
        <f>IF(B3611="successful",Data!L3611,0)</f>
        <v>21</v>
      </c>
      <c r="F3611" t="str">
        <f>VLOOKUP(A3611,Table1[[#This Row],[id]:[state]],6,0)</f>
        <v>successful</v>
      </c>
      <c r="G3611">
        <f>IF(F3611="failed",Data!L3611,0)</f>
        <v>0</v>
      </c>
    </row>
    <row r="3612" spans="1:7" hidden="1" x14ac:dyDescent="0.25">
      <c r="A3612">
        <v>3610</v>
      </c>
      <c r="B3612" t="str">
        <f>VLOOKUP(A3612,Table1[[#This Row],[id]:[state]],6,0)</f>
        <v>successful</v>
      </c>
      <c r="C3612">
        <f>IF(B3612="successful",Data!L3612,0)</f>
        <v>31</v>
      </c>
      <c r="F3612" t="str">
        <f>VLOOKUP(A3612,Table1[[#This Row],[id]:[state]],6,0)</f>
        <v>successful</v>
      </c>
      <c r="G3612">
        <f>IF(F3612="failed",Data!L3612,0)</f>
        <v>0</v>
      </c>
    </row>
    <row r="3613" spans="1:7" hidden="1" x14ac:dyDescent="0.25">
      <c r="A3613">
        <v>3611</v>
      </c>
      <c r="B3613" t="str">
        <f>VLOOKUP(A3613,Table1[[#This Row],[id]:[state]],6,0)</f>
        <v>successful</v>
      </c>
      <c r="C3613">
        <f>IF(B3613="successful",Data!L3613,0)</f>
        <v>51</v>
      </c>
      <c r="F3613" t="str">
        <f>VLOOKUP(A3613,Table1[[#This Row],[id]:[state]],6,0)</f>
        <v>successful</v>
      </c>
      <c r="G3613">
        <f>IF(F3613="failed",Data!L3613,0)</f>
        <v>0</v>
      </c>
    </row>
    <row r="3614" spans="1:7" hidden="1" x14ac:dyDescent="0.25">
      <c r="A3614">
        <v>3612</v>
      </c>
      <c r="B3614" t="str">
        <f>VLOOKUP(A3614,Table1[[#This Row],[id]:[state]],6,0)</f>
        <v>successful</v>
      </c>
      <c r="C3614">
        <f>IF(B3614="successful",Data!L3614,0)</f>
        <v>57</v>
      </c>
      <c r="F3614" t="str">
        <f>VLOOKUP(A3614,Table1[[#This Row],[id]:[state]],6,0)</f>
        <v>successful</v>
      </c>
      <c r="G3614">
        <f>IF(F3614="failed",Data!L3614,0)</f>
        <v>0</v>
      </c>
    </row>
    <row r="3615" spans="1:7" hidden="1" x14ac:dyDescent="0.25">
      <c r="A3615">
        <v>3613</v>
      </c>
      <c r="B3615" t="str">
        <f>VLOOKUP(A3615,Table1[[#This Row],[id]:[state]],6,0)</f>
        <v>successful</v>
      </c>
      <c r="C3615">
        <f>IF(B3615="successful",Data!L3615,0)</f>
        <v>20</v>
      </c>
      <c r="F3615" t="str">
        <f>VLOOKUP(A3615,Table1[[#This Row],[id]:[state]],6,0)</f>
        <v>successful</v>
      </c>
      <c r="G3615">
        <f>IF(F3615="failed",Data!L3615,0)</f>
        <v>0</v>
      </c>
    </row>
    <row r="3616" spans="1:7" hidden="1" x14ac:dyDescent="0.25">
      <c r="A3616">
        <v>3614</v>
      </c>
      <c r="B3616" t="str">
        <f>VLOOKUP(A3616,Table1[[#This Row],[id]:[state]],6,0)</f>
        <v>successful</v>
      </c>
      <c r="C3616">
        <f>IF(B3616="successful",Data!L3616,0)</f>
        <v>71</v>
      </c>
      <c r="F3616" t="str">
        <f>VLOOKUP(A3616,Table1[[#This Row],[id]:[state]],6,0)</f>
        <v>successful</v>
      </c>
      <c r="G3616">
        <f>IF(F3616="failed",Data!L3616,0)</f>
        <v>0</v>
      </c>
    </row>
    <row r="3617" spans="1:7" hidden="1" x14ac:dyDescent="0.25">
      <c r="A3617">
        <v>3615</v>
      </c>
      <c r="B3617" t="str">
        <f>VLOOKUP(A3617,Table1[[#This Row],[id]:[state]],6,0)</f>
        <v>successful</v>
      </c>
      <c r="C3617">
        <f>IF(B3617="successful",Data!L3617,0)</f>
        <v>72</v>
      </c>
      <c r="F3617" t="str">
        <f>VLOOKUP(A3617,Table1[[#This Row],[id]:[state]],6,0)</f>
        <v>successful</v>
      </c>
      <c r="G3617">
        <f>IF(F3617="failed",Data!L3617,0)</f>
        <v>0</v>
      </c>
    </row>
    <row r="3618" spans="1:7" hidden="1" x14ac:dyDescent="0.25">
      <c r="A3618">
        <v>3616</v>
      </c>
      <c r="B3618" t="str">
        <f>VLOOKUP(A3618,Table1[[#This Row],[id]:[state]],6,0)</f>
        <v>successful</v>
      </c>
      <c r="C3618">
        <f>IF(B3618="successful",Data!L3618,0)</f>
        <v>45</v>
      </c>
      <c r="F3618" t="str">
        <f>VLOOKUP(A3618,Table1[[#This Row],[id]:[state]],6,0)</f>
        <v>successful</v>
      </c>
      <c r="G3618">
        <f>IF(F3618="failed",Data!L3618,0)</f>
        <v>0</v>
      </c>
    </row>
    <row r="3619" spans="1:7" hidden="1" x14ac:dyDescent="0.25">
      <c r="A3619">
        <v>3617</v>
      </c>
      <c r="B3619" t="str">
        <f>VLOOKUP(A3619,Table1[[#This Row],[id]:[state]],6,0)</f>
        <v>successful</v>
      </c>
      <c r="C3619">
        <f>IF(B3619="successful",Data!L3619,0)</f>
        <v>51</v>
      </c>
      <c r="F3619" t="str">
        <f>VLOOKUP(A3619,Table1[[#This Row],[id]:[state]],6,0)</f>
        <v>successful</v>
      </c>
      <c r="G3619">
        <f>IF(F3619="failed",Data!L3619,0)</f>
        <v>0</v>
      </c>
    </row>
    <row r="3620" spans="1:7" hidden="1" x14ac:dyDescent="0.25">
      <c r="A3620">
        <v>3618</v>
      </c>
      <c r="B3620" t="str">
        <f>VLOOKUP(A3620,Table1[[#This Row],[id]:[state]],6,0)</f>
        <v>successful</v>
      </c>
      <c r="C3620">
        <f>IF(B3620="successful",Data!L3620,0)</f>
        <v>56</v>
      </c>
      <c r="F3620" t="str">
        <f>VLOOKUP(A3620,Table1[[#This Row],[id]:[state]],6,0)</f>
        <v>successful</v>
      </c>
      <c r="G3620">
        <f>IF(F3620="failed",Data!L3620,0)</f>
        <v>0</v>
      </c>
    </row>
    <row r="3621" spans="1:7" hidden="1" x14ac:dyDescent="0.25">
      <c r="A3621">
        <v>3619</v>
      </c>
      <c r="B3621" t="str">
        <f>VLOOKUP(A3621,Table1[[#This Row],[id]:[state]],6,0)</f>
        <v>successful</v>
      </c>
      <c r="C3621">
        <f>IF(B3621="successful",Data!L3621,0)</f>
        <v>17</v>
      </c>
      <c r="F3621" t="str">
        <f>VLOOKUP(A3621,Table1[[#This Row],[id]:[state]],6,0)</f>
        <v>successful</v>
      </c>
      <c r="G3621">
        <f>IF(F3621="failed",Data!L3621,0)</f>
        <v>0</v>
      </c>
    </row>
    <row r="3622" spans="1:7" hidden="1" x14ac:dyDescent="0.25">
      <c r="A3622">
        <v>3620</v>
      </c>
      <c r="B3622" t="str">
        <f>VLOOKUP(A3622,Table1[[#This Row],[id]:[state]],6,0)</f>
        <v>successful</v>
      </c>
      <c r="C3622">
        <f>IF(B3622="successful",Data!L3622,0)</f>
        <v>197</v>
      </c>
      <c r="F3622" t="str">
        <f>VLOOKUP(A3622,Table1[[#This Row],[id]:[state]],6,0)</f>
        <v>successful</v>
      </c>
      <c r="G3622">
        <f>IF(F3622="failed",Data!L3622,0)</f>
        <v>0</v>
      </c>
    </row>
    <row r="3623" spans="1:7" hidden="1" x14ac:dyDescent="0.25">
      <c r="A3623">
        <v>3621</v>
      </c>
      <c r="B3623" t="str">
        <f>VLOOKUP(A3623,Table1[[#This Row],[id]:[state]],6,0)</f>
        <v>successful</v>
      </c>
      <c r="C3623">
        <f>IF(B3623="successful",Data!L3623,0)</f>
        <v>70</v>
      </c>
      <c r="F3623" t="str">
        <f>VLOOKUP(A3623,Table1[[#This Row],[id]:[state]],6,0)</f>
        <v>successful</v>
      </c>
      <c r="G3623">
        <f>IF(F3623="failed",Data!L3623,0)</f>
        <v>0</v>
      </c>
    </row>
    <row r="3624" spans="1:7" hidden="1" x14ac:dyDescent="0.25">
      <c r="A3624">
        <v>3622</v>
      </c>
      <c r="B3624" t="str">
        <f>VLOOKUP(A3624,Table1[[#This Row],[id]:[state]],6,0)</f>
        <v>successful</v>
      </c>
      <c r="C3624">
        <f>IF(B3624="successful",Data!L3624,0)</f>
        <v>21</v>
      </c>
      <c r="F3624" t="str">
        <f>VLOOKUP(A3624,Table1[[#This Row],[id]:[state]],6,0)</f>
        <v>successful</v>
      </c>
      <c r="G3624">
        <f>IF(F3624="failed",Data!L3624,0)</f>
        <v>0</v>
      </c>
    </row>
    <row r="3625" spans="1:7" hidden="1" x14ac:dyDescent="0.25">
      <c r="A3625">
        <v>3623</v>
      </c>
      <c r="B3625" t="str">
        <f>VLOOKUP(A3625,Table1[[#This Row],[id]:[state]],6,0)</f>
        <v>successful</v>
      </c>
      <c r="C3625">
        <f>IF(B3625="successful",Data!L3625,0)</f>
        <v>34</v>
      </c>
      <c r="F3625" t="str">
        <f>VLOOKUP(A3625,Table1[[#This Row],[id]:[state]],6,0)</f>
        <v>successful</v>
      </c>
      <c r="G3625">
        <f>IF(F3625="failed",Data!L3625,0)</f>
        <v>0</v>
      </c>
    </row>
    <row r="3626" spans="1:7" hidden="1" x14ac:dyDescent="0.25">
      <c r="A3626">
        <v>3624</v>
      </c>
      <c r="B3626" t="str">
        <f>VLOOKUP(A3626,Table1[[#This Row],[id]:[state]],6,0)</f>
        <v>successful</v>
      </c>
      <c r="C3626">
        <f>IF(B3626="successful",Data!L3626,0)</f>
        <v>39</v>
      </c>
      <c r="F3626" t="str">
        <f>VLOOKUP(A3626,Table1[[#This Row],[id]:[state]],6,0)</f>
        <v>successful</v>
      </c>
      <c r="G3626">
        <f>IF(F3626="failed",Data!L3626,0)</f>
        <v>0</v>
      </c>
    </row>
    <row r="3627" spans="1:7" hidden="1" x14ac:dyDescent="0.25">
      <c r="A3627">
        <v>3625</v>
      </c>
      <c r="B3627" t="str">
        <f>VLOOKUP(A3627,Table1[[#This Row],[id]:[state]],6,0)</f>
        <v>successful</v>
      </c>
      <c r="C3627">
        <f>IF(B3627="successful",Data!L3627,0)</f>
        <v>78</v>
      </c>
      <c r="F3627" t="str">
        <f>VLOOKUP(A3627,Table1[[#This Row],[id]:[state]],6,0)</f>
        <v>successful</v>
      </c>
      <c r="G3627">
        <f>IF(F3627="failed",Data!L3627,0)</f>
        <v>0</v>
      </c>
    </row>
    <row r="3628" spans="1:7" hidden="1" x14ac:dyDescent="0.25">
      <c r="A3628">
        <v>3626</v>
      </c>
      <c r="B3628" t="str">
        <f>VLOOKUP(A3628,Table1[[#This Row],[id]:[state]],6,0)</f>
        <v>successful</v>
      </c>
      <c r="C3628">
        <f>IF(B3628="successful",Data!L3628,0)</f>
        <v>48</v>
      </c>
      <c r="F3628" t="str">
        <f>VLOOKUP(A3628,Table1[[#This Row],[id]:[state]],6,0)</f>
        <v>successful</v>
      </c>
      <c r="G3628">
        <f>IF(F3628="failed",Data!L3628,0)</f>
        <v>0</v>
      </c>
    </row>
    <row r="3629" spans="1:7" hidden="1" x14ac:dyDescent="0.25">
      <c r="A3629">
        <v>3627</v>
      </c>
      <c r="B3629" t="str">
        <f>VLOOKUP(A3629,Table1[[#This Row],[id]:[state]],6,0)</f>
        <v>successful</v>
      </c>
      <c r="C3629">
        <f>IF(B3629="successful",Data!L3629,0)</f>
        <v>29</v>
      </c>
      <c r="F3629" t="str">
        <f>VLOOKUP(A3629,Table1[[#This Row],[id]:[state]],6,0)</f>
        <v>successful</v>
      </c>
      <c r="G3629">
        <f>IF(F3629="failed",Data!L3629,0)</f>
        <v>0</v>
      </c>
    </row>
    <row r="3630" spans="1:7" x14ac:dyDescent="0.25">
      <c r="A3630">
        <v>3628</v>
      </c>
      <c r="B3630" t="str">
        <f>VLOOKUP(A3630,Table1[[#This Row],[id]:[state]],6,0)</f>
        <v>failed</v>
      </c>
      <c r="C3630">
        <f>IF(B3630="successful",Data!L3630,0)</f>
        <v>0</v>
      </c>
      <c r="F3630" t="str">
        <f>VLOOKUP(A3630,Table1[[#This Row],[id]:[state]],6,0)</f>
        <v>failed</v>
      </c>
      <c r="G3630">
        <f>IF(F3630="failed",Data!L3630,0)</f>
        <v>0</v>
      </c>
    </row>
    <row r="3631" spans="1:7" x14ac:dyDescent="0.25">
      <c r="A3631">
        <v>3629</v>
      </c>
      <c r="B3631" t="str">
        <f>VLOOKUP(A3631,Table1[[#This Row],[id]:[state]],6,0)</f>
        <v>failed</v>
      </c>
      <c r="C3631">
        <f>IF(B3631="successful",Data!L3631,0)</f>
        <v>0</v>
      </c>
      <c r="F3631" t="str">
        <f>VLOOKUP(A3631,Table1[[#This Row],[id]:[state]],6,0)</f>
        <v>failed</v>
      </c>
      <c r="G3631">
        <f>IF(F3631="failed",Data!L3631,0)</f>
        <v>2</v>
      </c>
    </row>
    <row r="3632" spans="1:7" x14ac:dyDescent="0.25">
      <c r="A3632">
        <v>3630</v>
      </c>
      <c r="B3632" t="str">
        <f>VLOOKUP(A3632,Table1[[#This Row],[id]:[state]],6,0)</f>
        <v>failed</v>
      </c>
      <c r="C3632">
        <f>IF(B3632="successful",Data!L3632,0)</f>
        <v>0</v>
      </c>
      <c r="F3632" t="str">
        <f>VLOOKUP(A3632,Table1[[#This Row],[id]:[state]],6,0)</f>
        <v>failed</v>
      </c>
      <c r="G3632">
        <f>IF(F3632="failed",Data!L3632,0)</f>
        <v>1</v>
      </c>
    </row>
    <row r="3633" spans="1:7" x14ac:dyDescent="0.25">
      <c r="A3633">
        <v>3631</v>
      </c>
      <c r="B3633" t="str">
        <f>VLOOKUP(A3633,Table1[[#This Row],[id]:[state]],6,0)</f>
        <v>failed</v>
      </c>
      <c r="C3633">
        <f>IF(B3633="successful",Data!L3633,0)</f>
        <v>0</v>
      </c>
      <c r="F3633" t="str">
        <f>VLOOKUP(A3633,Table1[[#This Row],[id]:[state]],6,0)</f>
        <v>failed</v>
      </c>
      <c r="G3633">
        <f>IF(F3633="failed",Data!L3633,0)</f>
        <v>59</v>
      </c>
    </row>
    <row r="3634" spans="1:7" x14ac:dyDescent="0.25">
      <c r="A3634">
        <v>3632</v>
      </c>
      <c r="B3634" t="str">
        <f>VLOOKUP(A3634,Table1[[#This Row],[id]:[state]],6,0)</f>
        <v>failed</v>
      </c>
      <c r="C3634">
        <f>IF(B3634="successful",Data!L3634,0)</f>
        <v>0</v>
      </c>
      <c r="F3634" t="str">
        <f>VLOOKUP(A3634,Table1[[#This Row],[id]:[state]],6,0)</f>
        <v>failed</v>
      </c>
      <c r="G3634">
        <f>IF(F3634="failed",Data!L3634,0)</f>
        <v>1</v>
      </c>
    </row>
    <row r="3635" spans="1:7" x14ac:dyDescent="0.25">
      <c r="A3635">
        <v>3633</v>
      </c>
      <c r="B3635" t="str">
        <f>VLOOKUP(A3635,Table1[[#This Row],[id]:[state]],6,0)</f>
        <v>failed</v>
      </c>
      <c r="C3635">
        <f>IF(B3635="successful",Data!L3635,0)</f>
        <v>0</v>
      </c>
      <c r="F3635" t="str">
        <f>VLOOKUP(A3635,Table1[[#This Row],[id]:[state]],6,0)</f>
        <v>failed</v>
      </c>
      <c r="G3635">
        <f>IF(F3635="failed",Data!L3635,0)</f>
        <v>31</v>
      </c>
    </row>
    <row r="3636" spans="1:7" x14ac:dyDescent="0.25">
      <c r="A3636">
        <v>3634</v>
      </c>
      <c r="B3636" t="str">
        <f>VLOOKUP(A3636,Table1[[#This Row],[id]:[state]],6,0)</f>
        <v>failed</v>
      </c>
      <c r="C3636">
        <f>IF(B3636="successful",Data!L3636,0)</f>
        <v>0</v>
      </c>
      <c r="F3636" t="str">
        <f>VLOOKUP(A3636,Table1[[#This Row],[id]:[state]],6,0)</f>
        <v>failed</v>
      </c>
      <c r="G3636">
        <f>IF(F3636="failed",Data!L3636,0)</f>
        <v>18</v>
      </c>
    </row>
    <row r="3637" spans="1:7" x14ac:dyDescent="0.25">
      <c r="A3637">
        <v>3635</v>
      </c>
      <c r="B3637" t="str">
        <f>VLOOKUP(A3637,Table1[[#This Row],[id]:[state]],6,0)</f>
        <v>failed</v>
      </c>
      <c r="C3637">
        <f>IF(B3637="successful",Data!L3637,0)</f>
        <v>0</v>
      </c>
      <c r="F3637" t="str">
        <f>VLOOKUP(A3637,Table1[[#This Row],[id]:[state]],6,0)</f>
        <v>failed</v>
      </c>
      <c r="G3637">
        <f>IF(F3637="failed",Data!L3637,0)</f>
        <v>10</v>
      </c>
    </row>
    <row r="3638" spans="1:7" x14ac:dyDescent="0.25">
      <c r="A3638">
        <v>3636</v>
      </c>
      <c r="B3638" t="str">
        <f>VLOOKUP(A3638,Table1[[#This Row],[id]:[state]],6,0)</f>
        <v>failed</v>
      </c>
      <c r="C3638">
        <f>IF(B3638="successful",Data!L3638,0)</f>
        <v>0</v>
      </c>
      <c r="F3638" t="str">
        <f>VLOOKUP(A3638,Table1[[#This Row],[id]:[state]],6,0)</f>
        <v>failed</v>
      </c>
      <c r="G3638">
        <f>IF(F3638="failed",Data!L3638,0)</f>
        <v>0</v>
      </c>
    </row>
    <row r="3639" spans="1:7" x14ac:dyDescent="0.25">
      <c r="A3639">
        <v>3637</v>
      </c>
      <c r="B3639" t="str">
        <f>VLOOKUP(A3639,Table1[[#This Row],[id]:[state]],6,0)</f>
        <v>failed</v>
      </c>
      <c r="C3639">
        <f>IF(B3639="successful",Data!L3639,0)</f>
        <v>0</v>
      </c>
      <c r="F3639" t="str">
        <f>VLOOKUP(A3639,Table1[[#This Row],[id]:[state]],6,0)</f>
        <v>failed</v>
      </c>
      <c r="G3639">
        <f>IF(F3639="failed",Data!L3639,0)</f>
        <v>14</v>
      </c>
    </row>
    <row r="3640" spans="1:7" x14ac:dyDescent="0.25">
      <c r="A3640">
        <v>3638</v>
      </c>
      <c r="B3640" t="str">
        <f>VLOOKUP(A3640,Table1[[#This Row],[id]:[state]],6,0)</f>
        <v>failed</v>
      </c>
      <c r="C3640">
        <f>IF(B3640="successful",Data!L3640,0)</f>
        <v>0</v>
      </c>
      <c r="F3640" t="str">
        <f>VLOOKUP(A3640,Table1[[#This Row],[id]:[state]],6,0)</f>
        <v>failed</v>
      </c>
      <c r="G3640">
        <f>IF(F3640="failed",Data!L3640,0)</f>
        <v>2</v>
      </c>
    </row>
    <row r="3641" spans="1:7" x14ac:dyDescent="0.25">
      <c r="A3641">
        <v>3639</v>
      </c>
      <c r="B3641" t="str">
        <f>VLOOKUP(A3641,Table1[[#This Row],[id]:[state]],6,0)</f>
        <v>failed</v>
      </c>
      <c r="C3641">
        <f>IF(B3641="successful",Data!L3641,0)</f>
        <v>0</v>
      </c>
      <c r="F3641" t="str">
        <f>VLOOKUP(A3641,Table1[[#This Row],[id]:[state]],6,0)</f>
        <v>failed</v>
      </c>
      <c r="G3641">
        <f>IF(F3641="failed",Data!L3641,0)</f>
        <v>1</v>
      </c>
    </row>
    <row r="3642" spans="1:7" x14ac:dyDescent="0.25">
      <c r="A3642">
        <v>3640</v>
      </c>
      <c r="B3642" t="str">
        <f>VLOOKUP(A3642,Table1[[#This Row],[id]:[state]],6,0)</f>
        <v>failed</v>
      </c>
      <c r="C3642">
        <f>IF(B3642="successful",Data!L3642,0)</f>
        <v>0</v>
      </c>
      <c r="F3642" t="str">
        <f>VLOOKUP(A3642,Table1[[#This Row],[id]:[state]],6,0)</f>
        <v>failed</v>
      </c>
      <c r="G3642">
        <f>IF(F3642="failed",Data!L3642,0)</f>
        <v>3</v>
      </c>
    </row>
    <row r="3643" spans="1:7" x14ac:dyDescent="0.25">
      <c r="A3643">
        <v>3641</v>
      </c>
      <c r="B3643" t="str">
        <f>VLOOKUP(A3643,Table1[[#This Row],[id]:[state]],6,0)</f>
        <v>failed</v>
      </c>
      <c r="C3643">
        <f>IF(B3643="successful",Data!L3643,0)</f>
        <v>0</v>
      </c>
      <c r="F3643" t="str">
        <f>VLOOKUP(A3643,Table1[[#This Row],[id]:[state]],6,0)</f>
        <v>failed</v>
      </c>
      <c r="G3643">
        <f>IF(F3643="failed",Data!L3643,0)</f>
        <v>0</v>
      </c>
    </row>
    <row r="3644" spans="1:7" x14ac:dyDescent="0.25">
      <c r="A3644">
        <v>3642</v>
      </c>
      <c r="B3644" t="str">
        <f>VLOOKUP(A3644,Table1[[#This Row],[id]:[state]],6,0)</f>
        <v>failed</v>
      </c>
      <c r="C3644">
        <f>IF(B3644="successful",Data!L3644,0)</f>
        <v>0</v>
      </c>
      <c r="F3644" t="str">
        <f>VLOOKUP(A3644,Table1[[#This Row],[id]:[state]],6,0)</f>
        <v>failed</v>
      </c>
      <c r="G3644">
        <f>IF(F3644="failed",Data!L3644,0)</f>
        <v>2</v>
      </c>
    </row>
    <row r="3645" spans="1:7" x14ac:dyDescent="0.25">
      <c r="A3645">
        <v>3643</v>
      </c>
      <c r="B3645" t="str">
        <f>VLOOKUP(A3645,Table1[[#This Row],[id]:[state]],6,0)</f>
        <v>failed</v>
      </c>
      <c r="C3645">
        <f>IF(B3645="successful",Data!L3645,0)</f>
        <v>0</v>
      </c>
      <c r="F3645" t="str">
        <f>VLOOKUP(A3645,Table1[[#This Row],[id]:[state]],6,0)</f>
        <v>failed</v>
      </c>
      <c r="G3645">
        <f>IF(F3645="failed",Data!L3645,0)</f>
        <v>0</v>
      </c>
    </row>
    <row r="3646" spans="1:7" x14ac:dyDescent="0.25">
      <c r="A3646">
        <v>3644</v>
      </c>
      <c r="B3646" t="str">
        <f>VLOOKUP(A3646,Table1[[#This Row],[id]:[state]],6,0)</f>
        <v>failed</v>
      </c>
      <c r="C3646">
        <f>IF(B3646="successful",Data!L3646,0)</f>
        <v>0</v>
      </c>
      <c r="F3646" t="str">
        <f>VLOOKUP(A3646,Table1[[#This Row],[id]:[state]],6,0)</f>
        <v>failed</v>
      </c>
      <c r="G3646">
        <f>IF(F3646="failed",Data!L3646,0)</f>
        <v>12</v>
      </c>
    </row>
    <row r="3647" spans="1:7" x14ac:dyDescent="0.25">
      <c r="A3647">
        <v>3645</v>
      </c>
      <c r="B3647" t="str">
        <f>VLOOKUP(A3647,Table1[[#This Row],[id]:[state]],6,0)</f>
        <v>failed</v>
      </c>
      <c r="C3647">
        <f>IF(B3647="successful",Data!L3647,0)</f>
        <v>0</v>
      </c>
      <c r="F3647" t="str">
        <f>VLOOKUP(A3647,Table1[[#This Row],[id]:[state]],6,0)</f>
        <v>failed</v>
      </c>
      <c r="G3647">
        <f>IF(F3647="failed",Data!L3647,0)</f>
        <v>1</v>
      </c>
    </row>
    <row r="3648" spans="1:7" x14ac:dyDescent="0.25">
      <c r="A3648">
        <v>3646</v>
      </c>
      <c r="B3648" t="str">
        <f>VLOOKUP(A3648,Table1[[#This Row],[id]:[state]],6,0)</f>
        <v>failed</v>
      </c>
      <c r="C3648">
        <f>IF(B3648="successful",Data!L3648,0)</f>
        <v>0</v>
      </c>
      <c r="F3648" t="str">
        <f>VLOOKUP(A3648,Table1[[#This Row],[id]:[state]],6,0)</f>
        <v>failed</v>
      </c>
      <c r="G3648">
        <f>IF(F3648="failed",Data!L3648,0)</f>
        <v>8</v>
      </c>
    </row>
    <row r="3649" spans="1:7" x14ac:dyDescent="0.25">
      <c r="A3649">
        <v>3647</v>
      </c>
      <c r="B3649" t="str">
        <f>VLOOKUP(A3649,Table1[[#This Row],[id]:[state]],6,0)</f>
        <v>failed</v>
      </c>
      <c r="C3649">
        <f>IF(B3649="successful",Data!L3649,0)</f>
        <v>0</v>
      </c>
      <c r="F3649" t="str">
        <f>VLOOKUP(A3649,Table1[[#This Row],[id]:[state]],6,0)</f>
        <v>failed</v>
      </c>
      <c r="G3649">
        <f>IF(F3649="failed",Data!L3649,0)</f>
        <v>2</v>
      </c>
    </row>
    <row r="3650" spans="1:7" hidden="1" x14ac:dyDescent="0.25">
      <c r="A3650">
        <v>3648</v>
      </c>
      <c r="B3650" t="str">
        <f>VLOOKUP(A3650,Table1[[#This Row],[id]:[state]],6,0)</f>
        <v>successful</v>
      </c>
      <c r="C3650">
        <f>IF(B3650="successful",Data!L3650,0)</f>
        <v>73</v>
      </c>
      <c r="F3650" t="str">
        <f>VLOOKUP(A3650,Table1[[#This Row],[id]:[state]],6,0)</f>
        <v>successful</v>
      </c>
      <c r="G3650">
        <f>IF(F3650="failed",Data!L3650,0)</f>
        <v>0</v>
      </c>
    </row>
    <row r="3651" spans="1:7" hidden="1" x14ac:dyDescent="0.25">
      <c r="A3651">
        <v>3649</v>
      </c>
      <c r="B3651" t="str">
        <f>VLOOKUP(A3651,Table1[[#This Row],[id]:[state]],6,0)</f>
        <v>successful</v>
      </c>
      <c r="C3651">
        <f>IF(B3651="successful",Data!L3651,0)</f>
        <v>8</v>
      </c>
      <c r="F3651" t="str">
        <f>VLOOKUP(A3651,Table1[[#This Row],[id]:[state]],6,0)</f>
        <v>successful</v>
      </c>
      <c r="G3651">
        <f>IF(F3651="failed",Data!L3651,0)</f>
        <v>0</v>
      </c>
    </row>
    <row r="3652" spans="1:7" hidden="1" x14ac:dyDescent="0.25">
      <c r="A3652">
        <v>3650</v>
      </c>
      <c r="B3652" t="str">
        <f>VLOOKUP(A3652,Table1[[#This Row],[id]:[state]],6,0)</f>
        <v>successful</v>
      </c>
      <c r="C3652">
        <f>IF(B3652="successful",Data!L3652,0)</f>
        <v>17</v>
      </c>
      <c r="F3652" t="str">
        <f>VLOOKUP(A3652,Table1[[#This Row],[id]:[state]],6,0)</f>
        <v>successful</v>
      </c>
      <c r="G3652">
        <f>IF(F3652="failed",Data!L3652,0)</f>
        <v>0</v>
      </c>
    </row>
    <row r="3653" spans="1:7" hidden="1" x14ac:dyDescent="0.25">
      <c r="A3653">
        <v>3651</v>
      </c>
      <c r="B3653" t="str">
        <f>VLOOKUP(A3653,Table1[[#This Row],[id]:[state]],6,0)</f>
        <v>successful</v>
      </c>
      <c r="C3653">
        <f>IF(B3653="successful",Data!L3653,0)</f>
        <v>9</v>
      </c>
      <c r="F3653" t="str">
        <f>VLOOKUP(A3653,Table1[[#This Row],[id]:[state]],6,0)</f>
        <v>successful</v>
      </c>
      <c r="G3653">
        <f>IF(F3653="failed",Data!L3653,0)</f>
        <v>0</v>
      </c>
    </row>
    <row r="3654" spans="1:7" hidden="1" x14ac:dyDescent="0.25">
      <c r="A3654">
        <v>3652</v>
      </c>
      <c r="B3654" t="str">
        <f>VLOOKUP(A3654,Table1[[#This Row],[id]:[state]],6,0)</f>
        <v>successful</v>
      </c>
      <c r="C3654">
        <f>IF(B3654="successful",Data!L3654,0)</f>
        <v>17</v>
      </c>
      <c r="F3654" t="str">
        <f>VLOOKUP(A3654,Table1[[#This Row],[id]:[state]],6,0)</f>
        <v>successful</v>
      </c>
      <c r="G3654">
        <f>IF(F3654="failed",Data!L3654,0)</f>
        <v>0</v>
      </c>
    </row>
    <row r="3655" spans="1:7" hidden="1" x14ac:dyDescent="0.25">
      <c r="A3655">
        <v>3653</v>
      </c>
      <c r="B3655" t="str">
        <f>VLOOKUP(A3655,Table1[[#This Row],[id]:[state]],6,0)</f>
        <v>successful</v>
      </c>
      <c r="C3655">
        <f>IF(B3655="successful",Data!L3655,0)</f>
        <v>33</v>
      </c>
      <c r="F3655" t="str">
        <f>VLOOKUP(A3655,Table1[[#This Row],[id]:[state]],6,0)</f>
        <v>successful</v>
      </c>
      <c r="G3655">
        <f>IF(F3655="failed",Data!L3655,0)</f>
        <v>0</v>
      </c>
    </row>
    <row r="3656" spans="1:7" hidden="1" x14ac:dyDescent="0.25">
      <c r="A3656">
        <v>3654</v>
      </c>
      <c r="B3656" t="str">
        <f>VLOOKUP(A3656,Table1[[#This Row],[id]:[state]],6,0)</f>
        <v>successful</v>
      </c>
      <c r="C3656">
        <f>IF(B3656="successful",Data!L3656,0)</f>
        <v>38</v>
      </c>
      <c r="F3656" t="str">
        <f>VLOOKUP(A3656,Table1[[#This Row],[id]:[state]],6,0)</f>
        <v>successful</v>
      </c>
      <c r="G3656">
        <f>IF(F3656="failed",Data!L3656,0)</f>
        <v>0</v>
      </c>
    </row>
    <row r="3657" spans="1:7" hidden="1" x14ac:dyDescent="0.25">
      <c r="A3657">
        <v>3655</v>
      </c>
      <c r="B3657" t="str">
        <f>VLOOKUP(A3657,Table1[[#This Row],[id]:[state]],6,0)</f>
        <v>successful</v>
      </c>
      <c r="C3657">
        <f>IF(B3657="successful",Data!L3657,0)</f>
        <v>79</v>
      </c>
      <c r="F3657" t="str">
        <f>VLOOKUP(A3657,Table1[[#This Row],[id]:[state]],6,0)</f>
        <v>successful</v>
      </c>
      <c r="G3657">
        <f>IF(F3657="failed",Data!L3657,0)</f>
        <v>0</v>
      </c>
    </row>
    <row r="3658" spans="1:7" hidden="1" x14ac:dyDescent="0.25">
      <c r="A3658">
        <v>3656</v>
      </c>
      <c r="B3658" t="str">
        <f>VLOOKUP(A3658,Table1[[#This Row],[id]:[state]],6,0)</f>
        <v>successful</v>
      </c>
      <c r="C3658">
        <f>IF(B3658="successful",Data!L3658,0)</f>
        <v>46</v>
      </c>
      <c r="F3658" t="str">
        <f>VLOOKUP(A3658,Table1[[#This Row],[id]:[state]],6,0)</f>
        <v>successful</v>
      </c>
      <c r="G3658">
        <f>IF(F3658="failed",Data!L3658,0)</f>
        <v>0</v>
      </c>
    </row>
    <row r="3659" spans="1:7" hidden="1" x14ac:dyDescent="0.25">
      <c r="A3659">
        <v>3657</v>
      </c>
      <c r="B3659" t="str">
        <f>VLOOKUP(A3659,Table1[[#This Row],[id]:[state]],6,0)</f>
        <v>successful</v>
      </c>
      <c r="C3659">
        <f>IF(B3659="successful",Data!L3659,0)</f>
        <v>20</v>
      </c>
      <c r="F3659" t="str">
        <f>VLOOKUP(A3659,Table1[[#This Row],[id]:[state]],6,0)</f>
        <v>successful</v>
      </c>
      <c r="G3659">
        <f>IF(F3659="failed",Data!L3659,0)</f>
        <v>0</v>
      </c>
    </row>
    <row r="3660" spans="1:7" hidden="1" x14ac:dyDescent="0.25">
      <c r="A3660">
        <v>3658</v>
      </c>
      <c r="B3660" t="str">
        <f>VLOOKUP(A3660,Table1[[#This Row],[id]:[state]],6,0)</f>
        <v>successful</v>
      </c>
      <c r="C3660">
        <f>IF(B3660="successful",Data!L3660,0)</f>
        <v>20</v>
      </c>
      <c r="F3660" t="str">
        <f>VLOOKUP(A3660,Table1[[#This Row],[id]:[state]],6,0)</f>
        <v>successful</v>
      </c>
      <c r="G3660">
        <f>IF(F3660="failed",Data!L3660,0)</f>
        <v>0</v>
      </c>
    </row>
    <row r="3661" spans="1:7" hidden="1" x14ac:dyDescent="0.25">
      <c r="A3661">
        <v>3659</v>
      </c>
      <c r="B3661" t="str">
        <f>VLOOKUP(A3661,Table1[[#This Row],[id]:[state]],6,0)</f>
        <v>successful</v>
      </c>
      <c r="C3661">
        <f>IF(B3661="successful",Data!L3661,0)</f>
        <v>13</v>
      </c>
      <c r="F3661" t="str">
        <f>VLOOKUP(A3661,Table1[[#This Row],[id]:[state]],6,0)</f>
        <v>successful</v>
      </c>
      <c r="G3661">
        <f>IF(F3661="failed",Data!L3661,0)</f>
        <v>0</v>
      </c>
    </row>
    <row r="3662" spans="1:7" hidden="1" x14ac:dyDescent="0.25">
      <c r="A3662">
        <v>3660</v>
      </c>
      <c r="B3662" t="str">
        <f>VLOOKUP(A3662,Table1[[#This Row],[id]:[state]],6,0)</f>
        <v>successful</v>
      </c>
      <c r="C3662">
        <f>IF(B3662="successful",Data!L3662,0)</f>
        <v>22</v>
      </c>
      <c r="F3662" t="str">
        <f>VLOOKUP(A3662,Table1[[#This Row],[id]:[state]],6,0)</f>
        <v>successful</v>
      </c>
      <c r="G3662">
        <f>IF(F3662="failed",Data!L3662,0)</f>
        <v>0</v>
      </c>
    </row>
    <row r="3663" spans="1:7" hidden="1" x14ac:dyDescent="0.25">
      <c r="A3663">
        <v>3661</v>
      </c>
      <c r="B3663" t="str">
        <f>VLOOKUP(A3663,Table1[[#This Row],[id]:[state]],6,0)</f>
        <v>successful</v>
      </c>
      <c r="C3663">
        <f>IF(B3663="successful",Data!L3663,0)</f>
        <v>36</v>
      </c>
      <c r="F3663" t="str">
        <f>VLOOKUP(A3663,Table1[[#This Row],[id]:[state]],6,0)</f>
        <v>successful</v>
      </c>
      <c r="G3663">
        <f>IF(F3663="failed",Data!L3663,0)</f>
        <v>0</v>
      </c>
    </row>
    <row r="3664" spans="1:7" hidden="1" x14ac:dyDescent="0.25">
      <c r="A3664">
        <v>3662</v>
      </c>
      <c r="B3664" t="str">
        <f>VLOOKUP(A3664,Table1[[#This Row],[id]:[state]],6,0)</f>
        <v>successful</v>
      </c>
      <c r="C3664">
        <f>IF(B3664="successful",Data!L3664,0)</f>
        <v>40</v>
      </c>
      <c r="F3664" t="str">
        <f>VLOOKUP(A3664,Table1[[#This Row],[id]:[state]],6,0)</f>
        <v>successful</v>
      </c>
      <c r="G3664">
        <f>IF(F3664="failed",Data!L3664,0)</f>
        <v>0</v>
      </c>
    </row>
    <row r="3665" spans="1:7" hidden="1" x14ac:dyDescent="0.25">
      <c r="A3665">
        <v>3663</v>
      </c>
      <c r="B3665" t="str">
        <f>VLOOKUP(A3665,Table1[[#This Row],[id]:[state]],6,0)</f>
        <v>successful</v>
      </c>
      <c r="C3665">
        <f>IF(B3665="successful",Data!L3665,0)</f>
        <v>9</v>
      </c>
      <c r="F3665" t="str">
        <f>VLOOKUP(A3665,Table1[[#This Row],[id]:[state]],6,0)</f>
        <v>successful</v>
      </c>
      <c r="G3665">
        <f>IF(F3665="failed",Data!L3665,0)</f>
        <v>0</v>
      </c>
    </row>
    <row r="3666" spans="1:7" hidden="1" x14ac:dyDescent="0.25">
      <c r="A3666">
        <v>3664</v>
      </c>
      <c r="B3666" t="str">
        <f>VLOOKUP(A3666,Table1[[#This Row],[id]:[state]],6,0)</f>
        <v>successful</v>
      </c>
      <c r="C3666">
        <f>IF(B3666="successful",Data!L3666,0)</f>
        <v>19</v>
      </c>
      <c r="F3666" t="str">
        <f>VLOOKUP(A3666,Table1[[#This Row],[id]:[state]],6,0)</f>
        <v>successful</v>
      </c>
      <c r="G3666">
        <f>IF(F3666="failed",Data!L3666,0)</f>
        <v>0</v>
      </c>
    </row>
    <row r="3667" spans="1:7" hidden="1" x14ac:dyDescent="0.25">
      <c r="A3667">
        <v>3665</v>
      </c>
      <c r="B3667" t="str">
        <f>VLOOKUP(A3667,Table1[[#This Row],[id]:[state]],6,0)</f>
        <v>successful</v>
      </c>
      <c r="C3667">
        <f>IF(B3667="successful",Data!L3667,0)</f>
        <v>14</v>
      </c>
      <c r="F3667" t="str">
        <f>VLOOKUP(A3667,Table1[[#This Row],[id]:[state]],6,0)</f>
        <v>successful</v>
      </c>
      <c r="G3667">
        <f>IF(F3667="failed",Data!L3667,0)</f>
        <v>0</v>
      </c>
    </row>
    <row r="3668" spans="1:7" hidden="1" x14ac:dyDescent="0.25">
      <c r="A3668">
        <v>3666</v>
      </c>
      <c r="B3668" t="str">
        <f>VLOOKUP(A3668,Table1[[#This Row],[id]:[state]],6,0)</f>
        <v>successful</v>
      </c>
      <c r="C3668">
        <f>IF(B3668="successful",Data!L3668,0)</f>
        <v>38</v>
      </c>
      <c r="F3668" t="str">
        <f>VLOOKUP(A3668,Table1[[#This Row],[id]:[state]],6,0)</f>
        <v>successful</v>
      </c>
      <c r="G3668">
        <f>IF(F3668="failed",Data!L3668,0)</f>
        <v>0</v>
      </c>
    </row>
    <row r="3669" spans="1:7" hidden="1" x14ac:dyDescent="0.25">
      <c r="A3669">
        <v>3667</v>
      </c>
      <c r="B3669" t="str">
        <f>VLOOKUP(A3669,Table1[[#This Row],[id]:[state]],6,0)</f>
        <v>successful</v>
      </c>
      <c r="C3669">
        <f>IF(B3669="successful",Data!L3669,0)</f>
        <v>58</v>
      </c>
      <c r="F3669" t="str">
        <f>VLOOKUP(A3669,Table1[[#This Row],[id]:[state]],6,0)</f>
        <v>successful</v>
      </c>
      <c r="G3669">
        <f>IF(F3669="failed",Data!L3669,0)</f>
        <v>0</v>
      </c>
    </row>
    <row r="3670" spans="1:7" hidden="1" x14ac:dyDescent="0.25">
      <c r="A3670">
        <v>3668</v>
      </c>
      <c r="B3670" t="str">
        <f>VLOOKUP(A3670,Table1[[#This Row],[id]:[state]],6,0)</f>
        <v>successful</v>
      </c>
      <c r="C3670">
        <f>IF(B3670="successful",Data!L3670,0)</f>
        <v>28</v>
      </c>
      <c r="F3670" t="str">
        <f>VLOOKUP(A3670,Table1[[#This Row],[id]:[state]],6,0)</f>
        <v>successful</v>
      </c>
      <c r="G3670">
        <f>IF(F3670="failed",Data!L3670,0)</f>
        <v>0</v>
      </c>
    </row>
    <row r="3671" spans="1:7" hidden="1" x14ac:dyDescent="0.25">
      <c r="A3671">
        <v>3669</v>
      </c>
      <c r="B3671" t="str">
        <f>VLOOKUP(A3671,Table1[[#This Row],[id]:[state]],6,0)</f>
        <v>successful</v>
      </c>
      <c r="C3671">
        <f>IF(B3671="successful",Data!L3671,0)</f>
        <v>17</v>
      </c>
      <c r="F3671" t="str">
        <f>VLOOKUP(A3671,Table1[[#This Row],[id]:[state]],6,0)</f>
        <v>successful</v>
      </c>
      <c r="G3671">
        <f>IF(F3671="failed",Data!L3671,0)</f>
        <v>0</v>
      </c>
    </row>
    <row r="3672" spans="1:7" hidden="1" x14ac:dyDescent="0.25">
      <c r="A3672">
        <v>3670</v>
      </c>
      <c r="B3672" t="str">
        <f>VLOOKUP(A3672,Table1[[#This Row],[id]:[state]],6,0)</f>
        <v>successful</v>
      </c>
      <c r="C3672">
        <f>IF(B3672="successful",Data!L3672,0)</f>
        <v>12</v>
      </c>
      <c r="F3672" t="str">
        <f>VLOOKUP(A3672,Table1[[#This Row],[id]:[state]],6,0)</f>
        <v>successful</v>
      </c>
      <c r="G3672">
        <f>IF(F3672="failed",Data!L3672,0)</f>
        <v>0</v>
      </c>
    </row>
    <row r="3673" spans="1:7" hidden="1" x14ac:dyDescent="0.25">
      <c r="A3673">
        <v>3671</v>
      </c>
      <c r="B3673" t="str">
        <f>VLOOKUP(A3673,Table1[[#This Row],[id]:[state]],6,0)</f>
        <v>successful</v>
      </c>
      <c r="C3673">
        <f>IF(B3673="successful",Data!L3673,0)</f>
        <v>40</v>
      </c>
      <c r="F3673" t="str">
        <f>VLOOKUP(A3673,Table1[[#This Row],[id]:[state]],6,0)</f>
        <v>successful</v>
      </c>
      <c r="G3673">
        <f>IF(F3673="failed",Data!L3673,0)</f>
        <v>0</v>
      </c>
    </row>
    <row r="3674" spans="1:7" hidden="1" x14ac:dyDescent="0.25">
      <c r="A3674">
        <v>3672</v>
      </c>
      <c r="B3674" t="str">
        <f>VLOOKUP(A3674,Table1[[#This Row],[id]:[state]],6,0)</f>
        <v>successful</v>
      </c>
      <c r="C3674">
        <f>IF(B3674="successful",Data!L3674,0)</f>
        <v>57</v>
      </c>
      <c r="F3674" t="str">
        <f>VLOOKUP(A3674,Table1[[#This Row],[id]:[state]],6,0)</f>
        <v>successful</v>
      </c>
      <c r="G3674">
        <f>IF(F3674="failed",Data!L3674,0)</f>
        <v>0</v>
      </c>
    </row>
    <row r="3675" spans="1:7" hidden="1" x14ac:dyDescent="0.25">
      <c r="A3675">
        <v>3673</v>
      </c>
      <c r="B3675" t="str">
        <f>VLOOKUP(A3675,Table1[[#This Row],[id]:[state]],6,0)</f>
        <v>successful</v>
      </c>
      <c r="C3675">
        <f>IF(B3675="successful",Data!L3675,0)</f>
        <v>114</v>
      </c>
      <c r="F3675" t="str">
        <f>VLOOKUP(A3675,Table1[[#This Row],[id]:[state]],6,0)</f>
        <v>successful</v>
      </c>
      <c r="G3675">
        <f>IF(F3675="failed",Data!L3675,0)</f>
        <v>0</v>
      </c>
    </row>
    <row r="3676" spans="1:7" hidden="1" x14ac:dyDescent="0.25">
      <c r="A3676">
        <v>3674</v>
      </c>
      <c r="B3676" t="str">
        <f>VLOOKUP(A3676,Table1[[#This Row],[id]:[state]],6,0)</f>
        <v>successful</v>
      </c>
      <c r="C3676">
        <f>IF(B3676="successful",Data!L3676,0)</f>
        <v>31</v>
      </c>
      <c r="F3676" t="str">
        <f>VLOOKUP(A3676,Table1[[#This Row],[id]:[state]],6,0)</f>
        <v>successful</v>
      </c>
      <c r="G3676">
        <f>IF(F3676="failed",Data!L3676,0)</f>
        <v>0</v>
      </c>
    </row>
    <row r="3677" spans="1:7" hidden="1" x14ac:dyDescent="0.25">
      <c r="A3677">
        <v>3675</v>
      </c>
      <c r="B3677" t="str">
        <f>VLOOKUP(A3677,Table1[[#This Row],[id]:[state]],6,0)</f>
        <v>successful</v>
      </c>
      <c r="C3677">
        <f>IF(B3677="successful",Data!L3677,0)</f>
        <v>3</v>
      </c>
      <c r="F3677" t="str">
        <f>VLOOKUP(A3677,Table1[[#This Row],[id]:[state]],6,0)</f>
        <v>successful</v>
      </c>
      <c r="G3677">
        <f>IF(F3677="failed",Data!L3677,0)</f>
        <v>0</v>
      </c>
    </row>
    <row r="3678" spans="1:7" hidden="1" x14ac:dyDescent="0.25">
      <c r="A3678">
        <v>3676</v>
      </c>
      <c r="B3678" t="str">
        <f>VLOOKUP(A3678,Table1[[#This Row],[id]:[state]],6,0)</f>
        <v>successful</v>
      </c>
      <c r="C3678">
        <f>IF(B3678="successful",Data!L3678,0)</f>
        <v>16</v>
      </c>
      <c r="F3678" t="str">
        <f>VLOOKUP(A3678,Table1[[#This Row],[id]:[state]],6,0)</f>
        <v>successful</v>
      </c>
      <c r="G3678">
        <f>IF(F3678="failed",Data!L3678,0)</f>
        <v>0</v>
      </c>
    </row>
    <row r="3679" spans="1:7" hidden="1" x14ac:dyDescent="0.25">
      <c r="A3679">
        <v>3677</v>
      </c>
      <c r="B3679" t="str">
        <f>VLOOKUP(A3679,Table1[[#This Row],[id]:[state]],6,0)</f>
        <v>successful</v>
      </c>
      <c r="C3679">
        <f>IF(B3679="successful",Data!L3679,0)</f>
        <v>199</v>
      </c>
      <c r="F3679" t="str">
        <f>VLOOKUP(A3679,Table1[[#This Row],[id]:[state]],6,0)</f>
        <v>successful</v>
      </c>
      <c r="G3679">
        <f>IF(F3679="failed",Data!L3679,0)</f>
        <v>0</v>
      </c>
    </row>
    <row r="3680" spans="1:7" hidden="1" x14ac:dyDescent="0.25">
      <c r="A3680">
        <v>3678</v>
      </c>
      <c r="B3680" t="str">
        <f>VLOOKUP(A3680,Table1[[#This Row],[id]:[state]],6,0)</f>
        <v>successful</v>
      </c>
      <c r="C3680">
        <f>IF(B3680="successful",Data!L3680,0)</f>
        <v>31</v>
      </c>
      <c r="F3680" t="str">
        <f>VLOOKUP(A3680,Table1[[#This Row],[id]:[state]],6,0)</f>
        <v>successful</v>
      </c>
      <c r="G3680">
        <f>IF(F3680="failed",Data!L3680,0)</f>
        <v>0</v>
      </c>
    </row>
    <row r="3681" spans="1:7" hidden="1" x14ac:dyDescent="0.25">
      <c r="A3681">
        <v>3679</v>
      </c>
      <c r="B3681" t="str">
        <f>VLOOKUP(A3681,Table1[[#This Row],[id]:[state]],6,0)</f>
        <v>successful</v>
      </c>
      <c r="C3681">
        <f>IF(B3681="successful",Data!L3681,0)</f>
        <v>30</v>
      </c>
      <c r="F3681" t="str">
        <f>VLOOKUP(A3681,Table1[[#This Row],[id]:[state]],6,0)</f>
        <v>successful</v>
      </c>
      <c r="G3681">
        <f>IF(F3681="failed",Data!L3681,0)</f>
        <v>0</v>
      </c>
    </row>
    <row r="3682" spans="1:7" hidden="1" x14ac:dyDescent="0.25">
      <c r="A3682">
        <v>3680</v>
      </c>
      <c r="B3682" t="str">
        <f>VLOOKUP(A3682,Table1[[#This Row],[id]:[state]],6,0)</f>
        <v>successful</v>
      </c>
      <c r="C3682">
        <f>IF(B3682="successful",Data!L3682,0)</f>
        <v>34</v>
      </c>
      <c r="F3682" t="str">
        <f>VLOOKUP(A3682,Table1[[#This Row],[id]:[state]],6,0)</f>
        <v>successful</v>
      </c>
      <c r="G3682">
        <f>IF(F3682="failed",Data!L3682,0)</f>
        <v>0</v>
      </c>
    </row>
    <row r="3683" spans="1:7" hidden="1" x14ac:dyDescent="0.25">
      <c r="A3683">
        <v>3681</v>
      </c>
      <c r="B3683" t="str">
        <f>VLOOKUP(A3683,Table1[[#This Row],[id]:[state]],6,0)</f>
        <v>successful</v>
      </c>
      <c r="C3683">
        <f>IF(B3683="successful",Data!L3683,0)</f>
        <v>18</v>
      </c>
      <c r="F3683" t="str">
        <f>VLOOKUP(A3683,Table1[[#This Row],[id]:[state]],6,0)</f>
        <v>successful</v>
      </c>
      <c r="G3683">
        <f>IF(F3683="failed",Data!L3683,0)</f>
        <v>0</v>
      </c>
    </row>
    <row r="3684" spans="1:7" hidden="1" x14ac:dyDescent="0.25">
      <c r="A3684">
        <v>3682</v>
      </c>
      <c r="B3684" t="str">
        <f>VLOOKUP(A3684,Table1[[#This Row],[id]:[state]],6,0)</f>
        <v>successful</v>
      </c>
      <c r="C3684">
        <f>IF(B3684="successful",Data!L3684,0)</f>
        <v>67</v>
      </c>
      <c r="F3684" t="str">
        <f>VLOOKUP(A3684,Table1[[#This Row],[id]:[state]],6,0)</f>
        <v>successful</v>
      </c>
      <c r="G3684">
        <f>IF(F3684="failed",Data!L3684,0)</f>
        <v>0</v>
      </c>
    </row>
    <row r="3685" spans="1:7" hidden="1" x14ac:dyDescent="0.25">
      <c r="A3685">
        <v>3683</v>
      </c>
      <c r="B3685" t="str">
        <f>VLOOKUP(A3685,Table1[[#This Row],[id]:[state]],6,0)</f>
        <v>successful</v>
      </c>
      <c r="C3685">
        <f>IF(B3685="successful",Data!L3685,0)</f>
        <v>66</v>
      </c>
      <c r="F3685" t="str">
        <f>VLOOKUP(A3685,Table1[[#This Row],[id]:[state]],6,0)</f>
        <v>successful</v>
      </c>
      <c r="G3685">
        <f>IF(F3685="failed",Data!L3685,0)</f>
        <v>0</v>
      </c>
    </row>
    <row r="3686" spans="1:7" hidden="1" x14ac:dyDescent="0.25">
      <c r="A3686">
        <v>3684</v>
      </c>
      <c r="B3686" t="str">
        <f>VLOOKUP(A3686,Table1[[#This Row],[id]:[state]],6,0)</f>
        <v>successful</v>
      </c>
      <c r="C3686">
        <f>IF(B3686="successful",Data!L3686,0)</f>
        <v>23</v>
      </c>
      <c r="F3686" t="str">
        <f>VLOOKUP(A3686,Table1[[#This Row],[id]:[state]],6,0)</f>
        <v>successful</v>
      </c>
      <c r="G3686">
        <f>IF(F3686="failed",Data!L3686,0)</f>
        <v>0</v>
      </c>
    </row>
    <row r="3687" spans="1:7" hidden="1" x14ac:dyDescent="0.25">
      <c r="A3687">
        <v>3685</v>
      </c>
      <c r="B3687" t="str">
        <f>VLOOKUP(A3687,Table1[[#This Row],[id]:[state]],6,0)</f>
        <v>successful</v>
      </c>
      <c r="C3687">
        <f>IF(B3687="successful",Data!L3687,0)</f>
        <v>126</v>
      </c>
      <c r="F3687" t="str">
        <f>VLOOKUP(A3687,Table1[[#This Row],[id]:[state]],6,0)</f>
        <v>successful</v>
      </c>
      <c r="G3687">
        <f>IF(F3687="failed",Data!L3687,0)</f>
        <v>0</v>
      </c>
    </row>
    <row r="3688" spans="1:7" hidden="1" x14ac:dyDescent="0.25">
      <c r="A3688">
        <v>3686</v>
      </c>
      <c r="B3688" t="str">
        <f>VLOOKUP(A3688,Table1[[#This Row],[id]:[state]],6,0)</f>
        <v>successful</v>
      </c>
      <c r="C3688">
        <f>IF(B3688="successful",Data!L3688,0)</f>
        <v>6</v>
      </c>
      <c r="F3688" t="str">
        <f>VLOOKUP(A3688,Table1[[#This Row],[id]:[state]],6,0)</f>
        <v>successful</v>
      </c>
      <c r="G3688">
        <f>IF(F3688="failed",Data!L3688,0)</f>
        <v>0</v>
      </c>
    </row>
    <row r="3689" spans="1:7" hidden="1" x14ac:dyDescent="0.25">
      <c r="A3689">
        <v>3687</v>
      </c>
      <c r="B3689" t="str">
        <f>VLOOKUP(A3689,Table1[[#This Row],[id]:[state]],6,0)</f>
        <v>successful</v>
      </c>
      <c r="C3689">
        <f>IF(B3689="successful",Data!L3689,0)</f>
        <v>25</v>
      </c>
      <c r="F3689" t="str">
        <f>VLOOKUP(A3689,Table1[[#This Row],[id]:[state]],6,0)</f>
        <v>successful</v>
      </c>
      <c r="G3689">
        <f>IF(F3689="failed",Data!L3689,0)</f>
        <v>0</v>
      </c>
    </row>
    <row r="3690" spans="1:7" hidden="1" x14ac:dyDescent="0.25">
      <c r="A3690">
        <v>3688</v>
      </c>
      <c r="B3690" t="str">
        <f>VLOOKUP(A3690,Table1[[#This Row],[id]:[state]],6,0)</f>
        <v>successful</v>
      </c>
      <c r="C3690">
        <f>IF(B3690="successful",Data!L3690,0)</f>
        <v>39</v>
      </c>
      <c r="F3690" t="str">
        <f>VLOOKUP(A3690,Table1[[#This Row],[id]:[state]],6,0)</f>
        <v>successful</v>
      </c>
      <c r="G3690">
        <f>IF(F3690="failed",Data!L3690,0)</f>
        <v>0</v>
      </c>
    </row>
    <row r="3691" spans="1:7" hidden="1" x14ac:dyDescent="0.25">
      <c r="A3691">
        <v>3689</v>
      </c>
      <c r="B3691" t="str">
        <f>VLOOKUP(A3691,Table1[[#This Row],[id]:[state]],6,0)</f>
        <v>successful</v>
      </c>
      <c r="C3691">
        <f>IF(B3691="successful",Data!L3691,0)</f>
        <v>62</v>
      </c>
      <c r="F3691" t="str">
        <f>VLOOKUP(A3691,Table1[[#This Row],[id]:[state]],6,0)</f>
        <v>successful</v>
      </c>
      <c r="G3691">
        <f>IF(F3691="failed",Data!L3691,0)</f>
        <v>0</v>
      </c>
    </row>
    <row r="3692" spans="1:7" hidden="1" x14ac:dyDescent="0.25">
      <c r="A3692">
        <v>3690</v>
      </c>
      <c r="B3692" t="str">
        <f>VLOOKUP(A3692,Table1[[#This Row],[id]:[state]],6,0)</f>
        <v>successful</v>
      </c>
      <c r="C3692">
        <f>IF(B3692="successful",Data!L3692,0)</f>
        <v>31</v>
      </c>
      <c r="F3692" t="str">
        <f>VLOOKUP(A3692,Table1[[#This Row],[id]:[state]],6,0)</f>
        <v>successful</v>
      </c>
      <c r="G3692">
        <f>IF(F3692="failed",Data!L3692,0)</f>
        <v>0</v>
      </c>
    </row>
    <row r="3693" spans="1:7" hidden="1" x14ac:dyDescent="0.25">
      <c r="A3693">
        <v>3691</v>
      </c>
      <c r="B3693" t="str">
        <f>VLOOKUP(A3693,Table1[[#This Row],[id]:[state]],6,0)</f>
        <v>successful</v>
      </c>
      <c r="C3693">
        <f>IF(B3693="successful",Data!L3693,0)</f>
        <v>274</v>
      </c>
      <c r="F3693" t="str">
        <f>VLOOKUP(A3693,Table1[[#This Row],[id]:[state]],6,0)</f>
        <v>successful</v>
      </c>
      <c r="G3693">
        <f>IF(F3693="failed",Data!L3693,0)</f>
        <v>0</v>
      </c>
    </row>
    <row r="3694" spans="1:7" hidden="1" x14ac:dyDescent="0.25">
      <c r="A3694">
        <v>3692</v>
      </c>
      <c r="B3694" t="str">
        <f>VLOOKUP(A3694,Table1[[#This Row],[id]:[state]],6,0)</f>
        <v>successful</v>
      </c>
      <c r="C3694">
        <f>IF(B3694="successful",Data!L3694,0)</f>
        <v>17</v>
      </c>
      <c r="F3694" t="str">
        <f>VLOOKUP(A3694,Table1[[#This Row],[id]:[state]],6,0)</f>
        <v>successful</v>
      </c>
      <c r="G3694">
        <f>IF(F3694="failed",Data!L3694,0)</f>
        <v>0</v>
      </c>
    </row>
    <row r="3695" spans="1:7" hidden="1" x14ac:dyDescent="0.25">
      <c r="A3695">
        <v>3693</v>
      </c>
      <c r="B3695" t="str">
        <f>VLOOKUP(A3695,Table1[[#This Row],[id]:[state]],6,0)</f>
        <v>successful</v>
      </c>
      <c r="C3695">
        <f>IF(B3695="successful",Data!L3695,0)</f>
        <v>14</v>
      </c>
      <c r="F3695" t="str">
        <f>VLOOKUP(A3695,Table1[[#This Row],[id]:[state]],6,0)</f>
        <v>successful</v>
      </c>
      <c r="G3695">
        <f>IF(F3695="failed",Data!L3695,0)</f>
        <v>0</v>
      </c>
    </row>
    <row r="3696" spans="1:7" hidden="1" x14ac:dyDescent="0.25">
      <c r="A3696">
        <v>3694</v>
      </c>
      <c r="B3696" t="str">
        <f>VLOOKUP(A3696,Table1[[#This Row],[id]:[state]],6,0)</f>
        <v>successful</v>
      </c>
      <c r="C3696">
        <f>IF(B3696="successful",Data!L3696,0)</f>
        <v>60</v>
      </c>
      <c r="F3696" t="str">
        <f>VLOOKUP(A3696,Table1[[#This Row],[id]:[state]],6,0)</f>
        <v>successful</v>
      </c>
      <c r="G3696">
        <f>IF(F3696="failed",Data!L3696,0)</f>
        <v>0</v>
      </c>
    </row>
    <row r="3697" spans="1:7" hidden="1" x14ac:dyDescent="0.25">
      <c r="A3697">
        <v>3695</v>
      </c>
      <c r="B3697" t="str">
        <f>VLOOKUP(A3697,Table1[[#This Row],[id]:[state]],6,0)</f>
        <v>successful</v>
      </c>
      <c r="C3697">
        <f>IF(B3697="successful",Data!L3697,0)</f>
        <v>33</v>
      </c>
      <c r="F3697" t="str">
        <f>VLOOKUP(A3697,Table1[[#This Row],[id]:[state]],6,0)</f>
        <v>successful</v>
      </c>
      <c r="G3697">
        <f>IF(F3697="failed",Data!L3697,0)</f>
        <v>0</v>
      </c>
    </row>
    <row r="3698" spans="1:7" hidden="1" x14ac:dyDescent="0.25">
      <c r="A3698">
        <v>3696</v>
      </c>
      <c r="B3698" t="str">
        <f>VLOOKUP(A3698,Table1[[#This Row],[id]:[state]],6,0)</f>
        <v>successful</v>
      </c>
      <c r="C3698">
        <f>IF(B3698="successful",Data!L3698,0)</f>
        <v>78</v>
      </c>
      <c r="F3698" t="str">
        <f>VLOOKUP(A3698,Table1[[#This Row],[id]:[state]],6,0)</f>
        <v>successful</v>
      </c>
      <c r="G3698">
        <f>IF(F3698="failed",Data!L3698,0)</f>
        <v>0</v>
      </c>
    </row>
    <row r="3699" spans="1:7" hidden="1" x14ac:dyDescent="0.25">
      <c r="A3699">
        <v>3697</v>
      </c>
      <c r="B3699" t="str">
        <f>VLOOKUP(A3699,Table1[[#This Row],[id]:[state]],6,0)</f>
        <v>successful</v>
      </c>
      <c r="C3699">
        <f>IF(B3699="successful",Data!L3699,0)</f>
        <v>30</v>
      </c>
      <c r="F3699" t="str">
        <f>VLOOKUP(A3699,Table1[[#This Row],[id]:[state]],6,0)</f>
        <v>successful</v>
      </c>
      <c r="G3699">
        <f>IF(F3699="failed",Data!L3699,0)</f>
        <v>0</v>
      </c>
    </row>
    <row r="3700" spans="1:7" hidden="1" x14ac:dyDescent="0.25">
      <c r="A3700">
        <v>3698</v>
      </c>
      <c r="B3700" t="str">
        <f>VLOOKUP(A3700,Table1[[#This Row],[id]:[state]],6,0)</f>
        <v>successful</v>
      </c>
      <c r="C3700">
        <f>IF(B3700="successful",Data!L3700,0)</f>
        <v>136</v>
      </c>
      <c r="F3700" t="str">
        <f>VLOOKUP(A3700,Table1[[#This Row],[id]:[state]],6,0)</f>
        <v>successful</v>
      </c>
      <c r="G3700">
        <f>IF(F3700="failed",Data!L3700,0)</f>
        <v>0</v>
      </c>
    </row>
    <row r="3701" spans="1:7" hidden="1" x14ac:dyDescent="0.25">
      <c r="A3701">
        <v>3699</v>
      </c>
      <c r="B3701" t="str">
        <f>VLOOKUP(A3701,Table1[[#This Row],[id]:[state]],6,0)</f>
        <v>successful</v>
      </c>
      <c r="C3701">
        <f>IF(B3701="successful",Data!L3701,0)</f>
        <v>40</v>
      </c>
      <c r="F3701" t="str">
        <f>VLOOKUP(A3701,Table1[[#This Row],[id]:[state]],6,0)</f>
        <v>successful</v>
      </c>
      <c r="G3701">
        <f>IF(F3701="failed",Data!L3701,0)</f>
        <v>0</v>
      </c>
    </row>
    <row r="3702" spans="1:7" hidden="1" x14ac:dyDescent="0.25">
      <c r="A3702">
        <v>3700</v>
      </c>
      <c r="B3702" t="str">
        <f>VLOOKUP(A3702,Table1[[#This Row],[id]:[state]],6,0)</f>
        <v>successful</v>
      </c>
      <c r="C3702">
        <f>IF(B3702="successful",Data!L3702,0)</f>
        <v>18</v>
      </c>
      <c r="F3702" t="str">
        <f>VLOOKUP(A3702,Table1[[#This Row],[id]:[state]],6,0)</f>
        <v>successful</v>
      </c>
      <c r="G3702">
        <f>IF(F3702="failed",Data!L3702,0)</f>
        <v>0</v>
      </c>
    </row>
    <row r="3703" spans="1:7" hidden="1" x14ac:dyDescent="0.25">
      <c r="A3703">
        <v>3701</v>
      </c>
      <c r="B3703" t="str">
        <f>VLOOKUP(A3703,Table1[[#This Row],[id]:[state]],6,0)</f>
        <v>successful</v>
      </c>
      <c r="C3703">
        <f>IF(B3703="successful",Data!L3703,0)</f>
        <v>39</v>
      </c>
      <c r="F3703" t="str">
        <f>VLOOKUP(A3703,Table1[[#This Row],[id]:[state]],6,0)</f>
        <v>successful</v>
      </c>
      <c r="G3703">
        <f>IF(F3703="failed",Data!L3703,0)</f>
        <v>0</v>
      </c>
    </row>
    <row r="3704" spans="1:7" hidden="1" x14ac:dyDescent="0.25">
      <c r="A3704">
        <v>3702</v>
      </c>
      <c r="B3704" t="str">
        <f>VLOOKUP(A3704,Table1[[#This Row],[id]:[state]],6,0)</f>
        <v>successful</v>
      </c>
      <c r="C3704">
        <f>IF(B3704="successful",Data!L3704,0)</f>
        <v>21</v>
      </c>
      <c r="F3704" t="str">
        <f>VLOOKUP(A3704,Table1[[#This Row],[id]:[state]],6,0)</f>
        <v>successful</v>
      </c>
      <c r="G3704">
        <f>IF(F3704="failed",Data!L3704,0)</f>
        <v>0</v>
      </c>
    </row>
    <row r="3705" spans="1:7" hidden="1" x14ac:dyDescent="0.25">
      <c r="A3705">
        <v>3703</v>
      </c>
      <c r="B3705" t="str">
        <f>VLOOKUP(A3705,Table1[[#This Row],[id]:[state]],6,0)</f>
        <v>successful</v>
      </c>
      <c r="C3705">
        <f>IF(B3705="successful",Data!L3705,0)</f>
        <v>30</v>
      </c>
      <c r="F3705" t="str">
        <f>VLOOKUP(A3705,Table1[[#This Row],[id]:[state]],6,0)</f>
        <v>successful</v>
      </c>
      <c r="G3705">
        <f>IF(F3705="failed",Data!L3705,0)</f>
        <v>0</v>
      </c>
    </row>
    <row r="3706" spans="1:7" hidden="1" x14ac:dyDescent="0.25">
      <c r="A3706">
        <v>3704</v>
      </c>
      <c r="B3706" t="str">
        <f>VLOOKUP(A3706,Table1[[#This Row],[id]:[state]],6,0)</f>
        <v>successful</v>
      </c>
      <c r="C3706">
        <f>IF(B3706="successful",Data!L3706,0)</f>
        <v>27</v>
      </c>
      <c r="F3706" t="str">
        <f>VLOOKUP(A3706,Table1[[#This Row],[id]:[state]],6,0)</f>
        <v>successful</v>
      </c>
      <c r="G3706">
        <f>IF(F3706="failed",Data!L3706,0)</f>
        <v>0</v>
      </c>
    </row>
    <row r="3707" spans="1:7" hidden="1" x14ac:dyDescent="0.25">
      <c r="A3707">
        <v>3705</v>
      </c>
      <c r="B3707" t="str">
        <f>VLOOKUP(A3707,Table1[[#This Row],[id]:[state]],6,0)</f>
        <v>successful</v>
      </c>
      <c r="C3707">
        <f>IF(B3707="successful",Data!L3707,0)</f>
        <v>35</v>
      </c>
      <c r="F3707" t="str">
        <f>VLOOKUP(A3707,Table1[[#This Row],[id]:[state]],6,0)</f>
        <v>successful</v>
      </c>
      <c r="G3707">
        <f>IF(F3707="failed",Data!L3707,0)</f>
        <v>0</v>
      </c>
    </row>
    <row r="3708" spans="1:7" hidden="1" x14ac:dyDescent="0.25">
      <c r="A3708">
        <v>3706</v>
      </c>
      <c r="B3708" t="str">
        <f>VLOOKUP(A3708,Table1[[#This Row],[id]:[state]],6,0)</f>
        <v>successful</v>
      </c>
      <c r="C3708">
        <f>IF(B3708="successful",Data!L3708,0)</f>
        <v>13</v>
      </c>
      <c r="F3708" t="str">
        <f>VLOOKUP(A3708,Table1[[#This Row],[id]:[state]],6,0)</f>
        <v>successful</v>
      </c>
      <c r="G3708">
        <f>IF(F3708="failed",Data!L3708,0)</f>
        <v>0</v>
      </c>
    </row>
    <row r="3709" spans="1:7" hidden="1" x14ac:dyDescent="0.25">
      <c r="A3709">
        <v>3707</v>
      </c>
      <c r="B3709" t="str">
        <f>VLOOKUP(A3709,Table1[[#This Row],[id]:[state]],6,0)</f>
        <v>successful</v>
      </c>
      <c r="C3709">
        <f>IF(B3709="successful",Data!L3709,0)</f>
        <v>23</v>
      </c>
      <c r="F3709" t="str">
        <f>VLOOKUP(A3709,Table1[[#This Row],[id]:[state]],6,0)</f>
        <v>successful</v>
      </c>
      <c r="G3709">
        <f>IF(F3709="failed",Data!L3709,0)</f>
        <v>0</v>
      </c>
    </row>
    <row r="3710" spans="1:7" hidden="1" x14ac:dyDescent="0.25">
      <c r="A3710">
        <v>3708</v>
      </c>
      <c r="B3710" t="str">
        <f>VLOOKUP(A3710,Table1[[#This Row],[id]:[state]],6,0)</f>
        <v>successful</v>
      </c>
      <c r="C3710">
        <f>IF(B3710="successful",Data!L3710,0)</f>
        <v>39</v>
      </c>
      <c r="F3710" t="str">
        <f>VLOOKUP(A3710,Table1[[#This Row],[id]:[state]],6,0)</f>
        <v>successful</v>
      </c>
      <c r="G3710">
        <f>IF(F3710="failed",Data!L3710,0)</f>
        <v>0</v>
      </c>
    </row>
    <row r="3711" spans="1:7" hidden="1" x14ac:dyDescent="0.25">
      <c r="A3711">
        <v>3709</v>
      </c>
      <c r="B3711" t="str">
        <f>VLOOKUP(A3711,Table1[[#This Row],[id]:[state]],6,0)</f>
        <v>successful</v>
      </c>
      <c r="C3711">
        <f>IF(B3711="successful",Data!L3711,0)</f>
        <v>35</v>
      </c>
      <c r="F3711" t="str">
        <f>VLOOKUP(A3711,Table1[[#This Row],[id]:[state]],6,0)</f>
        <v>successful</v>
      </c>
      <c r="G3711">
        <f>IF(F3711="failed",Data!L3711,0)</f>
        <v>0</v>
      </c>
    </row>
    <row r="3712" spans="1:7" hidden="1" x14ac:dyDescent="0.25">
      <c r="A3712">
        <v>3710</v>
      </c>
      <c r="B3712" t="str">
        <f>VLOOKUP(A3712,Table1[[#This Row],[id]:[state]],6,0)</f>
        <v>successful</v>
      </c>
      <c r="C3712">
        <f>IF(B3712="successful",Data!L3712,0)</f>
        <v>27</v>
      </c>
      <c r="F3712" t="str">
        <f>VLOOKUP(A3712,Table1[[#This Row],[id]:[state]],6,0)</f>
        <v>successful</v>
      </c>
      <c r="G3712">
        <f>IF(F3712="failed",Data!L3712,0)</f>
        <v>0</v>
      </c>
    </row>
    <row r="3713" spans="1:7" hidden="1" x14ac:dyDescent="0.25">
      <c r="A3713">
        <v>3711</v>
      </c>
      <c r="B3713" t="str">
        <f>VLOOKUP(A3713,Table1[[#This Row],[id]:[state]],6,0)</f>
        <v>successful</v>
      </c>
      <c r="C3713">
        <f>IF(B3713="successful",Data!L3713,0)</f>
        <v>21</v>
      </c>
      <c r="F3713" t="str">
        <f>VLOOKUP(A3713,Table1[[#This Row],[id]:[state]],6,0)</f>
        <v>successful</v>
      </c>
      <c r="G3713">
        <f>IF(F3713="failed",Data!L3713,0)</f>
        <v>0</v>
      </c>
    </row>
    <row r="3714" spans="1:7" hidden="1" x14ac:dyDescent="0.25">
      <c r="A3714">
        <v>3712</v>
      </c>
      <c r="B3714" t="str">
        <f>VLOOKUP(A3714,Table1[[#This Row],[id]:[state]],6,0)</f>
        <v>successful</v>
      </c>
      <c r="C3714">
        <f>IF(B3714="successful",Data!L3714,0)</f>
        <v>104</v>
      </c>
      <c r="F3714" t="str">
        <f>VLOOKUP(A3714,Table1[[#This Row],[id]:[state]],6,0)</f>
        <v>successful</v>
      </c>
      <c r="G3714">
        <f>IF(F3714="failed",Data!L3714,0)</f>
        <v>0</v>
      </c>
    </row>
    <row r="3715" spans="1:7" hidden="1" x14ac:dyDescent="0.25">
      <c r="A3715">
        <v>3713</v>
      </c>
      <c r="B3715" t="str">
        <f>VLOOKUP(A3715,Table1[[#This Row],[id]:[state]],6,0)</f>
        <v>successful</v>
      </c>
      <c r="C3715">
        <f>IF(B3715="successful",Data!L3715,0)</f>
        <v>19</v>
      </c>
      <c r="F3715" t="str">
        <f>VLOOKUP(A3715,Table1[[#This Row],[id]:[state]],6,0)</f>
        <v>successful</v>
      </c>
      <c r="G3715">
        <f>IF(F3715="failed",Data!L3715,0)</f>
        <v>0</v>
      </c>
    </row>
    <row r="3716" spans="1:7" hidden="1" x14ac:dyDescent="0.25">
      <c r="A3716">
        <v>3714</v>
      </c>
      <c r="B3716" t="str">
        <f>VLOOKUP(A3716,Table1[[#This Row],[id]:[state]],6,0)</f>
        <v>successful</v>
      </c>
      <c r="C3716">
        <f>IF(B3716="successful",Data!L3716,0)</f>
        <v>97</v>
      </c>
      <c r="F3716" t="str">
        <f>VLOOKUP(A3716,Table1[[#This Row],[id]:[state]],6,0)</f>
        <v>successful</v>
      </c>
      <c r="G3716">
        <f>IF(F3716="failed",Data!L3716,0)</f>
        <v>0</v>
      </c>
    </row>
    <row r="3717" spans="1:7" hidden="1" x14ac:dyDescent="0.25">
      <c r="A3717">
        <v>3715</v>
      </c>
      <c r="B3717" t="str">
        <f>VLOOKUP(A3717,Table1[[#This Row],[id]:[state]],6,0)</f>
        <v>successful</v>
      </c>
      <c r="C3717">
        <f>IF(B3717="successful",Data!L3717,0)</f>
        <v>27</v>
      </c>
      <c r="F3717" t="str">
        <f>VLOOKUP(A3717,Table1[[#This Row],[id]:[state]],6,0)</f>
        <v>successful</v>
      </c>
      <c r="G3717">
        <f>IF(F3717="failed",Data!L3717,0)</f>
        <v>0</v>
      </c>
    </row>
    <row r="3718" spans="1:7" hidden="1" x14ac:dyDescent="0.25">
      <c r="A3718">
        <v>3716</v>
      </c>
      <c r="B3718" t="str">
        <f>VLOOKUP(A3718,Table1[[#This Row],[id]:[state]],6,0)</f>
        <v>successful</v>
      </c>
      <c r="C3718">
        <f>IF(B3718="successful",Data!L3718,0)</f>
        <v>24</v>
      </c>
      <c r="F3718" t="str">
        <f>VLOOKUP(A3718,Table1[[#This Row],[id]:[state]],6,0)</f>
        <v>successful</v>
      </c>
      <c r="G3718">
        <f>IF(F3718="failed",Data!L3718,0)</f>
        <v>0</v>
      </c>
    </row>
    <row r="3719" spans="1:7" hidden="1" x14ac:dyDescent="0.25">
      <c r="A3719">
        <v>3717</v>
      </c>
      <c r="B3719" t="str">
        <f>VLOOKUP(A3719,Table1[[#This Row],[id]:[state]],6,0)</f>
        <v>successful</v>
      </c>
      <c r="C3719">
        <f>IF(B3719="successful",Data!L3719,0)</f>
        <v>13</v>
      </c>
      <c r="F3719" t="str">
        <f>VLOOKUP(A3719,Table1[[#This Row],[id]:[state]],6,0)</f>
        <v>successful</v>
      </c>
      <c r="G3719">
        <f>IF(F3719="failed",Data!L3719,0)</f>
        <v>0</v>
      </c>
    </row>
    <row r="3720" spans="1:7" hidden="1" x14ac:dyDescent="0.25">
      <c r="A3720">
        <v>3718</v>
      </c>
      <c r="B3720" t="str">
        <f>VLOOKUP(A3720,Table1[[#This Row],[id]:[state]],6,0)</f>
        <v>successful</v>
      </c>
      <c r="C3720">
        <f>IF(B3720="successful",Data!L3720,0)</f>
        <v>46</v>
      </c>
      <c r="F3720" t="str">
        <f>VLOOKUP(A3720,Table1[[#This Row],[id]:[state]],6,0)</f>
        <v>successful</v>
      </c>
      <c r="G3720">
        <f>IF(F3720="failed",Data!L3720,0)</f>
        <v>0</v>
      </c>
    </row>
    <row r="3721" spans="1:7" hidden="1" x14ac:dyDescent="0.25">
      <c r="A3721">
        <v>3719</v>
      </c>
      <c r="B3721" t="str">
        <f>VLOOKUP(A3721,Table1[[#This Row],[id]:[state]],6,0)</f>
        <v>successful</v>
      </c>
      <c r="C3721">
        <f>IF(B3721="successful",Data!L3721,0)</f>
        <v>4</v>
      </c>
      <c r="F3721" t="str">
        <f>VLOOKUP(A3721,Table1[[#This Row],[id]:[state]],6,0)</f>
        <v>successful</v>
      </c>
      <c r="G3721">
        <f>IF(F3721="failed",Data!L3721,0)</f>
        <v>0</v>
      </c>
    </row>
    <row r="3722" spans="1:7" hidden="1" x14ac:dyDescent="0.25">
      <c r="A3722">
        <v>3720</v>
      </c>
      <c r="B3722" t="str">
        <f>VLOOKUP(A3722,Table1[[#This Row],[id]:[state]],6,0)</f>
        <v>successful</v>
      </c>
      <c r="C3722">
        <f>IF(B3722="successful",Data!L3722,0)</f>
        <v>40</v>
      </c>
      <c r="F3722" t="str">
        <f>VLOOKUP(A3722,Table1[[#This Row],[id]:[state]],6,0)</f>
        <v>successful</v>
      </c>
      <c r="G3722">
        <f>IF(F3722="failed",Data!L3722,0)</f>
        <v>0</v>
      </c>
    </row>
    <row r="3723" spans="1:7" hidden="1" x14ac:dyDescent="0.25">
      <c r="A3723">
        <v>3721</v>
      </c>
      <c r="B3723" t="str">
        <f>VLOOKUP(A3723,Table1[[#This Row],[id]:[state]],6,0)</f>
        <v>successful</v>
      </c>
      <c r="C3723">
        <f>IF(B3723="successful",Data!L3723,0)</f>
        <v>44</v>
      </c>
      <c r="F3723" t="str">
        <f>VLOOKUP(A3723,Table1[[#This Row],[id]:[state]],6,0)</f>
        <v>successful</v>
      </c>
      <c r="G3723">
        <f>IF(F3723="failed",Data!L3723,0)</f>
        <v>0</v>
      </c>
    </row>
    <row r="3724" spans="1:7" hidden="1" x14ac:dyDescent="0.25">
      <c r="A3724">
        <v>3722</v>
      </c>
      <c r="B3724" t="str">
        <f>VLOOKUP(A3724,Table1[[#This Row],[id]:[state]],6,0)</f>
        <v>successful</v>
      </c>
      <c r="C3724">
        <f>IF(B3724="successful",Data!L3724,0)</f>
        <v>35</v>
      </c>
      <c r="F3724" t="str">
        <f>VLOOKUP(A3724,Table1[[#This Row],[id]:[state]],6,0)</f>
        <v>successful</v>
      </c>
      <c r="G3724">
        <f>IF(F3724="failed",Data!L3724,0)</f>
        <v>0</v>
      </c>
    </row>
    <row r="3725" spans="1:7" hidden="1" x14ac:dyDescent="0.25">
      <c r="A3725">
        <v>3723</v>
      </c>
      <c r="B3725" t="str">
        <f>VLOOKUP(A3725,Table1[[#This Row],[id]:[state]],6,0)</f>
        <v>successful</v>
      </c>
      <c r="C3725">
        <f>IF(B3725="successful",Data!L3725,0)</f>
        <v>63</v>
      </c>
      <c r="F3725" t="str">
        <f>VLOOKUP(A3725,Table1[[#This Row],[id]:[state]],6,0)</f>
        <v>successful</v>
      </c>
      <c r="G3725">
        <f>IF(F3725="failed",Data!L3725,0)</f>
        <v>0</v>
      </c>
    </row>
    <row r="3726" spans="1:7" hidden="1" x14ac:dyDescent="0.25">
      <c r="A3726">
        <v>3724</v>
      </c>
      <c r="B3726" t="str">
        <f>VLOOKUP(A3726,Table1[[#This Row],[id]:[state]],6,0)</f>
        <v>successful</v>
      </c>
      <c r="C3726">
        <f>IF(B3726="successful",Data!L3726,0)</f>
        <v>89</v>
      </c>
      <c r="F3726" t="str">
        <f>VLOOKUP(A3726,Table1[[#This Row],[id]:[state]],6,0)</f>
        <v>successful</v>
      </c>
      <c r="G3726">
        <f>IF(F3726="failed",Data!L3726,0)</f>
        <v>0</v>
      </c>
    </row>
    <row r="3727" spans="1:7" hidden="1" x14ac:dyDescent="0.25">
      <c r="A3727">
        <v>3725</v>
      </c>
      <c r="B3727" t="str">
        <f>VLOOKUP(A3727,Table1[[#This Row],[id]:[state]],6,0)</f>
        <v>successful</v>
      </c>
      <c r="C3727">
        <f>IF(B3727="successful",Data!L3727,0)</f>
        <v>15</v>
      </c>
      <c r="F3727" t="str">
        <f>VLOOKUP(A3727,Table1[[#This Row],[id]:[state]],6,0)</f>
        <v>successful</v>
      </c>
      <c r="G3727">
        <f>IF(F3727="failed",Data!L3727,0)</f>
        <v>0</v>
      </c>
    </row>
    <row r="3728" spans="1:7" hidden="1" x14ac:dyDescent="0.25">
      <c r="A3728">
        <v>3726</v>
      </c>
      <c r="B3728" t="str">
        <f>VLOOKUP(A3728,Table1[[#This Row],[id]:[state]],6,0)</f>
        <v>successful</v>
      </c>
      <c r="C3728">
        <f>IF(B3728="successful",Data!L3728,0)</f>
        <v>46</v>
      </c>
      <c r="F3728" t="str">
        <f>VLOOKUP(A3728,Table1[[#This Row],[id]:[state]],6,0)</f>
        <v>successful</v>
      </c>
      <c r="G3728">
        <f>IF(F3728="failed",Data!L3728,0)</f>
        <v>0</v>
      </c>
    </row>
    <row r="3729" spans="1:7" hidden="1" x14ac:dyDescent="0.25">
      <c r="A3729">
        <v>3727</v>
      </c>
      <c r="B3729" t="str">
        <f>VLOOKUP(A3729,Table1[[#This Row],[id]:[state]],6,0)</f>
        <v>successful</v>
      </c>
      <c r="C3729">
        <f>IF(B3729="successful",Data!L3729,0)</f>
        <v>33</v>
      </c>
      <c r="F3729" t="str">
        <f>VLOOKUP(A3729,Table1[[#This Row],[id]:[state]],6,0)</f>
        <v>successful</v>
      </c>
      <c r="G3729">
        <f>IF(F3729="failed",Data!L3729,0)</f>
        <v>0</v>
      </c>
    </row>
    <row r="3730" spans="1:7" x14ac:dyDescent="0.25">
      <c r="A3730">
        <v>3728</v>
      </c>
      <c r="B3730" t="str">
        <f>VLOOKUP(A3730,Table1[[#This Row],[id]:[state]],6,0)</f>
        <v>failed</v>
      </c>
      <c r="C3730">
        <f>IF(B3730="successful",Data!L3730,0)</f>
        <v>0</v>
      </c>
      <c r="F3730" t="str">
        <f>VLOOKUP(A3730,Table1[[#This Row],[id]:[state]],6,0)</f>
        <v>failed</v>
      </c>
      <c r="G3730">
        <f>IF(F3730="failed",Data!L3730,0)</f>
        <v>31</v>
      </c>
    </row>
    <row r="3731" spans="1:7" x14ac:dyDescent="0.25">
      <c r="A3731">
        <v>3729</v>
      </c>
      <c r="B3731" t="str">
        <f>VLOOKUP(A3731,Table1[[#This Row],[id]:[state]],6,0)</f>
        <v>failed</v>
      </c>
      <c r="C3731">
        <f>IF(B3731="successful",Data!L3731,0)</f>
        <v>0</v>
      </c>
      <c r="F3731" t="str">
        <f>VLOOKUP(A3731,Table1[[#This Row],[id]:[state]],6,0)</f>
        <v>failed</v>
      </c>
      <c r="G3731">
        <f>IF(F3731="failed",Data!L3731,0)</f>
        <v>5</v>
      </c>
    </row>
    <row r="3732" spans="1:7" x14ac:dyDescent="0.25">
      <c r="A3732">
        <v>3730</v>
      </c>
      <c r="B3732" t="str">
        <f>VLOOKUP(A3732,Table1[[#This Row],[id]:[state]],6,0)</f>
        <v>failed</v>
      </c>
      <c r="C3732">
        <f>IF(B3732="successful",Data!L3732,0)</f>
        <v>0</v>
      </c>
      <c r="F3732" t="str">
        <f>VLOOKUP(A3732,Table1[[#This Row],[id]:[state]],6,0)</f>
        <v>failed</v>
      </c>
      <c r="G3732">
        <f>IF(F3732="failed",Data!L3732,0)</f>
        <v>1</v>
      </c>
    </row>
    <row r="3733" spans="1:7" x14ac:dyDescent="0.25">
      <c r="A3733">
        <v>3731</v>
      </c>
      <c r="B3733" t="str">
        <f>VLOOKUP(A3733,Table1[[#This Row],[id]:[state]],6,0)</f>
        <v>failed</v>
      </c>
      <c r="C3733">
        <f>IF(B3733="successful",Data!L3733,0)</f>
        <v>0</v>
      </c>
      <c r="F3733" t="str">
        <f>VLOOKUP(A3733,Table1[[#This Row],[id]:[state]],6,0)</f>
        <v>failed</v>
      </c>
      <c r="G3733">
        <f>IF(F3733="failed",Data!L3733,0)</f>
        <v>12</v>
      </c>
    </row>
    <row r="3734" spans="1:7" x14ac:dyDescent="0.25">
      <c r="A3734">
        <v>3732</v>
      </c>
      <c r="B3734" t="str">
        <f>VLOOKUP(A3734,Table1[[#This Row],[id]:[state]],6,0)</f>
        <v>failed</v>
      </c>
      <c r="C3734">
        <f>IF(B3734="successful",Data!L3734,0)</f>
        <v>0</v>
      </c>
      <c r="F3734" t="str">
        <f>VLOOKUP(A3734,Table1[[#This Row],[id]:[state]],6,0)</f>
        <v>failed</v>
      </c>
      <c r="G3734">
        <f>IF(F3734="failed",Data!L3734,0)</f>
        <v>4</v>
      </c>
    </row>
    <row r="3735" spans="1:7" x14ac:dyDescent="0.25">
      <c r="A3735">
        <v>3733</v>
      </c>
      <c r="B3735" t="str">
        <f>VLOOKUP(A3735,Table1[[#This Row],[id]:[state]],6,0)</f>
        <v>failed</v>
      </c>
      <c r="C3735">
        <f>IF(B3735="successful",Data!L3735,0)</f>
        <v>0</v>
      </c>
      <c r="F3735" t="str">
        <f>VLOOKUP(A3735,Table1[[#This Row],[id]:[state]],6,0)</f>
        <v>failed</v>
      </c>
      <c r="G3735">
        <f>IF(F3735="failed",Data!L3735,0)</f>
        <v>0</v>
      </c>
    </row>
    <row r="3736" spans="1:7" x14ac:dyDescent="0.25">
      <c r="A3736">
        <v>3734</v>
      </c>
      <c r="B3736" t="str">
        <f>VLOOKUP(A3736,Table1[[#This Row],[id]:[state]],6,0)</f>
        <v>failed</v>
      </c>
      <c r="C3736">
        <f>IF(B3736="successful",Data!L3736,0)</f>
        <v>0</v>
      </c>
      <c r="F3736" t="str">
        <f>VLOOKUP(A3736,Table1[[#This Row],[id]:[state]],6,0)</f>
        <v>failed</v>
      </c>
      <c r="G3736">
        <f>IF(F3736="failed",Data!L3736,0)</f>
        <v>7</v>
      </c>
    </row>
    <row r="3737" spans="1:7" x14ac:dyDescent="0.25">
      <c r="A3737">
        <v>3735</v>
      </c>
      <c r="B3737" t="str">
        <f>VLOOKUP(A3737,Table1[[#This Row],[id]:[state]],6,0)</f>
        <v>failed</v>
      </c>
      <c r="C3737">
        <f>IF(B3737="successful",Data!L3737,0)</f>
        <v>0</v>
      </c>
      <c r="F3737" t="str">
        <f>VLOOKUP(A3737,Table1[[#This Row],[id]:[state]],6,0)</f>
        <v>failed</v>
      </c>
      <c r="G3737">
        <f>IF(F3737="failed",Data!L3737,0)</f>
        <v>2</v>
      </c>
    </row>
    <row r="3738" spans="1:7" x14ac:dyDescent="0.25">
      <c r="A3738">
        <v>3736</v>
      </c>
      <c r="B3738" t="str">
        <f>VLOOKUP(A3738,Table1[[#This Row],[id]:[state]],6,0)</f>
        <v>failed</v>
      </c>
      <c r="C3738">
        <f>IF(B3738="successful",Data!L3738,0)</f>
        <v>0</v>
      </c>
      <c r="F3738" t="str">
        <f>VLOOKUP(A3738,Table1[[#This Row],[id]:[state]],6,0)</f>
        <v>failed</v>
      </c>
      <c r="G3738">
        <f>IF(F3738="failed",Data!L3738,0)</f>
        <v>1</v>
      </c>
    </row>
    <row r="3739" spans="1:7" x14ac:dyDescent="0.25">
      <c r="A3739">
        <v>3737</v>
      </c>
      <c r="B3739" t="str">
        <f>VLOOKUP(A3739,Table1[[#This Row],[id]:[state]],6,0)</f>
        <v>failed</v>
      </c>
      <c r="C3739">
        <f>IF(B3739="successful",Data!L3739,0)</f>
        <v>0</v>
      </c>
      <c r="F3739" t="str">
        <f>VLOOKUP(A3739,Table1[[#This Row],[id]:[state]],6,0)</f>
        <v>failed</v>
      </c>
      <c r="G3739">
        <f>IF(F3739="failed",Data!L3739,0)</f>
        <v>4</v>
      </c>
    </row>
    <row r="3740" spans="1:7" x14ac:dyDescent="0.25">
      <c r="A3740">
        <v>3738</v>
      </c>
      <c r="B3740" t="str">
        <f>VLOOKUP(A3740,Table1[[#This Row],[id]:[state]],6,0)</f>
        <v>failed</v>
      </c>
      <c r="C3740">
        <f>IF(B3740="successful",Data!L3740,0)</f>
        <v>0</v>
      </c>
      <c r="F3740" t="str">
        <f>VLOOKUP(A3740,Table1[[#This Row],[id]:[state]],6,0)</f>
        <v>failed</v>
      </c>
      <c r="G3740">
        <f>IF(F3740="failed",Data!L3740,0)</f>
        <v>6</v>
      </c>
    </row>
    <row r="3741" spans="1:7" x14ac:dyDescent="0.25">
      <c r="A3741">
        <v>3739</v>
      </c>
      <c r="B3741" t="str">
        <f>VLOOKUP(A3741,Table1[[#This Row],[id]:[state]],6,0)</f>
        <v>failed</v>
      </c>
      <c r="C3741">
        <f>IF(B3741="successful",Data!L3741,0)</f>
        <v>0</v>
      </c>
      <c r="F3741" t="str">
        <f>VLOOKUP(A3741,Table1[[#This Row],[id]:[state]],6,0)</f>
        <v>failed</v>
      </c>
      <c r="G3741">
        <f>IF(F3741="failed",Data!L3741,0)</f>
        <v>8</v>
      </c>
    </row>
    <row r="3742" spans="1:7" x14ac:dyDescent="0.25">
      <c r="A3742">
        <v>3740</v>
      </c>
      <c r="B3742" t="str">
        <f>VLOOKUP(A3742,Table1[[#This Row],[id]:[state]],6,0)</f>
        <v>failed</v>
      </c>
      <c r="C3742">
        <f>IF(B3742="successful",Data!L3742,0)</f>
        <v>0</v>
      </c>
      <c r="F3742" t="str">
        <f>VLOOKUP(A3742,Table1[[#This Row],[id]:[state]],6,0)</f>
        <v>failed</v>
      </c>
      <c r="G3742">
        <f>IF(F3742="failed",Data!L3742,0)</f>
        <v>14</v>
      </c>
    </row>
    <row r="3743" spans="1:7" x14ac:dyDescent="0.25">
      <c r="A3743">
        <v>3741</v>
      </c>
      <c r="B3743" t="str">
        <f>VLOOKUP(A3743,Table1[[#This Row],[id]:[state]],6,0)</f>
        <v>failed</v>
      </c>
      <c r="C3743">
        <f>IF(B3743="successful",Data!L3743,0)</f>
        <v>0</v>
      </c>
      <c r="F3743" t="str">
        <f>VLOOKUP(A3743,Table1[[#This Row],[id]:[state]],6,0)</f>
        <v>failed</v>
      </c>
      <c r="G3743">
        <f>IF(F3743="failed",Data!L3743,0)</f>
        <v>0</v>
      </c>
    </row>
    <row r="3744" spans="1:7" x14ac:dyDescent="0.25">
      <c r="A3744">
        <v>3742</v>
      </c>
      <c r="B3744" t="str">
        <f>VLOOKUP(A3744,Table1[[#This Row],[id]:[state]],6,0)</f>
        <v>failed</v>
      </c>
      <c r="C3744">
        <f>IF(B3744="successful",Data!L3744,0)</f>
        <v>0</v>
      </c>
      <c r="F3744" t="str">
        <f>VLOOKUP(A3744,Table1[[#This Row],[id]:[state]],6,0)</f>
        <v>failed</v>
      </c>
      <c r="G3744">
        <f>IF(F3744="failed",Data!L3744,0)</f>
        <v>4</v>
      </c>
    </row>
    <row r="3745" spans="1:7" x14ac:dyDescent="0.25">
      <c r="A3745">
        <v>3743</v>
      </c>
      <c r="B3745" t="str">
        <f>VLOOKUP(A3745,Table1[[#This Row],[id]:[state]],6,0)</f>
        <v>failed</v>
      </c>
      <c r="C3745">
        <f>IF(B3745="successful",Data!L3745,0)</f>
        <v>0</v>
      </c>
      <c r="F3745" t="str">
        <f>VLOOKUP(A3745,Table1[[#This Row],[id]:[state]],6,0)</f>
        <v>failed</v>
      </c>
      <c r="G3745">
        <f>IF(F3745="failed",Data!L3745,0)</f>
        <v>0</v>
      </c>
    </row>
    <row r="3746" spans="1:7" x14ac:dyDescent="0.25">
      <c r="A3746">
        <v>3744</v>
      </c>
      <c r="B3746" t="str">
        <f>VLOOKUP(A3746,Table1[[#This Row],[id]:[state]],6,0)</f>
        <v>failed</v>
      </c>
      <c r="C3746">
        <f>IF(B3746="successful",Data!L3746,0)</f>
        <v>0</v>
      </c>
      <c r="F3746" t="str">
        <f>VLOOKUP(A3746,Table1[[#This Row],[id]:[state]],6,0)</f>
        <v>failed</v>
      </c>
      <c r="G3746">
        <f>IF(F3746="failed",Data!L3746,0)</f>
        <v>0</v>
      </c>
    </row>
    <row r="3747" spans="1:7" x14ac:dyDescent="0.25">
      <c r="A3747">
        <v>3745</v>
      </c>
      <c r="B3747" t="str">
        <f>VLOOKUP(A3747,Table1[[#This Row],[id]:[state]],6,0)</f>
        <v>failed</v>
      </c>
      <c r="C3747">
        <f>IF(B3747="successful",Data!L3747,0)</f>
        <v>0</v>
      </c>
      <c r="F3747" t="str">
        <f>VLOOKUP(A3747,Table1[[#This Row],[id]:[state]],6,0)</f>
        <v>failed</v>
      </c>
      <c r="G3747">
        <f>IF(F3747="failed",Data!L3747,0)</f>
        <v>1</v>
      </c>
    </row>
    <row r="3748" spans="1:7" x14ac:dyDescent="0.25">
      <c r="A3748">
        <v>3746</v>
      </c>
      <c r="B3748" t="str">
        <f>VLOOKUP(A3748,Table1[[#This Row],[id]:[state]],6,0)</f>
        <v>failed</v>
      </c>
      <c r="C3748">
        <f>IF(B3748="successful",Data!L3748,0)</f>
        <v>0</v>
      </c>
      <c r="F3748" t="str">
        <f>VLOOKUP(A3748,Table1[[#This Row],[id]:[state]],6,0)</f>
        <v>failed</v>
      </c>
      <c r="G3748">
        <f>IF(F3748="failed",Data!L3748,0)</f>
        <v>1</v>
      </c>
    </row>
    <row r="3749" spans="1:7" x14ac:dyDescent="0.25">
      <c r="A3749">
        <v>3747</v>
      </c>
      <c r="B3749" t="str">
        <f>VLOOKUP(A3749,Table1[[#This Row],[id]:[state]],6,0)</f>
        <v>failed</v>
      </c>
      <c r="C3749">
        <f>IF(B3749="successful",Data!L3749,0)</f>
        <v>0</v>
      </c>
      <c r="F3749" t="str">
        <f>VLOOKUP(A3749,Table1[[#This Row],[id]:[state]],6,0)</f>
        <v>failed</v>
      </c>
      <c r="G3749">
        <f>IF(F3749="failed",Data!L3749,0)</f>
        <v>1</v>
      </c>
    </row>
    <row r="3750" spans="1:7" hidden="1" x14ac:dyDescent="0.25">
      <c r="A3750">
        <v>3748</v>
      </c>
      <c r="B3750" t="str">
        <f>VLOOKUP(A3750,Table1[[#This Row],[id]:[state]],6,0)</f>
        <v>successful</v>
      </c>
      <c r="C3750">
        <f>IF(B3750="successful",Data!L3750,0)</f>
        <v>52</v>
      </c>
      <c r="F3750" t="str">
        <f>VLOOKUP(A3750,Table1[[#This Row],[id]:[state]],6,0)</f>
        <v>successful</v>
      </c>
      <c r="G3750">
        <f>IF(F3750="failed",Data!L3750,0)</f>
        <v>0</v>
      </c>
    </row>
    <row r="3751" spans="1:7" hidden="1" x14ac:dyDescent="0.25">
      <c r="A3751">
        <v>3749</v>
      </c>
      <c r="B3751" t="str">
        <f>VLOOKUP(A3751,Table1[[#This Row],[id]:[state]],6,0)</f>
        <v>successful</v>
      </c>
      <c r="C3751">
        <f>IF(B3751="successful",Data!L3751,0)</f>
        <v>7</v>
      </c>
      <c r="F3751" t="str">
        <f>VLOOKUP(A3751,Table1[[#This Row],[id]:[state]],6,0)</f>
        <v>successful</v>
      </c>
      <c r="G3751">
        <f>IF(F3751="failed",Data!L3751,0)</f>
        <v>0</v>
      </c>
    </row>
    <row r="3752" spans="1:7" hidden="1" x14ac:dyDescent="0.25">
      <c r="A3752">
        <v>3750</v>
      </c>
      <c r="B3752" t="str">
        <f>VLOOKUP(A3752,Table1[[#This Row],[id]:[state]],6,0)</f>
        <v>successful</v>
      </c>
      <c r="C3752">
        <f>IF(B3752="successful",Data!L3752,0)</f>
        <v>28</v>
      </c>
      <c r="F3752" t="str">
        <f>VLOOKUP(A3752,Table1[[#This Row],[id]:[state]],6,0)</f>
        <v>successful</v>
      </c>
      <c r="G3752">
        <f>IF(F3752="failed",Data!L3752,0)</f>
        <v>0</v>
      </c>
    </row>
    <row r="3753" spans="1:7" hidden="1" x14ac:dyDescent="0.25">
      <c r="A3753">
        <v>3751</v>
      </c>
      <c r="B3753" t="str">
        <f>VLOOKUP(A3753,Table1[[#This Row],[id]:[state]],6,0)</f>
        <v>successful</v>
      </c>
      <c r="C3753">
        <f>IF(B3753="successful",Data!L3753,0)</f>
        <v>11</v>
      </c>
      <c r="F3753" t="str">
        <f>VLOOKUP(A3753,Table1[[#This Row],[id]:[state]],6,0)</f>
        <v>successful</v>
      </c>
      <c r="G3753">
        <f>IF(F3753="failed",Data!L3753,0)</f>
        <v>0</v>
      </c>
    </row>
    <row r="3754" spans="1:7" hidden="1" x14ac:dyDescent="0.25">
      <c r="A3754">
        <v>3752</v>
      </c>
      <c r="B3754" t="str">
        <f>VLOOKUP(A3754,Table1[[#This Row],[id]:[state]],6,0)</f>
        <v>successful</v>
      </c>
      <c r="C3754">
        <f>IF(B3754="successful",Data!L3754,0)</f>
        <v>15</v>
      </c>
      <c r="F3754" t="str">
        <f>VLOOKUP(A3754,Table1[[#This Row],[id]:[state]],6,0)</f>
        <v>successful</v>
      </c>
      <c r="G3754">
        <f>IF(F3754="failed",Data!L3754,0)</f>
        <v>0</v>
      </c>
    </row>
    <row r="3755" spans="1:7" hidden="1" x14ac:dyDescent="0.25">
      <c r="A3755">
        <v>3753</v>
      </c>
      <c r="B3755" t="str">
        <f>VLOOKUP(A3755,Table1[[#This Row],[id]:[state]],6,0)</f>
        <v>successful</v>
      </c>
      <c r="C3755">
        <f>IF(B3755="successful",Data!L3755,0)</f>
        <v>30</v>
      </c>
      <c r="F3755" t="str">
        <f>VLOOKUP(A3755,Table1[[#This Row],[id]:[state]],6,0)</f>
        <v>successful</v>
      </c>
      <c r="G3755">
        <f>IF(F3755="failed",Data!L3755,0)</f>
        <v>0</v>
      </c>
    </row>
    <row r="3756" spans="1:7" hidden="1" x14ac:dyDescent="0.25">
      <c r="A3756">
        <v>3754</v>
      </c>
      <c r="B3756" t="str">
        <f>VLOOKUP(A3756,Table1[[#This Row],[id]:[state]],6,0)</f>
        <v>successful</v>
      </c>
      <c r="C3756">
        <f>IF(B3756="successful",Data!L3756,0)</f>
        <v>27</v>
      </c>
      <c r="F3756" t="str">
        <f>VLOOKUP(A3756,Table1[[#This Row],[id]:[state]],6,0)</f>
        <v>successful</v>
      </c>
      <c r="G3756">
        <f>IF(F3756="failed",Data!L3756,0)</f>
        <v>0</v>
      </c>
    </row>
    <row r="3757" spans="1:7" hidden="1" x14ac:dyDescent="0.25">
      <c r="A3757">
        <v>3755</v>
      </c>
      <c r="B3757" t="str">
        <f>VLOOKUP(A3757,Table1[[#This Row],[id]:[state]],6,0)</f>
        <v>successful</v>
      </c>
      <c r="C3757">
        <f>IF(B3757="successful",Data!L3757,0)</f>
        <v>28</v>
      </c>
      <c r="F3757" t="str">
        <f>VLOOKUP(A3757,Table1[[#This Row],[id]:[state]],6,0)</f>
        <v>successful</v>
      </c>
      <c r="G3757">
        <f>IF(F3757="failed",Data!L3757,0)</f>
        <v>0</v>
      </c>
    </row>
    <row r="3758" spans="1:7" hidden="1" x14ac:dyDescent="0.25">
      <c r="A3758">
        <v>3756</v>
      </c>
      <c r="B3758" t="str">
        <f>VLOOKUP(A3758,Table1[[#This Row],[id]:[state]],6,0)</f>
        <v>successful</v>
      </c>
      <c r="C3758">
        <f>IF(B3758="successful",Data!L3758,0)</f>
        <v>17</v>
      </c>
      <c r="F3758" t="str">
        <f>VLOOKUP(A3758,Table1[[#This Row],[id]:[state]],6,0)</f>
        <v>successful</v>
      </c>
      <c r="G3758">
        <f>IF(F3758="failed",Data!L3758,0)</f>
        <v>0</v>
      </c>
    </row>
    <row r="3759" spans="1:7" hidden="1" x14ac:dyDescent="0.25">
      <c r="A3759">
        <v>3757</v>
      </c>
      <c r="B3759" t="str">
        <f>VLOOKUP(A3759,Table1[[#This Row],[id]:[state]],6,0)</f>
        <v>successful</v>
      </c>
      <c r="C3759">
        <f>IF(B3759="successful",Data!L3759,0)</f>
        <v>50</v>
      </c>
      <c r="F3759" t="str">
        <f>VLOOKUP(A3759,Table1[[#This Row],[id]:[state]],6,0)</f>
        <v>successful</v>
      </c>
      <c r="G3759">
        <f>IF(F3759="failed",Data!L3759,0)</f>
        <v>0</v>
      </c>
    </row>
    <row r="3760" spans="1:7" hidden="1" x14ac:dyDescent="0.25">
      <c r="A3760">
        <v>3758</v>
      </c>
      <c r="B3760" t="str">
        <f>VLOOKUP(A3760,Table1[[#This Row],[id]:[state]],6,0)</f>
        <v>successful</v>
      </c>
      <c r="C3760">
        <f>IF(B3760="successful",Data!L3760,0)</f>
        <v>26</v>
      </c>
      <c r="F3760" t="str">
        <f>VLOOKUP(A3760,Table1[[#This Row],[id]:[state]],6,0)</f>
        <v>successful</v>
      </c>
      <c r="G3760">
        <f>IF(F3760="failed",Data!L3760,0)</f>
        <v>0</v>
      </c>
    </row>
    <row r="3761" spans="1:7" hidden="1" x14ac:dyDescent="0.25">
      <c r="A3761">
        <v>3759</v>
      </c>
      <c r="B3761" t="str">
        <f>VLOOKUP(A3761,Table1[[#This Row],[id]:[state]],6,0)</f>
        <v>successful</v>
      </c>
      <c r="C3761">
        <f>IF(B3761="successful",Data!L3761,0)</f>
        <v>88</v>
      </c>
      <c r="F3761" t="str">
        <f>VLOOKUP(A3761,Table1[[#This Row],[id]:[state]],6,0)</f>
        <v>successful</v>
      </c>
      <c r="G3761">
        <f>IF(F3761="failed",Data!L3761,0)</f>
        <v>0</v>
      </c>
    </row>
    <row r="3762" spans="1:7" hidden="1" x14ac:dyDescent="0.25">
      <c r="A3762">
        <v>3760</v>
      </c>
      <c r="B3762" t="str">
        <f>VLOOKUP(A3762,Table1[[#This Row],[id]:[state]],6,0)</f>
        <v>successful</v>
      </c>
      <c r="C3762">
        <f>IF(B3762="successful",Data!L3762,0)</f>
        <v>91</v>
      </c>
      <c r="F3762" t="str">
        <f>VLOOKUP(A3762,Table1[[#This Row],[id]:[state]],6,0)</f>
        <v>successful</v>
      </c>
      <c r="G3762">
        <f>IF(F3762="failed",Data!L3762,0)</f>
        <v>0</v>
      </c>
    </row>
    <row r="3763" spans="1:7" hidden="1" x14ac:dyDescent="0.25">
      <c r="A3763">
        <v>3761</v>
      </c>
      <c r="B3763" t="str">
        <f>VLOOKUP(A3763,Table1[[#This Row],[id]:[state]],6,0)</f>
        <v>successful</v>
      </c>
      <c r="C3763">
        <f>IF(B3763="successful",Data!L3763,0)</f>
        <v>3</v>
      </c>
      <c r="F3763" t="str">
        <f>VLOOKUP(A3763,Table1[[#This Row],[id]:[state]],6,0)</f>
        <v>successful</v>
      </c>
      <c r="G3763">
        <f>IF(F3763="failed",Data!L3763,0)</f>
        <v>0</v>
      </c>
    </row>
    <row r="3764" spans="1:7" hidden="1" x14ac:dyDescent="0.25">
      <c r="A3764">
        <v>3762</v>
      </c>
      <c r="B3764" t="str">
        <f>VLOOKUP(A3764,Table1[[#This Row],[id]:[state]],6,0)</f>
        <v>successful</v>
      </c>
      <c r="C3764">
        <f>IF(B3764="successful",Data!L3764,0)</f>
        <v>28</v>
      </c>
      <c r="F3764" t="str">
        <f>VLOOKUP(A3764,Table1[[#This Row],[id]:[state]],6,0)</f>
        <v>successful</v>
      </c>
      <c r="G3764">
        <f>IF(F3764="failed",Data!L3764,0)</f>
        <v>0</v>
      </c>
    </row>
    <row r="3765" spans="1:7" hidden="1" x14ac:dyDescent="0.25">
      <c r="A3765">
        <v>3763</v>
      </c>
      <c r="B3765" t="str">
        <f>VLOOKUP(A3765,Table1[[#This Row],[id]:[state]],6,0)</f>
        <v>successful</v>
      </c>
      <c r="C3765">
        <f>IF(B3765="successful",Data!L3765,0)</f>
        <v>77</v>
      </c>
      <c r="F3765" t="str">
        <f>VLOOKUP(A3765,Table1[[#This Row],[id]:[state]],6,0)</f>
        <v>successful</v>
      </c>
      <c r="G3765">
        <f>IF(F3765="failed",Data!L3765,0)</f>
        <v>0</v>
      </c>
    </row>
    <row r="3766" spans="1:7" hidden="1" x14ac:dyDescent="0.25">
      <c r="A3766">
        <v>3764</v>
      </c>
      <c r="B3766" t="str">
        <f>VLOOKUP(A3766,Table1[[#This Row],[id]:[state]],6,0)</f>
        <v>successful</v>
      </c>
      <c r="C3766">
        <f>IF(B3766="successful",Data!L3766,0)</f>
        <v>27</v>
      </c>
      <c r="F3766" t="str">
        <f>VLOOKUP(A3766,Table1[[#This Row],[id]:[state]],6,0)</f>
        <v>successful</v>
      </c>
      <c r="G3766">
        <f>IF(F3766="failed",Data!L3766,0)</f>
        <v>0</v>
      </c>
    </row>
    <row r="3767" spans="1:7" hidden="1" x14ac:dyDescent="0.25">
      <c r="A3767">
        <v>3765</v>
      </c>
      <c r="B3767" t="str">
        <f>VLOOKUP(A3767,Table1[[#This Row],[id]:[state]],6,0)</f>
        <v>successful</v>
      </c>
      <c r="C3767">
        <f>IF(B3767="successful",Data!L3767,0)</f>
        <v>107</v>
      </c>
      <c r="F3767" t="str">
        <f>VLOOKUP(A3767,Table1[[#This Row],[id]:[state]],6,0)</f>
        <v>successful</v>
      </c>
      <c r="G3767">
        <f>IF(F3767="failed",Data!L3767,0)</f>
        <v>0</v>
      </c>
    </row>
    <row r="3768" spans="1:7" hidden="1" x14ac:dyDescent="0.25">
      <c r="A3768">
        <v>3766</v>
      </c>
      <c r="B3768" t="str">
        <f>VLOOKUP(A3768,Table1[[#This Row],[id]:[state]],6,0)</f>
        <v>successful</v>
      </c>
      <c r="C3768">
        <f>IF(B3768="successful",Data!L3768,0)</f>
        <v>96</v>
      </c>
      <c r="F3768" t="str">
        <f>VLOOKUP(A3768,Table1[[#This Row],[id]:[state]],6,0)</f>
        <v>successful</v>
      </c>
      <c r="G3768">
        <f>IF(F3768="failed",Data!L3768,0)</f>
        <v>0</v>
      </c>
    </row>
    <row r="3769" spans="1:7" hidden="1" x14ac:dyDescent="0.25">
      <c r="A3769">
        <v>3767</v>
      </c>
      <c r="B3769" t="str">
        <f>VLOOKUP(A3769,Table1[[#This Row],[id]:[state]],6,0)</f>
        <v>successful</v>
      </c>
      <c r="C3769">
        <f>IF(B3769="successful",Data!L3769,0)</f>
        <v>56</v>
      </c>
      <c r="F3769" t="str">
        <f>VLOOKUP(A3769,Table1[[#This Row],[id]:[state]],6,0)</f>
        <v>successful</v>
      </c>
      <c r="G3769">
        <f>IF(F3769="failed",Data!L3769,0)</f>
        <v>0</v>
      </c>
    </row>
    <row r="3770" spans="1:7" hidden="1" x14ac:dyDescent="0.25">
      <c r="A3770">
        <v>3768</v>
      </c>
      <c r="B3770" t="str">
        <f>VLOOKUP(A3770,Table1[[#This Row],[id]:[state]],6,0)</f>
        <v>successful</v>
      </c>
      <c r="C3770">
        <f>IF(B3770="successful",Data!L3770,0)</f>
        <v>58</v>
      </c>
      <c r="F3770" t="str">
        <f>VLOOKUP(A3770,Table1[[#This Row],[id]:[state]],6,0)</f>
        <v>successful</v>
      </c>
      <c r="G3770">
        <f>IF(F3770="failed",Data!L3770,0)</f>
        <v>0</v>
      </c>
    </row>
    <row r="3771" spans="1:7" hidden="1" x14ac:dyDescent="0.25">
      <c r="A3771">
        <v>3769</v>
      </c>
      <c r="B3771" t="str">
        <f>VLOOKUP(A3771,Table1[[#This Row],[id]:[state]],6,0)</f>
        <v>successful</v>
      </c>
      <c r="C3771">
        <f>IF(B3771="successful",Data!L3771,0)</f>
        <v>15</v>
      </c>
      <c r="F3771" t="str">
        <f>VLOOKUP(A3771,Table1[[#This Row],[id]:[state]],6,0)</f>
        <v>successful</v>
      </c>
      <c r="G3771">
        <f>IF(F3771="failed",Data!L3771,0)</f>
        <v>0</v>
      </c>
    </row>
    <row r="3772" spans="1:7" hidden="1" x14ac:dyDescent="0.25">
      <c r="A3772">
        <v>3770</v>
      </c>
      <c r="B3772" t="str">
        <f>VLOOKUP(A3772,Table1[[#This Row],[id]:[state]],6,0)</f>
        <v>successful</v>
      </c>
      <c r="C3772">
        <f>IF(B3772="successful",Data!L3772,0)</f>
        <v>20</v>
      </c>
      <c r="F3772" t="str">
        <f>VLOOKUP(A3772,Table1[[#This Row],[id]:[state]],6,0)</f>
        <v>successful</v>
      </c>
      <c r="G3772">
        <f>IF(F3772="failed",Data!L3772,0)</f>
        <v>0</v>
      </c>
    </row>
    <row r="3773" spans="1:7" hidden="1" x14ac:dyDescent="0.25">
      <c r="A3773">
        <v>3771</v>
      </c>
      <c r="B3773" t="str">
        <f>VLOOKUP(A3773,Table1[[#This Row],[id]:[state]],6,0)</f>
        <v>successful</v>
      </c>
      <c r="C3773">
        <f>IF(B3773="successful",Data!L3773,0)</f>
        <v>38</v>
      </c>
      <c r="F3773" t="str">
        <f>VLOOKUP(A3773,Table1[[#This Row],[id]:[state]],6,0)</f>
        <v>successful</v>
      </c>
      <c r="G3773">
        <f>IF(F3773="failed",Data!L3773,0)</f>
        <v>0</v>
      </c>
    </row>
    <row r="3774" spans="1:7" hidden="1" x14ac:dyDescent="0.25">
      <c r="A3774">
        <v>3772</v>
      </c>
      <c r="B3774" t="str">
        <f>VLOOKUP(A3774,Table1[[#This Row],[id]:[state]],6,0)</f>
        <v>successful</v>
      </c>
      <c r="C3774">
        <f>IF(B3774="successful",Data!L3774,0)</f>
        <v>33</v>
      </c>
      <c r="F3774" t="str">
        <f>VLOOKUP(A3774,Table1[[#This Row],[id]:[state]],6,0)</f>
        <v>successful</v>
      </c>
      <c r="G3774">
        <f>IF(F3774="failed",Data!L3774,0)</f>
        <v>0</v>
      </c>
    </row>
    <row r="3775" spans="1:7" hidden="1" x14ac:dyDescent="0.25">
      <c r="A3775">
        <v>3773</v>
      </c>
      <c r="B3775" t="str">
        <f>VLOOKUP(A3775,Table1[[#This Row],[id]:[state]],6,0)</f>
        <v>successful</v>
      </c>
      <c r="C3775">
        <f>IF(B3775="successful",Data!L3775,0)</f>
        <v>57</v>
      </c>
      <c r="F3775" t="str">
        <f>VLOOKUP(A3775,Table1[[#This Row],[id]:[state]],6,0)</f>
        <v>successful</v>
      </c>
      <c r="G3775">
        <f>IF(F3775="failed",Data!L3775,0)</f>
        <v>0</v>
      </c>
    </row>
    <row r="3776" spans="1:7" hidden="1" x14ac:dyDescent="0.25">
      <c r="A3776">
        <v>3774</v>
      </c>
      <c r="B3776" t="str">
        <f>VLOOKUP(A3776,Table1[[#This Row],[id]:[state]],6,0)</f>
        <v>successful</v>
      </c>
      <c r="C3776">
        <f>IF(B3776="successful",Data!L3776,0)</f>
        <v>25</v>
      </c>
      <c r="F3776" t="str">
        <f>VLOOKUP(A3776,Table1[[#This Row],[id]:[state]],6,0)</f>
        <v>successful</v>
      </c>
      <c r="G3776">
        <f>IF(F3776="failed",Data!L3776,0)</f>
        <v>0</v>
      </c>
    </row>
    <row r="3777" spans="1:7" hidden="1" x14ac:dyDescent="0.25">
      <c r="A3777">
        <v>3775</v>
      </c>
      <c r="B3777" t="str">
        <f>VLOOKUP(A3777,Table1[[#This Row],[id]:[state]],6,0)</f>
        <v>successful</v>
      </c>
      <c r="C3777">
        <f>IF(B3777="successful",Data!L3777,0)</f>
        <v>14</v>
      </c>
      <c r="F3777" t="str">
        <f>VLOOKUP(A3777,Table1[[#This Row],[id]:[state]],6,0)</f>
        <v>successful</v>
      </c>
      <c r="G3777">
        <f>IF(F3777="failed",Data!L3777,0)</f>
        <v>0</v>
      </c>
    </row>
    <row r="3778" spans="1:7" hidden="1" x14ac:dyDescent="0.25">
      <c r="A3778">
        <v>3776</v>
      </c>
      <c r="B3778" t="str">
        <f>VLOOKUP(A3778,Table1[[#This Row],[id]:[state]],6,0)</f>
        <v>successful</v>
      </c>
      <c r="C3778">
        <f>IF(B3778="successful",Data!L3778,0)</f>
        <v>94</v>
      </c>
      <c r="F3778" t="str">
        <f>VLOOKUP(A3778,Table1[[#This Row],[id]:[state]],6,0)</f>
        <v>successful</v>
      </c>
      <c r="G3778">
        <f>IF(F3778="failed",Data!L3778,0)</f>
        <v>0</v>
      </c>
    </row>
    <row r="3779" spans="1:7" hidden="1" x14ac:dyDescent="0.25">
      <c r="A3779">
        <v>3777</v>
      </c>
      <c r="B3779" t="str">
        <f>VLOOKUP(A3779,Table1[[#This Row],[id]:[state]],6,0)</f>
        <v>successful</v>
      </c>
      <c r="C3779">
        <f>IF(B3779="successful",Data!L3779,0)</f>
        <v>59</v>
      </c>
      <c r="F3779" t="str">
        <f>VLOOKUP(A3779,Table1[[#This Row],[id]:[state]],6,0)</f>
        <v>successful</v>
      </c>
      <c r="G3779">
        <f>IF(F3779="failed",Data!L3779,0)</f>
        <v>0</v>
      </c>
    </row>
    <row r="3780" spans="1:7" hidden="1" x14ac:dyDescent="0.25">
      <c r="A3780">
        <v>3778</v>
      </c>
      <c r="B3780" t="str">
        <f>VLOOKUP(A3780,Table1[[#This Row],[id]:[state]],6,0)</f>
        <v>successful</v>
      </c>
      <c r="C3780">
        <f>IF(B3780="successful",Data!L3780,0)</f>
        <v>36</v>
      </c>
      <c r="F3780" t="str">
        <f>VLOOKUP(A3780,Table1[[#This Row],[id]:[state]],6,0)</f>
        <v>successful</v>
      </c>
      <c r="G3780">
        <f>IF(F3780="failed",Data!L3780,0)</f>
        <v>0</v>
      </c>
    </row>
    <row r="3781" spans="1:7" hidden="1" x14ac:dyDescent="0.25">
      <c r="A3781">
        <v>3779</v>
      </c>
      <c r="B3781" t="str">
        <f>VLOOKUP(A3781,Table1[[#This Row],[id]:[state]],6,0)</f>
        <v>successful</v>
      </c>
      <c r="C3781">
        <f>IF(B3781="successful",Data!L3781,0)</f>
        <v>115</v>
      </c>
      <c r="F3781" t="str">
        <f>VLOOKUP(A3781,Table1[[#This Row],[id]:[state]],6,0)</f>
        <v>successful</v>
      </c>
      <c r="G3781">
        <f>IF(F3781="failed",Data!L3781,0)</f>
        <v>0</v>
      </c>
    </row>
    <row r="3782" spans="1:7" hidden="1" x14ac:dyDescent="0.25">
      <c r="A3782">
        <v>3780</v>
      </c>
      <c r="B3782" t="str">
        <f>VLOOKUP(A3782,Table1[[#This Row],[id]:[state]],6,0)</f>
        <v>successful</v>
      </c>
      <c r="C3782">
        <f>IF(B3782="successful",Data!L3782,0)</f>
        <v>30</v>
      </c>
      <c r="F3782" t="str">
        <f>VLOOKUP(A3782,Table1[[#This Row],[id]:[state]],6,0)</f>
        <v>successful</v>
      </c>
      <c r="G3782">
        <f>IF(F3782="failed",Data!L3782,0)</f>
        <v>0</v>
      </c>
    </row>
    <row r="3783" spans="1:7" hidden="1" x14ac:dyDescent="0.25">
      <c r="A3783">
        <v>3781</v>
      </c>
      <c r="B3783" t="str">
        <f>VLOOKUP(A3783,Table1[[#This Row],[id]:[state]],6,0)</f>
        <v>successful</v>
      </c>
      <c r="C3783">
        <f>IF(B3783="successful",Data!L3783,0)</f>
        <v>52</v>
      </c>
      <c r="F3783" t="str">
        <f>VLOOKUP(A3783,Table1[[#This Row],[id]:[state]],6,0)</f>
        <v>successful</v>
      </c>
      <c r="G3783">
        <f>IF(F3783="failed",Data!L3783,0)</f>
        <v>0</v>
      </c>
    </row>
    <row r="3784" spans="1:7" hidden="1" x14ac:dyDescent="0.25">
      <c r="A3784">
        <v>3782</v>
      </c>
      <c r="B3784" t="str">
        <f>VLOOKUP(A3784,Table1[[#This Row],[id]:[state]],6,0)</f>
        <v>successful</v>
      </c>
      <c r="C3784">
        <f>IF(B3784="successful",Data!L3784,0)</f>
        <v>27</v>
      </c>
      <c r="F3784" t="str">
        <f>VLOOKUP(A3784,Table1[[#This Row],[id]:[state]],6,0)</f>
        <v>successful</v>
      </c>
      <c r="G3784">
        <f>IF(F3784="failed",Data!L3784,0)</f>
        <v>0</v>
      </c>
    </row>
    <row r="3785" spans="1:7" hidden="1" x14ac:dyDescent="0.25">
      <c r="A3785">
        <v>3783</v>
      </c>
      <c r="B3785" t="str">
        <f>VLOOKUP(A3785,Table1[[#This Row],[id]:[state]],6,0)</f>
        <v>successful</v>
      </c>
      <c r="C3785">
        <f>IF(B3785="successful",Data!L3785,0)</f>
        <v>24</v>
      </c>
      <c r="F3785" t="str">
        <f>VLOOKUP(A3785,Table1[[#This Row],[id]:[state]],6,0)</f>
        <v>successful</v>
      </c>
      <c r="G3785">
        <f>IF(F3785="failed",Data!L3785,0)</f>
        <v>0</v>
      </c>
    </row>
    <row r="3786" spans="1:7" hidden="1" x14ac:dyDescent="0.25">
      <c r="A3786">
        <v>3784</v>
      </c>
      <c r="B3786" t="str">
        <f>VLOOKUP(A3786,Table1[[#This Row],[id]:[state]],6,0)</f>
        <v>successful</v>
      </c>
      <c r="C3786">
        <f>IF(B3786="successful",Data!L3786,0)</f>
        <v>10</v>
      </c>
      <c r="F3786" t="str">
        <f>VLOOKUP(A3786,Table1[[#This Row],[id]:[state]],6,0)</f>
        <v>successful</v>
      </c>
      <c r="G3786">
        <f>IF(F3786="failed",Data!L3786,0)</f>
        <v>0</v>
      </c>
    </row>
    <row r="3787" spans="1:7" hidden="1" x14ac:dyDescent="0.25">
      <c r="A3787">
        <v>3785</v>
      </c>
      <c r="B3787" t="str">
        <f>VLOOKUP(A3787,Table1[[#This Row],[id]:[state]],6,0)</f>
        <v>successful</v>
      </c>
      <c r="C3787">
        <f>IF(B3787="successful",Data!L3787,0)</f>
        <v>30</v>
      </c>
      <c r="F3787" t="str">
        <f>VLOOKUP(A3787,Table1[[#This Row],[id]:[state]],6,0)</f>
        <v>successful</v>
      </c>
      <c r="G3787">
        <f>IF(F3787="failed",Data!L3787,0)</f>
        <v>0</v>
      </c>
    </row>
    <row r="3788" spans="1:7" hidden="1" x14ac:dyDescent="0.25">
      <c r="A3788">
        <v>3786</v>
      </c>
      <c r="B3788" t="str">
        <f>VLOOKUP(A3788,Table1[[#This Row],[id]:[state]],6,0)</f>
        <v>successful</v>
      </c>
      <c r="C3788">
        <f>IF(B3788="successful",Data!L3788,0)</f>
        <v>71</v>
      </c>
      <c r="F3788" t="str">
        <f>VLOOKUP(A3788,Table1[[#This Row],[id]:[state]],6,0)</f>
        <v>successful</v>
      </c>
      <c r="G3788">
        <f>IF(F3788="failed",Data!L3788,0)</f>
        <v>0</v>
      </c>
    </row>
    <row r="3789" spans="1:7" hidden="1" x14ac:dyDescent="0.25">
      <c r="A3789">
        <v>3787</v>
      </c>
      <c r="B3789" t="str">
        <f>VLOOKUP(A3789,Table1[[#This Row],[id]:[state]],6,0)</f>
        <v>successful</v>
      </c>
      <c r="C3789">
        <f>IF(B3789="successful",Data!L3789,0)</f>
        <v>10</v>
      </c>
      <c r="F3789" t="str">
        <f>VLOOKUP(A3789,Table1[[#This Row],[id]:[state]],6,0)</f>
        <v>successful</v>
      </c>
      <c r="G3789">
        <f>IF(F3789="failed",Data!L3789,0)</f>
        <v>0</v>
      </c>
    </row>
    <row r="3790" spans="1:7" x14ac:dyDescent="0.25">
      <c r="A3790">
        <v>3788</v>
      </c>
      <c r="B3790" t="str">
        <f>VLOOKUP(A3790,Table1[[#This Row],[id]:[state]],6,0)</f>
        <v>failed</v>
      </c>
      <c r="C3790">
        <f>IF(B3790="successful",Data!L3790,0)</f>
        <v>0</v>
      </c>
      <c r="F3790" t="str">
        <f>VLOOKUP(A3790,Table1[[#This Row],[id]:[state]],6,0)</f>
        <v>failed</v>
      </c>
      <c r="G3790">
        <f>IF(F3790="failed",Data!L3790,0)</f>
        <v>1</v>
      </c>
    </row>
    <row r="3791" spans="1:7" x14ac:dyDescent="0.25">
      <c r="A3791">
        <v>3789</v>
      </c>
      <c r="B3791" t="str">
        <f>VLOOKUP(A3791,Table1[[#This Row],[id]:[state]],6,0)</f>
        <v>failed</v>
      </c>
      <c r="C3791">
        <f>IF(B3791="successful",Data!L3791,0)</f>
        <v>0</v>
      </c>
      <c r="F3791" t="str">
        <f>VLOOKUP(A3791,Table1[[#This Row],[id]:[state]],6,0)</f>
        <v>failed</v>
      </c>
      <c r="G3791">
        <f>IF(F3791="failed",Data!L3791,0)</f>
        <v>4</v>
      </c>
    </row>
    <row r="3792" spans="1:7" x14ac:dyDescent="0.25">
      <c r="A3792">
        <v>3790</v>
      </c>
      <c r="B3792" t="str">
        <f>VLOOKUP(A3792,Table1[[#This Row],[id]:[state]],6,0)</f>
        <v>failed</v>
      </c>
      <c r="C3792">
        <f>IF(B3792="successful",Data!L3792,0)</f>
        <v>0</v>
      </c>
      <c r="F3792" t="str">
        <f>VLOOKUP(A3792,Table1[[#This Row],[id]:[state]],6,0)</f>
        <v>failed</v>
      </c>
      <c r="G3792">
        <f>IF(F3792="failed",Data!L3792,0)</f>
        <v>0</v>
      </c>
    </row>
    <row r="3793" spans="1:7" x14ac:dyDescent="0.25">
      <c r="A3793">
        <v>3791</v>
      </c>
      <c r="B3793" t="str">
        <f>VLOOKUP(A3793,Table1[[#This Row],[id]:[state]],6,0)</f>
        <v>failed</v>
      </c>
      <c r="C3793">
        <f>IF(B3793="successful",Data!L3793,0)</f>
        <v>0</v>
      </c>
      <c r="F3793" t="str">
        <f>VLOOKUP(A3793,Table1[[#This Row],[id]:[state]],6,0)</f>
        <v>failed</v>
      </c>
      <c r="G3793">
        <f>IF(F3793="failed",Data!L3793,0)</f>
        <v>0</v>
      </c>
    </row>
    <row r="3794" spans="1:7" x14ac:dyDescent="0.25">
      <c r="A3794">
        <v>3792</v>
      </c>
      <c r="B3794" t="str">
        <f>VLOOKUP(A3794,Table1[[#This Row],[id]:[state]],6,0)</f>
        <v>failed</v>
      </c>
      <c r="C3794">
        <f>IF(B3794="successful",Data!L3794,0)</f>
        <v>0</v>
      </c>
      <c r="F3794" t="str">
        <f>VLOOKUP(A3794,Table1[[#This Row],[id]:[state]],6,0)</f>
        <v>failed</v>
      </c>
      <c r="G3794">
        <f>IF(F3794="failed",Data!L3794,0)</f>
        <v>2</v>
      </c>
    </row>
    <row r="3795" spans="1:7" x14ac:dyDescent="0.25">
      <c r="A3795">
        <v>3793</v>
      </c>
      <c r="B3795" t="str">
        <f>VLOOKUP(A3795,Table1[[#This Row],[id]:[state]],6,0)</f>
        <v>failed</v>
      </c>
      <c r="C3795">
        <f>IF(B3795="successful",Data!L3795,0)</f>
        <v>0</v>
      </c>
      <c r="F3795" t="str">
        <f>VLOOKUP(A3795,Table1[[#This Row],[id]:[state]],6,0)</f>
        <v>failed</v>
      </c>
      <c r="G3795">
        <f>IF(F3795="failed",Data!L3795,0)</f>
        <v>24</v>
      </c>
    </row>
    <row r="3796" spans="1:7" x14ac:dyDescent="0.25">
      <c r="A3796">
        <v>3794</v>
      </c>
      <c r="B3796" t="str">
        <f>VLOOKUP(A3796,Table1[[#This Row],[id]:[state]],6,0)</f>
        <v>failed</v>
      </c>
      <c r="C3796">
        <f>IF(B3796="successful",Data!L3796,0)</f>
        <v>0</v>
      </c>
      <c r="F3796" t="str">
        <f>VLOOKUP(A3796,Table1[[#This Row],[id]:[state]],6,0)</f>
        <v>failed</v>
      </c>
      <c r="G3796">
        <f>IF(F3796="failed",Data!L3796,0)</f>
        <v>1</v>
      </c>
    </row>
    <row r="3797" spans="1:7" x14ac:dyDescent="0.25">
      <c r="A3797">
        <v>3795</v>
      </c>
      <c r="B3797" t="str">
        <f>VLOOKUP(A3797,Table1[[#This Row],[id]:[state]],6,0)</f>
        <v>failed</v>
      </c>
      <c r="C3797">
        <f>IF(B3797="successful",Data!L3797,0)</f>
        <v>0</v>
      </c>
      <c r="F3797" t="str">
        <f>VLOOKUP(A3797,Table1[[#This Row],[id]:[state]],6,0)</f>
        <v>failed</v>
      </c>
      <c r="G3797">
        <f>IF(F3797="failed",Data!L3797,0)</f>
        <v>2</v>
      </c>
    </row>
    <row r="3798" spans="1:7" x14ac:dyDescent="0.25">
      <c r="A3798">
        <v>3796</v>
      </c>
      <c r="B3798" t="str">
        <f>VLOOKUP(A3798,Table1[[#This Row],[id]:[state]],6,0)</f>
        <v>failed</v>
      </c>
      <c r="C3798">
        <f>IF(B3798="successful",Data!L3798,0)</f>
        <v>0</v>
      </c>
      <c r="F3798" t="str">
        <f>VLOOKUP(A3798,Table1[[#This Row],[id]:[state]],6,0)</f>
        <v>failed</v>
      </c>
      <c r="G3798">
        <f>IF(F3798="failed",Data!L3798,0)</f>
        <v>1</v>
      </c>
    </row>
    <row r="3799" spans="1:7" x14ac:dyDescent="0.25">
      <c r="A3799">
        <v>3797</v>
      </c>
      <c r="B3799" t="str">
        <f>VLOOKUP(A3799,Table1[[#This Row],[id]:[state]],6,0)</f>
        <v>failed</v>
      </c>
      <c r="C3799">
        <f>IF(B3799="successful",Data!L3799,0)</f>
        <v>0</v>
      </c>
      <c r="F3799" t="str">
        <f>VLOOKUP(A3799,Table1[[#This Row],[id]:[state]],6,0)</f>
        <v>failed</v>
      </c>
      <c r="G3799">
        <f>IF(F3799="failed",Data!L3799,0)</f>
        <v>37</v>
      </c>
    </row>
    <row r="3800" spans="1:7" x14ac:dyDescent="0.25">
      <c r="A3800">
        <v>3798</v>
      </c>
      <c r="B3800" t="str">
        <f>VLOOKUP(A3800,Table1[[#This Row],[id]:[state]],6,0)</f>
        <v>failed</v>
      </c>
      <c r="C3800">
        <f>IF(B3800="successful",Data!L3800,0)</f>
        <v>0</v>
      </c>
      <c r="F3800" t="str">
        <f>VLOOKUP(A3800,Table1[[#This Row],[id]:[state]],6,0)</f>
        <v>failed</v>
      </c>
      <c r="G3800">
        <f>IF(F3800="failed",Data!L3800,0)</f>
        <v>5</v>
      </c>
    </row>
    <row r="3801" spans="1:7" x14ac:dyDescent="0.25">
      <c r="A3801">
        <v>3799</v>
      </c>
      <c r="B3801" t="str">
        <f>VLOOKUP(A3801,Table1[[#This Row],[id]:[state]],6,0)</f>
        <v>failed</v>
      </c>
      <c r="C3801">
        <f>IF(B3801="successful",Data!L3801,0)</f>
        <v>0</v>
      </c>
      <c r="F3801" t="str">
        <f>VLOOKUP(A3801,Table1[[#This Row],[id]:[state]],6,0)</f>
        <v>failed</v>
      </c>
      <c r="G3801">
        <f>IF(F3801="failed",Data!L3801,0)</f>
        <v>4</v>
      </c>
    </row>
    <row r="3802" spans="1:7" x14ac:dyDescent="0.25">
      <c r="A3802">
        <v>3800</v>
      </c>
      <c r="B3802" t="str">
        <f>VLOOKUP(A3802,Table1[[#This Row],[id]:[state]],6,0)</f>
        <v>failed</v>
      </c>
      <c r="C3802">
        <f>IF(B3802="successful",Data!L3802,0)</f>
        <v>0</v>
      </c>
      <c r="F3802" t="str">
        <f>VLOOKUP(A3802,Table1[[#This Row],[id]:[state]],6,0)</f>
        <v>failed</v>
      </c>
      <c r="G3802">
        <f>IF(F3802="failed",Data!L3802,0)</f>
        <v>16</v>
      </c>
    </row>
    <row r="3803" spans="1:7" x14ac:dyDescent="0.25">
      <c r="A3803">
        <v>3801</v>
      </c>
      <c r="B3803" t="str">
        <f>VLOOKUP(A3803,Table1[[#This Row],[id]:[state]],6,0)</f>
        <v>failed</v>
      </c>
      <c r="C3803">
        <f>IF(B3803="successful",Data!L3803,0)</f>
        <v>0</v>
      </c>
      <c r="F3803" t="str">
        <f>VLOOKUP(A3803,Table1[[#This Row],[id]:[state]],6,0)</f>
        <v>failed</v>
      </c>
      <c r="G3803">
        <f>IF(F3803="failed",Data!L3803,0)</f>
        <v>9</v>
      </c>
    </row>
    <row r="3804" spans="1:7" x14ac:dyDescent="0.25">
      <c r="A3804">
        <v>3802</v>
      </c>
      <c r="B3804" t="str">
        <f>VLOOKUP(A3804,Table1[[#This Row],[id]:[state]],6,0)</f>
        <v>failed</v>
      </c>
      <c r="C3804">
        <f>IF(B3804="successful",Data!L3804,0)</f>
        <v>0</v>
      </c>
      <c r="F3804" t="str">
        <f>VLOOKUP(A3804,Table1[[#This Row],[id]:[state]],6,0)</f>
        <v>failed</v>
      </c>
      <c r="G3804">
        <f>IF(F3804="failed",Data!L3804,0)</f>
        <v>0</v>
      </c>
    </row>
    <row r="3805" spans="1:7" x14ac:dyDescent="0.25">
      <c r="A3805">
        <v>3803</v>
      </c>
      <c r="B3805" t="str">
        <f>VLOOKUP(A3805,Table1[[#This Row],[id]:[state]],6,0)</f>
        <v>failed</v>
      </c>
      <c r="C3805">
        <f>IF(B3805="successful",Data!L3805,0)</f>
        <v>0</v>
      </c>
      <c r="F3805" t="str">
        <f>VLOOKUP(A3805,Table1[[#This Row],[id]:[state]],6,0)</f>
        <v>failed</v>
      </c>
      <c r="G3805">
        <f>IF(F3805="failed",Data!L3805,0)</f>
        <v>40</v>
      </c>
    </row>
    <row r="3806" spans="1:7" x14ac:dyDescent="0.25">
      <c r="A3806">
        <v>3804</v>
      </c>
      <c r="B3806" t="str">
        <f>VLOOKUP(A3806,Table1[[#This Row],[id]:[state]],6,0)</f>
        <v>failed</v>
      </c>
      <c r="C3806">
        <f>IF(B3806="successful",Data!L3806,0)</f>
        <v>0</v>
      </c>
      <c r="F3806" t="str">
        <f>VLOOKUP(A3806,Table1[[#This Row],[id]:[state]],6,0)</f>
        <v>failed</v>
      </c>
      <c r="G3806">
        <f>IF(F3806="failed",Data!L3806,0)</f>
        <v>0</v>
      </c>
    </row>
    <row r="3807" spans="1:7" x14ac:dyDescent="0.25">
      <c r="A3807">
        <v>3805</v>
      </c>
      <c r="B3807" t="str">
        <f>VLOOKUP(A3807,Table1[[#This Row],[id]:[state]],6,0)</f>
        <v>failed</v>
      </c>
      <c r="C3807">
        <f>IF(B3807="successful",Data!L3807,0)</f>
        <v>0</v>
      </c>
      <c r="F3807" t="str">
        <f>VLOOKUP(A3807,Table1[[#This Row],[id]:[state]],6,0)</f>
        <v>failed</v>
      </c>
      <c r="G3807">
        <f>IF(F3807="failed",Data!L3807,0)</f>
        <v>2</v>
      </c>
    </row>
    <row r="3808" spans="1:7" x14ac:dyDescent="0.25">
      <c r="A3808">
        <v>3806</v>
      </c>
      <c r="B3808" t="str">
        <f>VLOOKUP(A3808,Table1[[#This Row],[id]:[state]],6,0)</f>
        <v>failed</v>
      </c>
      <c r="C3808">
        <f>IF(B3808="successful",Data!L3808,0)</f>
        <v>0</v>
      </c>
      <c r="F3808" t="str">
        <f>VLOOKUP(A3808,Table1[[#This Row],[id]:[state]],6,0)</f>
        <v>failed</v>
      </c>
      <c r="G3808">
        <f>IF(F3808="failed",Data!L3808,0)</f>
        <v>1</v>
      </c>
    </row>
    <row r="3809" spans="1:7" x14ac:dyDescent="0.25">
      <c r="A3809">
        <v>3807</v>
      </c>
      <c r="B3809" t="str">
        <f>VLOOKUP(A3809,Table1[[#This Row],[id]:[state]],6,0)</f>
        <v>failed</v>
      </c>
      <c r="C3809">
        <f>IF(B3809="successful",Data!L3809,0)</f>
        <v>0</v>
      </c>
      <c r="F3809" t="str">
        <f>VLOOKUP(A3809,Table1[[#This Row],[id]:[state]],6,0)</f>
        <v>failed</v>
      </c>
      <c r="G3809">
        <f>IF(F3809="failed",Data!L3809,0)</f>
        <v>9</v>
      </c>
    </row>
    <row r="3810" spans="1:7" hidden="1" x14ac:dyDescent="0.25">
      <c r="A3810">
        <v>3808</v>
      </c>
      <c r="B3810" t="str">
        <f>VLOOKUP(A3810,Table1[[#This Row],[id]:[state]],6,0)</f>
        <v>successful</v>
      </c>
      <c r="C3810">
        <f>IF(B3810="successful",Data!L3810,0)</f>
        <v>24</v>
      </c>
      <c r="F3810" t="str">
        <f>VLOOKUP(A3810,Table1[[#This Row],[id]:[state]],6,0)</f>
        <v>successful</v>
      </c>
      <c r="G3810">
        <f>IF(F3810="failed",Data!L3810,0)</f>
        <v>0</v>
      </c>
    </row>
    <row r="3811" spans="1:7" hidden="1" x14ac:dyDescent="0.25">
      <c r="A3811">
        <v>3809</v>
      </c>
      <c r="B3811" t="str">
        <f>VLOOKUP(A3811,Table1[[#This Row],[id]:[state]],6,0)</f>
        <v>successful</v>
      </c>
      <c r="C3811">
        <f>IF(B3811="successful",Data!L3811,0)</f>
        <v>38</v>
      </c>
      <c r="F3811" t="str">
        <f>VLOOKUP(A3811,Table1[[#This Row],[id]:[state]],6,0)</f>
        <v>successful</v>
      </c>
      <c r="G3811">
        <f>IF(F3811="failed",Data!L3811,0)</f>
        <v>0</v>
      </c>
    </row>
    <row r="3812" spans="1:7" hidden="1" x14ac:dyDescent="0.25">
      <c r="A3812">
        <v>3810</v>
      </c>
      <c r="B3812" t="str">
        <f>VLOOKUP(A3812,Table1[[#This Row],[id]:[state]],6,0)</f>
        <v>successful</v>
      </c>
      <c r="C3812">
        <f>IF(B3812="successful",Data!L3812,0)</f>
        <v>26</v>
      </c>
      <c r="F3812" t="str">
        <f>VLOOKUP(A3812,Table1[[#This Row],[id]:[state]],6,0)</f>
        <v>successful</v>
      </c>
      <c r="G3812">
        <f>IF(F3812="failed",Data!L3812,0)</f>
        <v>0</v>
      </c>
    </row>
    <row r="3813" spans="1:7" hidden="1" x14ac:dyDescent="0.25">
      <c r="A3813">
        <v>3811</v>
      </c>
      <c r="B3813" t="str">
        <f>VLOOKUP(A3813,Table1[[#This Row],[id]:[state]],6,0)</f>
        <v>successful</v>
      </c>
      <c r="C3813">
        <f>IF(B3813="successful",Data!L3813,0)</f>
        <v>19</v>
      </c>
      <c r="F3813" t="str">
        <f>VLOOKUP(A3813,Table1[[#This Row],[id]:[state]],6,0)</f>
        <v>successful</v>
      </c>
      <c r="G3813">
        <f>IF(F3813="failed",Data!L3813,0)</f>
        <v>0</v>
      </c>
    </row>
    <row r="3814" spans="1:7" hidden="1" x14ac:dyDescent="0.25">
      <c r="A3814">
        <v>3812</v>
      </c>
      <c r="B3814" t="str">
        <f>VLOOKUP(A3814,Table1[[#This Row],[id]:[state]],6,0)</f>
        <v>successful</v>
      </c>
      <c r="C3814">
        <f>IF(B3814="successful",Data!L3814,0)</f>
        <v>11</v>
      </c>
      <c r="F3814" t="str">
        <f>VLOOKUP(A3814,Table1[[#This Row],[id]:[state]],6,0)</f>
        <v>successful</v>
      </c>
      <c r="G3814">
        <f>IF(F3814="failed",Data!L3814,0)</f>
        <v>0</v>
      </c>
    </row>
    <row r="3815" spans="1:7" hidden="1" x14ac:dyDescent="0.25">
      <c r="A3815">
        <v>3813</v>
      </c>
      <c r="B3815" t="str">
        <f>VLOOKUP(A3815,Table1[[#This Row],[id]:[state]],6,0)</f>
        <v>successful</v>
      </c>
      <c r="C3815">
        <f>IF(B3815="successful",Data!L3815,0)</f>
        <v>27</v>
      </c>
      <c r="F3815" t="str">
        <f>VLOOKUP(A3815,Table1[[#This Row],[id]:[state]],6,0)</f>
        <v>successful</v>
      </c>
      <c r="G3815">
        <f>IF(F3815="failed",Data!L3815,0)</f>
        <v>0</v>
      </c>
    </row>
    <row r="3816" spans="1:7" hidden="1" x14ac:dyDescent="0.25">
      <c r="A3816">
        <v>3814</v>
      </c>
      <c r="B3816" t="str">
        <f>VLOOKUP(A3816,Table1[[#This Row],[id]:[state]],6,0)</f>
        <v>successful</v>
      </c>
      <c r="C3816">
        <f>IF(B3816="successful",Data!L3816,0)</f>
        <v>34</v>
      </c>
      <c r="F3816" t="str">
        <f>VLOOKUP(A3816,Table1[[#This Row],[id]:[state]],6,0)</f>
        <v>successful</v>
      </c>
      <c r="G3816">
        <f>IF(F3816="failed",Data!L3816,0)</f>
        <v>0</v>
      </c>
    </row>
    <row r="3817" spans="1:7" hidden="1" x14ac:dyDescent="0.25">
      <c r="A3817">
        <v>3815</v>
      </c>
      <c r="B3817" t="str">
        <f>VLOOKUP(A3817,Table1[[#This Row],[id]:[state]],6,0)</f>
        <v>successful</v>
      </c>
      <c r="C3817">
        <f>IF(B3817="successful",Data!L3817,0)</f>
        <v>20</v>
      </c>
      <c r="F3817" t="str">
        <f>VLOOKUP(A3817,Table1[[#This Row],[id]:[state]],6,0)</f>
        <v>successful</v>
      </c>
      <c r="G3817">
        <f>IF(F3817="failed",Data!L3817,0)</f>
        <v>0</v>
      </c>
    </row>
    <row r="3818" spans="1:7" hidden="1" x14ac:dyDescent="0.25">
      <c r="A3818">
        <v>3816</v>
      </c>
      <c r="B3818" t="str">
        <f>VLOOKUP(A3818,Table1[[#This Row],[id]:[state]],6,0)</f>
        <v>successful</v>
      </c>
      <c r="C3818">
        <f>IF(B3818="successful",Data!L3818,0)</f>
        <v>37</v>
      </c>
      <c r="F3818" t="str">
        <f>VLOOKUP(A3818,Table1[[#This Row],[id]:[state]],6,0)</f>
        <v>successful</v>
      </c>
      <c r="G3818">
        <f>IF(F3818="failed",Data!L3818,0)</f>
        <v>0</v>
      </c>
    </row>
    <row r="3819" spans="1:7" hidden="1" x14ac:dyDescent="0.25">
      <c r="A3819">
        <v>3817</v>
      </c>
      <c r="B3819" t="str">
        <f>VLOOKUP(A3819,Table1[[#This Row],[id]:[state]],6,0)</f>
        <v>successful</v>
      </c>
      <c r="C3819">
        <f>IF(B3819="successful",Data!L3819,0)</f>
        <v>20</v>
      </c>
      <c r="F3819" t="str">
        <f>VLOOKUP(A3819,Table1[[#This Row],[id]:[state]],6,0)</f>
        <v>successful</v>
      </c>
      <c r="G3819">
        <f>IF(F3819="failed",Data!L3819,0)</f>
        <v>0</v>
      </c>
    </row>
    <row r="3820" spans="1:7" hidden="1" x14ac:dyDescent="0.25">
      <c r="A3820">
        <v>3818</v>
      </c>
      <c r="B3820" t="str">
        <f>VLOOKUP(A3820,Table1[[#This Row],[id]:[state]],6,0)</f>
        <v>successful</v>
      </c>
      <c r="C3820">
        <f>IF(B3820="successful",Data!L3820,0)</f>
        <v>10</v>
      </c>
      <c r="F3820" t="str">
        <f>VLOOKUP(A3820,Table1[[#This Row],[id]:[state]],6,0)</f>
        <v>successful</v>
      </c>
      <c r="G3820">
        <f>IF(F3820="failed",Data!L3820,0)</f>
        <v>0</v>
      </c>
    </row>
    <row r="3821" spans="1:7" hidden="1" x14ac:dyDescent="0.25">
      <c r="A3821">
        <v>3819</v>
      </c>
      <c r="B3821" t="str">
        <f>VLOOKUP(A3821,Table1[[#This Row],[id]:[state]],6,0)</f>
        <v>successful</v>
      </c>
      <c r="C3821">
        <f>IF(B3821="successful",Data!L3821,0)</f>
        <v>26</v>
      </c>
      <c r="F3821" t="str">
        <f>VLOOKUP(A3821,Table1[[#This Row],[id]:[state]],6,0)</f>
        <v>successful</v>
      </c>
      <c r="G3821">
        <f>IF(F3821="failed",Data!L3821,0)</f>
        <v>0</v>
      </c>
    </row>
    <row r="3822" spans="1:7" hidden="1" x14ac:dyDescent="0.25">
      <c r="A3822">
        <v>3820</v>
      </c>
      <c r="B3822" t="str">
        <f>VLOOKUP(A3822,Table1[[#This Row],[id]:[state]],6,0)</f>
        <v>successful</v>
      </c>
      <c r="C3822">
        <f>IF(B3822="successful",Data!L3822,0)</f>
        <v>20</v>
      </c>
      <c r="F3822" t="str">
        <f>VLOOKUP(A3822,Table1[[#This Row],[id]:[state]],6,0)</f>
        <v>successful</v>
      </c>
      <c r="G3822">
        <f>IF(F3822="failed",Data!L3822,0)</f>
        <v>0</v>
      </c>
    </row>
    <row r="3823" spans="1:7" hidden="1" x14ac:dyDescent="0.25">
      <c r="A3823">
        <v>3821</v>
      </c>
      <c r="B3823" t="str">
        <f>VLOOKUP(A3823,Table1[[#This Row],[id]:[state]],6,0)</f>
        <v>successful</v>
      </c>
      <c r="C3823">
        <f>IF(B3823="successful",Data!L3823,0)</f>
        <v>46</v>
      </c>
      <c r="F3823" t="str">
        <f>VLOOKUP(A3823,Table1[[#This Row],[id]:[state]],6,0)</f>
        <v>successful</v>
      </c>
      <c r="G3823">
        <f>IF(F3823="failed",Data!L3823,0)</f>
        <v>0</v>
      </c>
    </row>
    <row r="3824" spans="1:7" hidden="1" x14ac:dyDescent="0.25">
      <c r="A3824">
        <v>3822</v>
      </c>
      <c r="B3824" t="str">
        <f>VLOOKUP(A3824,Table1[[#This Row],[id]:[state]],6,0)</f>
        <v>successful</v>
      </c>
      <c r="C3824">
        <f>IF(B3824="successful",Data!L3824,0)</f>
        <v>76</v>
      </c>
      <c r="F3824" t="str">
        <f>VLOOKUP(A3824,Table1[[#This Row],[id]:[state]],6,0)</f>
        <v>successful</v>
      </c>
      <c r="G3824">
        <f>IF(F3824="failed",Data!L3824,0)</f>
        <v>0</v>
      </c>
    </row>
    <row r="3825" spans="1:7" hidden="1" x14ac:dyDescent="0.25">
      <c r="A3825">
        <v>3823</v>
      </c>
      <c r="B3825" t="str">
        <f>VLOOKUP(A3825,Table1[[#This Row],[id]:[state]],6,0)</f>
        <v>successful</v>
      </c>
      <c r="C3825">
        <f>IF(B3825="successful",Data!L3825,0)</f>
        <v>41</v>
      </c>
      <c r="F3825" t="str">
        <f>VLOOKUP(A3825,Table1[[#This Row],[id]:[state]],6,0)</f>
        <v>successful</v>
      </c>
      <c r="G3825">
        <f>IF(F3825="failed",Data!L3825,0)</f>
        <v>0</v>
      </c>
    </row>
    <row r="3826" spans="1:7" hidden="1" x14ac:dyDescent="0.25">
      <c r="A3826">
        <v>3824</v>
      </c>
      <c r="B3826" t="str">
        <f>VLOOKUP(A3826,Table1[[#This Row],[id]:[state]],6,0)</f>
        <v>successful</v>
      </c>
      <c r="C3826">
        <f>IF(B3826="successful",Data!L3826,0)</f>
        <v>7</v>
      </c>
      <c r="F3826" t="str">
        <f>VLOOKUP(A3826,Table1[[#This Row],[id]:[state]],6,0)</f>
        <v>successful</v>
      </c>
      <c r="G3826">
        <f>IF(F3826="failed",Data!L3826,0)</f>
        <v>0</v>
      </c>
    </row>
    <row r="3827" spans="1:7" hidden="1" x14ac:dyDescent="0.25">
      <c r="A3827">
        <v>3825</v>
      </c>
      <c r="B3827" t="str">
        <f>VLOOKUP(A3827,Table1[[#This Row],[id]:[state]],6,0)</f>
        <v>successful</v>
      </c>
      <c r="C3827">
        <f>IF(B3827="successful",Data!L3827,0)</f>
        <v>49</v>
      </c>
      <c r="F3827" t="str">
        <f>VLOOKUP(A3827,Table1[[#This Row],[id]:[state]],6,0)</f>
        <v>successful</v>
      </c>
      <c r="G3827">
        <f>IF(F3827="failed",Data!L3827,0)</f>
        <v>0</v>
      </c>
    </row>
    <row r="3828" spans="1:7" hidden="1" x14ac:dyDescent="0.25">
      <c r="A3828">
        <v>3826</v>
      </c>
      <c r="B3828" t="str">
        <f>VLOOKUP(A3828,Table1[[#This Row],[id]:[state]],6,0)</f>
        <v>successful</v>
      </c>
      <c r="C3828">
        <f>IF(B3828="successful",Data!L3828,0)</f>
        <v>26</v>
      </c>
      <c r="F3828" t="str">
        <f>VLOOKUP(A3828,Table1[[#This Row],[id]:[state]],6,0)</f>
        <v>successful</v>
      </c>
      <c r="G3828">
        <f>IF(F3828="failed",Data!L3828,0)</f>
        <v>0</v>
      </c>
    </row>
    <row r="3829" spans="1:7" hidden="1" x14ac:dyDescent="0.25">
      <c r="A3829">
        <v>3827</v>
      </c>
      <c r="B3829" t="str">
        <f>VLOOKUP(A3829,Table1[[#This Row],[id]:[state]],6,0)</f>
        <v>successful</v>
      </c>
      <c r="C3829">
        <f>IF(B3829="successful",Data!L3829,0)</f>
        <v>65</v>
      </c>
      <c r="F3829" t="str">
        <f>VLOOKUP(A3829,Table1[[#This Row],[id]:[state]],6,0)</f>
        <v>successful</v>
      </c>
      <c r="G3829">
        <f>IF(F3829="failed",Data!L3829,0)</f>
        <v>0</v>
      </c>
    </row>
    <row r="3830" spans="1:7" hidden="1" x14ac:dyDescent="0.25">
      <c r="A3830">
        <v>3828</v>
      </c>
      <c r="B3830" t="str">
        <f>VLOOKUP(A3830,Table1[[#This Row],[id]:[state]],6,0)</f>
        <v>successful</v>
      </c>
      <c r="C3830">
        <f>IF(B3830="successful",Data!L3830,0)</f>
        <v>28</v>
      </c>
      <c r="F3830" t="str">
        <f>VLOOKUP(A3830,Table1[[#This Row],[id]:[state]],6,0)</f>
        <v>successful</v>
      </c>
      <c r="G3830">
        <f>IF(F3830="failed",Data!L3830,0)</f>
        <v>0</v>
      </c>
    </row>
    <row r="3831" spans="1:7" hidden="1" x14ac:dyDescent="0.25">
      <c r="A3831">
        <v>3829</v>
      </c>
      <c r="B3831" t="str">
        <f>VLOOKUP(A3831,Table1[[#This Row],[id]:[state]],6,0)</f>
        <v>successful</v>
      </c>
      <c r="C3831">
        <f>IF(B3831="successful",Data!L3831,0)</f>
        <v>8</v>
      </c>
      <c r="F3831" t="str">
        <f>VLOOKUP(A3831,Table1[[#This Row],[id]:[state]],6,0)</f>
        <v>successful</v>
      </c>
      <c r="G3831">
        <f>IF(F3831="failed",Data!L3831,0)</f>
        <v>0</v>
      </c>
    </row>
    <row r="3832" spans="1:7" hidden="1" x14ac:dyDescent="0.25">
      <c r="A3832">
        <v>3830</v>
      </c>
      <c r="B3832" t="str">
        <f>VLOOKUP(A3832,Table1[[#This Row],[id]:[state]],6,0)</f>
        <v>successful</v>
      </c>
      <c r="C3832">
        <f>IF(B3832="successful",Data!L3832,0)</f>
        <v>3</v>
      </c>
      <c r="F3832" t="str">
        <f>VLOOKUP(A3832,Table1[[#This Row],[id]:[state]],6,0)</f>
        <v>successful</v>
      </c>
      <c r="G3832">
        <f>IF(F3832="failed",Data!L3832,0)</f>
        <v>0</v>
      </c>
    </row>
    <row r="3833" spans="1:7" hidden="1" x14ac:dyDescent="0.25">
      <c r="A3833">
        <v>3831</v>
      </c>
      <c r="B3833" t="str">
        <f>VLOOKUP(A3833,Table1[[#This Row],[id]:[state]],6,0)</f>
        <v>successful</v>
      </c>
      <c r="C3833">
        <f>IF(B3833="successful",Data!L3833,0)</f>
        <v>9</v>
      </c>
      <c r="F3833" t="str">
        <f>VLOOKUP(A3833,Table1[[#This Row],[id]:[state]],6,0)</f>
        <v>successful</v>
      </c>
      <c r="G3833">
        <f>IF(F3833="failed",Data!L3833,0)</f>
        <v>0</v>
      </c>
    </row>
    <row r="3834" spans="1:7" hidden="1" x14ac:dyDescent="0.25">
      <c r="A3834">
        <v>3832</v>
      </c>
      <c r="B3834" t="str">
        <f>VLOOKUP(A3834,Table1[[#This Row],[id]:[state]],6,0)</f>
        <v>successful</v>
      </c>
      <c r="C3834">
        <f>IF(B3834="successful",Data!L3834,0)</f>
        <v>9</v>
      </c>
      <c r="F3834" t="str">
        <f>VLOOKUP(A3834,Table1[[#This Row],[id]:[state]],6,0)</f>
        <v>successful</v>
      </c>
      <c r="G3834">
        <f>IF(F3834="failed",Data!L3834,0)</f>
        <v>0</v>
      </c>
    </row>
    <row r="3835" spans="1:7" hidden="1" x14ac:dyDescent="0.25">
      <c r="A3835">
        <v>3833</v>
      </c>
      <c r="B3835" t="str">
        <f>VLOOKUP(A3835,Table1[[#This Row],[id]:[state]],6,0)</f>
        <v>successful</v>
      </c>
      <c r="C3835">
        <f>IF(B3835="successful",Data!L3835,0)</f>
        <v>20</v>
      </c>
      <c r="F3835" t="str">
        <f>VLOOKUP(A3835,Table1[[#This Row],[id]:[state]],6,0)</f>
        <v>successful</v>
      </c>
      <c r="G3835">
        <f>IF(F3835="failed",Data!L3835,0)</f>
        <v>0</v>
      </c>
    </row>
    <row r="3836" spans="1:7" hidden="1" x14ac:dyDescent="0.25">
      <c r="A3836">
        <v>3834</v>
      </c>
      <c r="B3836" t="str">
        <f>VLOOKUP(A3836,Table1[[#This Row],[id]:[state]],6,0)</f>
        <v>successful</v>
      </c>
      <c r="C3836">
        <f>IF(B3836="successful",Data!L3836,0)</f>
        <v>57</v>
      </c>
      <c r="F3836" t="str">
        <f>VLOOKUP(A3836,Table1[[#This Row],[id]:[state]],6,0)</f>
        <v>successful</v>
      </c>
      <c r="G3836">
        <f>IF(F3836="failed",Data!L3836,0)</f>
        <v>0</v>
      </c>
    </row>
    <row r="3837" spans="1:7" hidden="1" x14ac:dyDescent="0.25">
      <c r="A3837">
        <v>3835</v>
      </c>
      <c r="B3837" t="str">
        <f>VLOOKUP(A3837,Table1[[#This Row],[id]:[state]],6,0)</f>
        <v>successful</v>
      </c>
      <c r="C3837">
        <f>IF(B3837="successful",Data!L3837,0)</f>
        <v>8</v>
      </c>
      <c r="F3837" t="str">
        <f>VLOOKUP(A3837,Table1[[#This Row],[id]:[state]],6,0)</f>
        <v>successful</v>
      </c>
      <c r="G3837">
        <f>IF(F3837="failed",Data!L3837,0)</f>
        <v>0</v>
      </c>
    </row>
    <row r="3838" spans="1:7" hidden="1" x14ac:dyDescent="0.25">
      <c r="A3838">
        <v>3836</v>
      </c>
      <c r="B3838" t="str">
        <f>VLOOKUP(A3838,Table1[[#This Row],[id]:[state]],6,0)</f>
        <v>successful</v>
      </c>
      <c r="C3838">
        <f>IF(B3838="successful",Data!L3838,0)</f>
        <v>14</v>
      </c>
      <c r="F3838" t="str">
        <f>VLOOKUP(A3838,Table1[[#This Row],[id]:[state]],6,0)</f>
        <v>successful</v>
      </c>
      <c r="G3838">
        <f>IF(F3838="failed",Data!L3838,0)</f>
        <v>0</v>
      </c>
    </row>
    <row r="3839" spans="1:7" hidden="1" x14ac:dyDescent="0.25">
      <c r="A3839">
        <v>3837</v>
      </c>
      <c r="B3839" t="str">
        <f>VLOOKUP(A3839,Table1[[#This Row],[id]:[state]],6,0)</f>
        <v>successful</v>
      </c>
      <c r="C3839">
        <f>IF(B3839="successful",Data!L3839,0)</f>
        <v>17</v>
      </c>
      <c r="F3839" t="str">
        <f>VLOOKUP(A3839,Table1[[#This Row],[id]:[state]],6,0)</f>
        <v>successful</v>
      </c>
      <c r="G3839">
        <f>IF(F3839="failed",Data!L3839,0)</f>
        <v>0</v>
      </c>
    </row>
    <row r="3840" spans="1:7" hidden="1" x14ac:dyDescent="0.25">
      <c r="A3840">
        <v>3838</v>
      </c>
      <c r="B3840" t="str">
        <f>VLOOKUP(A3840,Table1[[#This Row],[id]:[state]],6,0)</f>
        <v>successful</v>
      </c>
      <c r="C3840">
        <f>IF(B3840="successful",Data!L3840,0)</f>
        <v>100</v>
      </c>
      <c r="F3840" t="str">
        <f>VLOOKUP(A3840,Table1[[#This Row],[id]:[state]],6,0)</f>
        <v>successful</v>
      </c>
      <c r="G3840">
        <f>IF(F3840="failed",Data!L3840,0)</f>
        <v>0</v>
      </c>
    </row>
    <row r="3841" spans="1:7" hidden="1" x14ac:dyDescent="0.25">
      <c r="A3841">
        <v>3839</v>
      </c>
      <c r="B3841" t="str">
        <f>VLOOKUP(A3841,Table1[[#This Row],[id]:[state]],6,0)</f>
        <v>successful</v>
      </c>
      <c r="C3841">
        <f>IF(B3841="successful",Data!L3841,0)</f>
        <v>32</v>
      </c>
      <c r="F3841" t="str">
        <f>VLOOKUP(A3841,Table1[[#This Row],[id]:[state]],6,0)</f>
        <v>successful</v>
      </c>
      <c r="G3841">
        <f>IF(F3841="failed",Data!L3841,0)</f>
        <v>0</v>
      </c>
    </row>
    <row r="3842" spans="1:7" hidden="1" x14ac:dyDescent="0.25">
      <c r="A3842">
        <v>3840</v>
      </c>
      <c r="B3842" t="str">
        <f>VLOOKUP(A3842,Table1[[#This Row],[id]:[state]],6,0)</f>
        <v>successful</v>
      </c>
      <c r="C3842">
        <f>IF(B3842="successful",Data!L3842,0)</f>
        <v>3</v>
      </c>
      <c r="F3842" t="str">
        <f>VLOOKUP(A3842,Table1[[#This Row],[id]:[state]],6,0)</f>
        <v>successful</v>
      </c>
      <c r="G3842">
        <f>IF(F3842="failed",Data!L3842,0)</f>
        <v>0</v>
      </c>
    </row>
    <row r="3843" spans="1:7" x14ac:dyDescent="0.25">
      <c r="A3843">
        <v>3841</v>
      </c>
      <c r="B3843" t="str">
        <f>VLOOKUP(A3843,Table1[[#This Row],[id]:[state]],6,0)</f>
        <v>failed</v>
      </c>
      <c r="C3843">
        <f>IF(B3843="successful",Data!L3843,0)</f>
        <v>0</v>
      </c>
      <c r="F3843" t="str">
        <f>VLOOKUP(A3843,Table1[[#This Row],[id]:[state]],6,0)</f>
        <v>failed</v>
      </c>
      <c r="G3843">
        <f>IF(F3843="failed",Data!L3843,0)</f>
        <v>34</v>
      </c>
    </row>
    <row r="3844" spans="1:7" x14ac:dyDescent="0.25">
      <c r="A3844">
        <v>3842</v>
      </c>
      <c r="B3844" t="str">
        <f>VLOOKUP(A3844,Table1[[#This Row],[id]:[state]],6,0)</f>
        <v>failed</v>
      </c>
      <c r="C3844">
        <f>IF(B3844="successful",Data!L3844,0)</f>
        <v>0</v>
      </c>
      <c r="F3844" t="str">
        <f>VLOOKUP(A3844,Table1[[#This Row],[id]:[state]],6,0)</f>
        <v>failed</v>
      </c>
      <c r="G3844">
        <f>IF(F3844="failed",Data!L3844,0)</f>
        <v>23</v>
      </c>
    </row>
    <row r="3845" spans="1:7" x14ac:dyDescent="0.25">
      <c r="A3845">
        <v>3843</v>
      </c>
      <c r="B3845" t="str">
        <f>VLOOKUP(A3845,Table1[[#This Row],[id]:[state]],6,0)</f>
        <v>failed</v>
      </c>
      <c r="C3845">
        <f>IF(B3845="successful",Data!L3845,0)</f>
        <v>0</v>
      </c>
      <c r="F3845" t="str">
        <f>VLOOKUP(A3845,Table1[[#This Row],[id]:[state]],6,0)</f>
        <v>failed</v>
      </c>
      <c r="G3845">
        <f>IF(F3845="failed",Data!L3845,0)</f>
        <v>19</v>
      </c>
    </row>
    <row r="3846" spans="1:7" x14ac:dyDescent="0.25">
      <c r="A3846">
        <v>3844</v>
      </c>
      <c r="B3846" t="str">
        <f>VLOOKUP(A3846,Table1[[#This Row],[id]:[state]],6,0)</f>
        <v>failed</v>
      </c>
      <c r="C3846">
        <f>IF(B3846="successful",Data!L3846,0)</f>
        <v>0</v>
      </c>
      <c r="F3846" t="str">
        <f>VLOOKUP(A3846,Table1[[#This Row],[id]:[state]],6,0)</f>
        <v>failed</v>
      </c>
      <c r="G3846">
        <f>IF(F3846="failed",Data!L3846,0)</f>
        <v>50</v>
      </c>
    </row>
    <row r="3847" spans="1:7" x14ac:dyDescent="0.25">
      <c r="A3847">
        <v>3845</v>
      </c>
      <c r="B3847" t="str">
        <f>VLOOKUP(A3847,Table1[[#This Row],[id]:[state]],6,0)</f>
        <v>failed</v>
      </c>
      <c r="C3847">
        <f>IF(B3847="successful",Data!L3847,0)</f>
        <v>0</v>
      </c>
      <c r="F3847" t="str">
        <f>VLOOKUP(A3847,Table1[[#This Row],[id]:[state]],6,0)</f>
        <v>failed</v>
      </c>
      <c r="G3847">
        <f>IF(F3847="failed",Data!L3847,0)</f>
        <v>12</v>
      </c>
    </row>
    <row r="3848" spans="1:7" x14ac:dyDescent="0.25">
      <c r="A3848">
        <v>3846</v>
      </c>
      <c r="B3848" t="str">
        <f>VLOOKUP(A3848,Table1[[#This Row],[id]:[state]],6,0)</f>
        <v>failed</v>
      </c>
      <c r="C3848">
        <f>IF(B3848="successful",Data!L3848,0)</f>
        <v>0</v>
      </c>
      <c r="F3848" t="str">
        <f>VLOOKUP(A3848,Table1[[#This Row],[id]:[state]],6,0)</f>
        <v>failed</v>
      </c>
      <c r="G3848">
        <f>IF(F3848="failed",Data!L3848,0)</f>
        <v>8</v>
      </c>
    </row>
    <row r="3849" spans="1:7" x14ac:dyDescent="0.25">
      <c r="A3849">
        <v>3847</v>
      </c>
      <c r="B3849" t="str">
        <f>VLOOKUP(A3849,Table1[[#This Row],[id]:[state]],6,0)</f>
        <v>failed</v>
      </c>
      <c r="C3849">
        <f>IF(B3849="successful",Data!L3849,0)</f>
        <v>0</v>
      </c>
      <c r="F3849" t="str">
        <f>VLOOKUP(A3849,Table1[[#This Row],[id]:[state]],6,0)</f>
        <v>failed</v>
      </c>
      <c r="G3849">
        <f>IF(F3849="failed",Data!L3849,0)</f>
        <v>9</v>
      </c>
    </row>
    <row r="3850" spans="1:7" x14ac:dyDescent="0.25">
      <c r="A3850">
        <v>3848</v>
      </c>
      <c r="B3850" t="str">
        <f>VLOOKUP(A3850,Table1[[#This Row],[id]:[state]],6,0)</f>
        <v>failed</v>
      </c>
      <c r="C3850">
        <f>IF(B3850="successful",Data!L3850,0)</f>
        <v>0</v>
      </c>
      <c r="F3850" t="str">
        <f>VLOOKUP(A3850,Table1[[#This Row],[id]:[state]],6,0)</f>
        <v>failed</v>
      </c>
      <c r="G3850">
        <f>IF(F3850="failed",Data!L3850,0)</f>
        <v>43</v>
      </c>
    </row>
    <row r="3851" spans="1:7" x14ac:dyDescent="0.25">
      <c r="A3851">
        <v>3849</v>
      </c>
      <c r="B3851" t="str">
        <f>VLOOKUP(A3851,Table1[[#This Row],[id]:[state]],6,0)</f>
        <v>failed</v>
      </c>
      <c r="C3851">
        <f>IF(B3851="successful",Data!L3851,0)</f>
        <v>0</v>
      </c>
      <c r="F3851" t="str">
        <f>VLOOKUP(A3851,Table1[[#This Row],[id]:[state]],6,0)</f>
        <v>failed</v>
      </c>
      <c r="G3851">
        <f>IF(F3851="failed",Data!L3851,0)</f>
        <v>28</v>
      </c>
    </row>
    <row r="3852" spans="1:7" x14ac:dyDescent="0.25">
      <c r="A3852">
        <v>3850</v>
      </c>
      <c r="B3852" t="str">
        <f>VLOOKUP(A3852,Table1[[#This Row],[id]:[state]],6,0)</f>
        <v>failed</v>
      </c>
      <c r="C3852">
        <f>IF(B3852="successful",Data!L3852,0)</f>
        <v>0</v>
      </c>
      <c r="F3852" t="str">
        <f>VLOOKUP(A3852,Table1[[#This Row],[id]:[state]],6,0)</f>
        <v>failed</v>
      </c>
      <c r="G3852">
        <f>IF(F3852="failed",Data!L3852,0)</f>
        <v>4</v>
      </c>
    </row>
    <row r="3853" spans="1:7" x14ac:dyDescent="0.25">
      <c r="A3853">
        <v>3851</v>
      </c>
      <c r="B3853" t="str">
        <f>VLOOKUP(A3853,Table1[[#This Row],[id]:[state]],6,0)</f>
        <v>failed</v>
      </c>
      <c r="C3853">
        <f>IF(B3853="successful",Data!L3853,0)</f>
        <v>0</v>
      </c>
      <c r="F3853" t="str">
        <f>VLOOKUP(A3853,Table1[[#This Row],[id]:[state]],6,0)</f>
        <v>failed</v>
      </c>
      <c r="G3853">
        <f>IF(F3853="failed",Data!L3853,0)</f>
        <v>24</v>
      </c>
    </row>
    <row r="3854" spans="1:7" x14ac:dyDescent="0.25">
      <c r="A3854">
        <v>3852</v>
      </c>
      <c r="B3854" t="str">
        <f>VLOOKUP(A3854,Table1[[#This Row],[id]:[state]],6,0)</f>
        <v>failed</v>
      </c>
      <c r="C3854">
        <f>IF(B3854="successful",Data!L3854,0)</f>
        <v>0</v>
      </c>
      <c r="F3854" t="str">
        <f>VLOOKUP(A3854,Table1[[#This Row],[id]:[state]],6,0)</f>
        <v>failed</v>
      </c>
      <c r="G3854">
        <f>IF(F3854="failed",Data!L3854,0)</f>
        <v>2</v>
      </c>
    </row>
    <row r="3855" spans="1:7" x14ac:dyDescent="0.25">
      <c r="A3855">
        <v>3853</v>
      </c>
      <c r="B3855" t="str">
        <f>VLOOKUP(A3855,Table1[[#This Row],[id]:[state]],6,0)</f>
        <v>failed</v>
      </c>
      <c r="C3855">
        <f>IF(B3855="successful",Data!L3855,0)</f>
        <v>0</v>
      </c>
      <c r="F3855" t="str">
        <f>VLOOKUP(A3855,Table1[[#This Row],[id]:[state]],6,0)</f>
        <v>failed</v>
      </c>
      <c r="G3855">
        <f>IF(F3855="failed",Data!L3855,0)</f>
        <v>2</v>
      </c>
    </row>
    <row r="3856" spans="1:7" x14ac:dyDescent="0.25">
      <c r="A3856">
        <v>3854</v>
      </c>
      <c r="B3856" t="str">
        <f>VLOOKUP(A3856,Table1[[#This Row],[id]:[state]],6,0)</f>
        <v>failed</v>
      </c>
      <c r="C3856">
        <f>IF(B3856="successful",Data!L3856,0)</f>
        <v>0</v>
      </c>
      <c r="F3856" t="str">
        <f>VLOOKUP(A3856,Table1[[#This Row],[id]:[state]],6,0)</f>
        <v>failed</v>
      </c>
      <c r="G3856">
        <f>IF(F3856="failed",Data!L3856,0)</f>
        <v>20</v>
      </c>
    </row>
    <row r="3857" spans="1:7" x14ac:dyDescent="0.25">
      <c r="A3857">
        <v>3855</v>
      </c>
      <c r="B3857" t="str">
        <f>VLOOKUP(A3857,Table1[[#This Row],[id]:[state]],6,0)</f>
        <v>failed</v>
      </c>
      <c r="C3857">
        <f>IF(B3857="successful",Data!L3857,0)</f>
        <v>0</v>
      </c>
      <c r="F3857" t="str">
        <f>VLOOKUP(A3857,Table1[[#This Row],[id]:[state]],6,0)</f>
        <v>failed</v>
      </c>
      <c r="G3857">
        <f>IF(F3857="failed",Data!L3857,0)</f>
        <v>1</v>
      </c>
    </row>
    <row r="3858" spans="1:7" x14ac:dyDescent="0.25">
      <c r="A3858">
        <v>3856</v>
      </c>
      <c r="B3858" t="str">
        <f>VLOOKUP(A3858,Table1[[#This Row],[id]:[state]],6,0)</f>
        <v>failed</v>
      </c>
      <c r="C3858">
        <f>IF(B3858="successful",Data!L3858,0)</f>
        <v>0</v>
      </c>
      <c r="F3858" t="str">
        <f>VLOOKUP(A3858,Table1[[#This Row],[id]:[state]],6,0)</f>
        <v>failed</v>
      </c>
      <c r="G3858">
        <f>IF(F3858="failed",Data!L3858,0)</f>
        <v>1</v>
      </c>
    </row>
    <row r="3859" spans="1:7" x14ac:dyDescent="0.25">
      <c r="A3859">
        <v>3857</v>
      </c>
      <c r="B3859" t="str">
        <f>VLOOKUP(A3859,Table1[[#This Row],[id]:[state]],6,0)</f>
        <v>failed</v>
      </c>
      <c r="C3859">
        <f>IF(B3859="successful",Data!L3859,0)</f>
        <v>0</v>
      </c>
      <c r="F3859" t="str">
        <f>VLOOKUP(A3859,Table1[[#This Row],[id]:[state]],6,0)</f>
        <v>failed</v>
      </c>
      <c r="G3859">
        <f>IF(F3859="failed",Data!L3859,0)</f>
        <v>4</v>
      </c>
    </row>
    <row r="3860" spans="1:7" x14ac:dyDescent="0.25">
      <c r="A3860">
        <v>3858</v>
      </c>
      <c r="B3860" t="str">
        <f>VLOOKUP(A3860,Table1[[#This Row],[id]:[state]],6,0)</f>
        <v>failed</v>
      </c>
      <c r="C3860">
        <f>IF(B3860="successful",Data!L3860,0)</f>
        <v>0</v>
      </c>
      <c r="F3860" t="str">
        <f>VLOOKUP(A3860,Table1[[#This Row],[id]:[state]],6,0)</f>
        <v>failed</v>
      </c>
      <c r="G3860">
        <f>IF(F3860="failed",Data!L3860,0)</f>
        <v>1</v>
      </c>
    </row>
    <row r="3861" spans="1:7" x14ac:dyDescent="0.25">
      <c r="A3861">
        <v>3859</v>
      </c>
      <c r="B3861" t="str">
        <f>VLOOKUP(A3861,Table1[[#This Row],[id]:[state]],6,0)</f>
        <v>failed</v>
      </c>
      <c r="C3861">
        <f>IF(B3861="successful",Data!L3861,0)</f>
        <v>0</v>
      </c>
      <c r="F3861" t="str">
        <f>VLOOKUP(A3861,Table1[[#This Row],[id]:[state]],6,0)</f>
        <v>failed</v>
      </c>
      <c r="G3861">
        <f>IF(F3861="failed",Data!L3861,0)</f>
        <v>1</v>
      </c>
    </row>
    <row r="3862" spans="1:7" x14ac:dyDescent="0.25">
      <c r="A3862">
        <v>3860</v>
      </c>
      <c r="B3862" t="str">
        <f>VLOOKUP(A3862,Table1[[#This Row],[id]:[state]],6,0)</f>
        <v>failed</v>
      </c>
      <c r="C3862">
        <f>IF(B3862="successful",Data!L3862,0)</f>
        <v>0</v>
      </c>
      <c r="F3862" t="str">
        <f>VLOOKUP(A3862,Table1[[#This Row],[id]:[state]],6,0)</f>
        <v>failed</v>
      </c>
      <c r="G3862">
        <f>IF(F3862="failed",Data!L3862,0)</f>
        <v>13</v>
      </c>
    </row>
    <row r="3863" spans="1:7" x14ac:dyDescent="0.25">
      <c r="A3863">
        <v>3861</v>
      </c>
      <c r="B3863" t="str">
        <f>VLOOKUP(A3863,Table1[[#This Row],[id]:[state]],6,0)</f>
        <v>failed</v>
      </c>
      <c r="C3863">
        <f>IF(B3863="successful",Data!L3863,0)</f>
        <v>0</v>
      </c>
      <c r="F3863" t="str">
        <f>VLOOKUP(A3863,Table1[[#This Row],[id]:[state]],6,0)</f>
        <v>failed</v>
      </c>
      <c r="G3863">
        <f>IF(F3863="failed",Data!L3863,0)</f>
        <v>1</v>
      </c>
    </row>
    <row r="3864" spans="1:7" x14ac:dyDescent="0.25">
      <c r="A3864">
        <v>3862</v>
      </c>
      <c r="B3864" t="str">
        <f>VLOOKUP(A3864,Table1[[#This Row],[id]:[state]],6,0)</f>
        <v>failed</v>
      </c>
      <c r="C3864">
        <f>IF(B3864="successful",Data!L3864,0)</f>
        <v>0</v>
      </c>
      <c r="F3864" t="str">
        <f>VLOOKUP(A3864,Table1[[#This Row],[id]:[state]],6,0)</f>
        <v>failed</v>
      </c>
      <c r="G3864">
        <f>IF(F3864="failed",Data!L3864,0)</f>
        <v>1</v>
      </c>
    </row>
    <row r="3865" spans="1:7" x14ac:dyDescent="0.25">
      <c r="A3865">
        <v>3863</v>
      </c>
      <c r="B3865" t="str">
        <f>VLOOKUP(A3865,Table1[[#This Row],[id]:[state]],6,0)</f>
        <v>failed</v>
      </c>
      <c r="C3865">
        <f>IF(B3865="successful",Data!L3865,0)</f>
        <v>0</v>
      </c>
      <c r="F3865" t="str">
        <f>VLOOKUP(A3865,Table1[[#This Row],[id]:[state]],6,0)</f>
        <v>failed</v>
      </c>
      <c r="G3865">
        <f>IF(F3865="failed",Data!L3865,0)</f>
        <v>0</v>
      </c>
    </row>
    <row r="3866" spans="1:7" x14ac:dyDescent="0.25">
      <c r="A3866">
        <v>3864</v>
      </c>
      <c r="B3866" t="str">
        <f>VLOOKUP(A3866,Table1[[#This Row],[id]:[state]],6,0)</f>
        <v>failed</v>
      </c>
      <c r="C3866">
        <f>IF(B3866="successful",Data!L3866,0)</f>
        <v>0</v>
      </c>
      <c r="F3866" t="str">
        <f>VLOOKUP(A3866,Table1[[#This Row],[id]:[state]],6,0)</f>
        <v>failed</v>
      </c>
      <c r="G3866">
        <f>IF(F3866="failed",Data!L3866,0)</f>
        <v>3</v>
      </c>
    </row>
    <row r="3867" spans="1:7" x14ac:dyDescent="0.25">
      <c r="A3867">
        <v>3865</v>
      </c>
      <c r="B3867" t="str">
        <f>VLOOKUP(A3867,Table1[[#This Row],[id]:[state]],6,0)</f>
        <v>failed</v>
      </c>
      <c r="C3867">
        <f>IF(B3867="successful",Data!L3867,0)</f>
        <v>0</v>
      </c>
      <c r="F3867" t="str">
        <f>VLOOKUP(A3867,Table1[[#This Row],[id]:[state]],6,0)</f>
        <v>failed</v>
      </c>
      <c r="G3867">
        <f>IF(F3867="failed",Data!L3867,0)</f>
        <v>14</v>
      </c>
    </row>
    <row r="3868" spans="1:7" x14ac:dyDescent="0.25">
      <c r="A3868">
        <v>3866</v>
      </c>
      <c r="B3868" t="str">
        <f>VLOOKUP(A3868,Table1[[#This Row],[id]:[state]],6,0)</f>
        <v>failed</v>
      </c>
      <c r="C3868">
        <f>IF(B3868="successful",Data!L3868,0)</f>
        <v>0</v>
      </c>
      <c r="F3868" t="str">
        <f>VLOOKUP(A3868,Table1[[#This Row],[id]:[state]],6,0)</f>
        <v>failed</v>
      </c>
      <c r="G3868">
        <f>IF(F3868="failed",Data!L3868,0)</f>
        <v>2</v>
      </c>
    </row>
    <row r="3869" spans="1:7" x14ac:dyDescent="0.25">
      <c r="A3869">
        <v>3867</v>
      </c>
      <c r="B3869" t="str">
        <f>VLOOKUP(A3869,Table1[[#This Row],[id]:[state]],6,0)</f>
        <v>failed</v>
      </c>
      <c r="C3869">
        <f>IF(B3869="successful",Data!L3869,0)</f>
        <v>0</v>
      </c>
      <c r="F3869" t="str">
        <f>VLOOKUP(A3869,Table1[[#This Row],[id]:[state]],6,0)</f>
        <v>failed</v>
      </c>
      <c r="G3869">
        <f>IF(F3869="failed",Data!L3869,0)</f>
        <v>5</v>
      </c>
    </row>
    <row r="3870" spans="1:7" hidden="1" x14ac:dyDescent="0.25">
      <c r="A3870">
        <v>3868</v>
      </c>
      <c r="B3870" t="str">
        <f>VLOOKUP(A3870,Table1[[#This Row],[id]:[state]],6,0)</f>
        <v>canceled</v>
      </c>
      <c r="C3870">
        <f>IF(B3870="successful",Data!L3870,0)</f>
        <v>0</v>
      </c>
      <c r="F3870" t="str">
        <f>VLOOKUP(A3870,Table1[[#This Row],[id]:[state]],6,0)</f>
        <v>canceled</v>
      </c>
      <c r="G3870">
        <f>IF(F3870="failed",Data!L3870,0)</f>
        <v>0</v>
      </c>
    </row>
    <row r="3871" spans="1:7" hidden="1" x14ac:dyDescent="0.25">
      <c r="A3871">
        <v>3869</v>
      </c>
      <c r="B3871" t="str">
        <f>VLOOKUP(A3871,Table1[[#This Row],[id]:[state]],6,0)</f>
        <v>canceled</v>
      </c>
      <c r="C3871">
        <f>IF(B3871="successful",Data!L3871,0)</f>
        <v>0</v>
      </c>
      <c r="F3871" t="str">
        <f>VLOOKUP(A3871,Table1[[#This Row],[id]:[state]],6,0)</f>
        <v>canceled</v>
      </c>
      <c r="G3871">
        <f>IF(F3871="failed",Data!L3871,0)</f>
        <v>0</v>
      </c>
    </row>
    <row r="3872" spans="1:7" hidden="1" x14ac:dyDescent="0.25">
      <c r="A3872">
        <v>3870</v>
      </c>
      <c r="B3872" t="str">
        <f>VLOOKUP(A3872,Table1[[#This Row],[id]:[state]],6,0)</f>
        <v>canceled</v>
      </c>
      <c r="C3872">
        <f>IF(B3872="successful",Data!L3872,0)</f>
        <v>0</v>
      </c>
      <c r="F3872" t="str">
        <f>VLOOKUP(A3872,Table1[[#This Row],[id]:[state]],6,0)</f>
        <v>canceled</v>
      </c>
      <c r="G3872">
        <f>IF(F3872="failed",Data!L3872,0)</f>
        <v>0</v>
      </c>
    </row>
    <row r="3873" spans="1:7" hidden="1" x14ac:dyDescent="0.25">
      <c r="A3873">
        <v>3871</v>
      </c>
      <c r="B3873" t="str">
        <f>VLOOKUP(A3873,Table1[[#This Row],[id]:[state]],6,0)</f>
        <v>canceled</v>
      </c>
      <c r="C3873">
        <f>IF(B3873="successful",Data!L3873,0)</f>
        <v>0</v>
      </c>
      <c r="F3873" t="str">
        <f>VLOOKUP(A3873,Table1[[#This Row],[id]:[state]],6,0)</f>
        <v>canceled</v>
      </c>
      <c r="G3873">
        <f>IF(F3873="failed",Data!L3873,0)</f>
        <v>0</v>
      </c>
    </row>
    <row r="3874" spans="1:7" hidden="1" x14ac:dyDescent="0.25">
      <c r="A3874">
        <v>3872</v>
      </c>
      <c r="B3874" t="str">
        <f>VLOOKUP(A3874,Table1[[#This Row],[id]:[state]],6,0)</f>
        <v>canceled</v>
      </c>
      <c r="C3874">
        <f>IF(B3874="successful",Data!L3874,0)</f>
        <v>0</v>
      </c>
      <c r="F3874" t="str">
        <f>VLOOKUP(A3874,Table1[[#This Row],[id]:[state]],6,0)</f>
        <v>canceled</v>
      </c>
      <c r="G3874">
        <f>IF(F3874="failed",Data!L3874,0)</f>
        <v>0</v>
      </c>
    </row>
    <row r="3875" spans="1:7" hidden="1" x14ac:dyDescent="0.25">
      <c r="A3875">
        <v>3873</v>
      </c>
      <c r="B3875" t="str">
        <f>VLOOKUP(A3875,Table1[[#This Row],[id]:[state]],6,0)</f>
        <v>canceled</v>
      </c>
      <c r="C3875">
        <f>IF(B3875="successful",Data!L3875,0)</f>
        <v>0</v>
      </c>
      <c r="F3875" t="str">
        <f>VLOOKUP(A3875,Table1[[#This Row],[id]:[state]],6,0)</f>
        <v>canceled</v>
      </c>
      <c r="G3875">
        <f>IF(F3875="failed",Data!L3875,0)</f>
        <v>0</v>
      </c>
    </row>
    <row r="3876" spans="1:7" hidden="1" x14ac:dyDescent="0.25">
      <c r="A3876">
        <v>3874</v>
      </c>
      <c r="B3876" t="str">
        <f>VLOOKUP(A3876,Table1[[#This Row],[id]:[state]],6,0)</f>
        <v>canceled</v>
      </c>
      <c r="C3876">
        <f>IF(B3876="successful",Data!L3876,0)</f>
        <v>0</v>
      </c>
      <c r="F3876" t="str">
        <f>VLOOKUP(A3876,Table1[[#This Row],[id]:[state]],6,0)</f>
        <v>canceled</v>
      </c>
      <c r="G3876">
        <f>IF(F3876="failed",Data!L3876,0)</f>
        <v>0</v>
      </c>
    </row>
    <row r="3877" spans="1:7" hidden="1" x14ac:dyDescent="0.25">
      <c r="A3877">
        <v>3875</v>
      </c>
      <c r="B3877" t="str">
        <f>VLOOKUP(A3877,Table1[[#This Row],[id]:[state]],6,0)</f>
        <v>canceled</v>
      </c>
      <c r="C3877">
        <f>IF(B3877="successful",Data!L3877,0)</f>
        <v>0</v>
      </c>
      <c r="F3877" t="str">
        <f>VLOOKUP(A3877,Table1[[#This Row],[id]:[state]],6,0)</f>
        <v>canceled</v>
      </c>
      <c r="G3877">
        <f>IF(F3877="failed",Data!L3877,0)</f>
        <v>0</v>
      </c>
    </row>
    <row r="3878" spans="1:7" hidden="1" x14ac:dyDescent="0.25">
      <c r="A3878">
        <v>3876</v>
      </c>
      <c r="B3878" t="str">
        <f>VLOOKUP(A3878,Table1[[#This Row],[id]:[state]],6,0)</f>
        <v>canceled</v>
      </c>
      <c r="C3878">
        <f>IF(B3878="successful",Data!L3878,0)</f>
        <v>0</v>
      </c>
      <c r="F3878" t="str">
        <f>VLOOKUP(A3878,Table1[[#This Row],[id]:[state]],6,0)</f>
        <v>canceled</v>
      </c>
      <c r="G3878">
        <f>IF(F3878="failed",Data!L3878,0)</f>
        <v>0</v>
      </c>
    </row>
    <row r="3879" spans="1:7" hidden="1" x14ac:dyDescent="0.25">
      <c r="A3879">
        <v>3877</v>
      </c>
      <c r="B3879" t="str">
        <f>VLOOKUP(A3879,Table1[[#This Row],[id]:[state]],6,0)</f>
        <v>canceled</v>
      </c>
      <c r="C3879">
        <f>IF(B3879="successful",Data!L3879,0)</f>
        <v>0</v>
      </c>
      <c r="F3879" t="str">
        <f>VLOOKUP(A3879,Table1[[#This Row],[id]:[state]],6,0)</f>
        <v>canceled</v>
      </c>
      <c r="G3879">
        <f>IF(F3879="failed",Data!L3879,0)</f>
        <v>0</v>
      </c>
    </row>
    <row r="3880" spans="1:7" hidden="1" x14ac:dyDescent="0.25">
      <c r="A3880">
        <v>3878</v>
      </c>
      <c r="B3880" t="str">
        <f>VLOOKUP(A3880,Table1[[#This Row],[id]:[state]],6,0)</f>
        <v>canceled</v>
      </c>
      <c r="C3880">
        <f>IF(B3880="successful",Data!L3880,0)</f>
        <v>0</v>
      </c>
      <c r="F3880" t="str">
        <f>VLOOKUP(A3880,Table1[[#This Row],[id]:[state]],6,0)</f>
        <v>canceled</v>
      </c>
      <c r="G3880">
        <f>IF(F3880="failed",Data!L3880,0)</f>
        <v>0</v>
      </c>
    </row>
    <row r="3881" spans="1:7" hidden="1" x14ac:dyDescent="0.25">
      <c r="A3881">
        <v>3879</v>
      </c>
      <c r="B3881" t="str">
        <f>VLOOKUP(A3881,Table1[[#This Row],[id]:[state]],6,0)</f>
        <v>canceled</v>
      </c>
      <c r="C3881">
        <f>IF(B3881="successful",Data!L3881,0)</f>
        <v>0</v>
      </c>
      <c r="F3881" t="str">
        <f>VLOOKUP(A3881,Table1[[#This Row],[id]:[state]],6,0)</f>
        <v>canceled</v>
      </c>
      <c r="G3881">
        <f>IF(F3881="failed",Data!L3881,0)</f>
        <v>0</v>
      </c>
    </row>
    <row r="3882" spans="1:7" hidden="1" x14ac:dyDescent="0.25">
      <c r="A3882">
        <v>3880</v>
      </c>
      <c r="B3882" t="str">
        <f>VLOOKUP(A3882,Table1[[#This Row],[id]:[state]],6,0)</f>
        <v>canceled</v>
      </c>
      <c r="C3882">
        <f>IF(B3882="successful",Data!L3882,0)</f>
        <v>0</v>
      </c>
      <c r="F3882" t="str">
        <f>VLOOKUP(A3882,Table1[[#This Row],[id]:[state]],6,0)</f>
        <v>canceled</v>
      </c>
      <c r="G3882">
        <f>IF(F3882="failed",Data!L3882,0)</f>
        <v>0</v>
      </c>
    </row>
    <row r="3883" spans="1:7" hidden="1" x14ac:dyDescent="0.25">
      <c r="A3883">
        <v>3881</v>
      </c>
      <c r="B3883" t="str">
        <f>VLOOKUP(A3883,Table1[[#This Row],[id]:[state]],6,0)</f>
        <v>canceled</v>
      </c>
      <c r="C3883">
        <f>IF(B3883="successful",Data!L3883,0)</f>
        <v>0</v>
      </c>
      <c r="F3883" t="str">
        <f>VLOOKUP(A3883,Table1[[#This Row],[id]:[state]],6,0)</f>
        <v>canceled</v>
      </c>
      <c r="G3883">
        <f>IF(F3883="failed",Data!L3883,0)</f>
        <v>0</v>
      </c>
    </row>
    <row r="3884" spans="1:7" hidden="1" x14ac:dyDescent="0.25">
      <c r="A3884">
        <v>3882</v>
      </c>
      <c r="B3884" t="str">
        <f>VLOOKUP(A3884,Table1[[#This Row],[id]:[state]],6,0)</f>
        <v>canceled</v>
      </c>
      <c r="C3884">
        <f>IF(B3884="successful",Data!L3884,0)</f>
        <v>0</v>
      </c>
      <c r="F3884" t="str">
        <f>VLOOKUP(A3884,Table1[[#This Row],[id]:[state]],6,0)</f>
        <v>canceled</v>
      </c>
      <c r="G3884">
        <f>IF(F3884="failed",Data!L3884,0)</f>
        <v>0</v>
      </c>
    </row>
    <row r="3885" spans="1:7" hidden="1" x14ac:dyDescent="0.25">
      <c r="A3885">
        <v>3883</v>
      </c>
      <c r="B3885" t="str">
        <f>VLOOKUP(A3885,Table1[[#This Row],[id]:[state]],6,0)</f>
        <v>canceled</v>
      </c>
      <c r="C3885">
        <f>IF(B3885="successful",Data!L3885,0)</f>
        <v>0</v>
      </c>
      <c r="F3885" t="str">
        <f>VLOOKUP(A3885,Table1[[#This Row],[id]:[state]],6,0)</f>
        <v>canceled</v>
      </c>
      <c r="G3885">
        <f>IF(F3885="failed",Data!L3885,0)</f>
        <v>0</v>
      </c>
    </row>
    <row r="3886" spans="1:7" hidden="1" x14ac:dyDescent="0.25">
      <c r="A3886">
        <v>3884</v>
      </c>
      <c r="B3886" t="str">
        <f>VLOOKUP(A3886,Table1[[#This Row],[id]:[state]],6,0)</f>
        <v>canceled</v>
      </c>
      <c r="C3886">
        <f>IF(B3886="successful",Data!L3886,0)</f>
        <v>0</v>
      </c>
      <c r="F3886" t="str">
        <f>VLOOKUP(A3886,Table1[[#This Row],[id]:[state]],6,0)</f>
        <v>canceled</v>
      </c>
      <c r="G3886">
        <f>IF(F3886="failed",Data!L3886,0)</f>
        <v>0</v>
      </c>
    </row>
    <row r="3887" spans="1:7" hidden="1" x14ac:dyDescent="0.25">
      <c r="A3887">
        <v>3885</v>
      </c>
      <c r="B3887" t="str">
        <f>VLOOKUP(A3887,Table1[[#This Row],[id]:[state]],6,0)</f>
        <v>canceled</v>
      </c>
      <c r="C3887">
        <f>IF(B3887="successful",Data!L3887,0)</f>
        <v>0</v>
      </c>
      <c r="F3887" t="str">
        <f>VLOOKUP(A3887,Table1[[#This Row],[id]:[state]],6,0)</f>
        <v>canceled</v>
      </c>
      <c r="G3887">
        <f>IF(F3887="failed",Data!L3887,0)</f>
        <v>0</v>
      </c>
    </row>
    <row r="3888" spans="1:7" hidden="1" x14ac:dyDescent="0.25">
      <c r="A3888">
        <v>3886</v>
      </c>
      <c r="B3888" t="str">
        <f>VLOOKUP(A3888,Table1[[#This Row],[id]:[state]],6,0)</f>
        <v>canceled</v>
      </c>
      <c r="C3888">
        <f>IF(B3888="successful",Data!L3888,0)</f>
        <v>0</v>
      </c>
      <c r="F3888" t="str">
        <f>VLOOKUP(A3888,Table1[[#This Row],[id]:[state]],6,0)</f>
        <v>canceled</v>
      </c>
      <c r="G3888">
        <f>IF(F3888="failed",Data!L3888,0)</f>
        <v>0</v>
      </c>
    </row>
    <row r="3889" spans="1:7" hidden="1" x14ac:dyDescent="0.25">
      <c r="A3889">
        <v>3887</v>
      </c>
      <c r="B3889" t="str">
        <f>VLOOKUP(A3889,Table1[[#This Row],[id]:[state]],6,0)</f>
        <v>canceled</v>
      </c>
      <c r="C3889">
        <f>IF(B3889="successful",Data!L3889,0)</f>
        <v>0</v>
      </c>
      <c r="F3889" t="str">
        <f>VLOOKUP(A3889,Table1[[#This Row],[id]:[state]],6,0)</f>
        <v>canceled</v>
      </c>
      <c r="G3889">
        <f>IF(F3889="failed",Data!L3889,0)</f>
        <v>0</v>
      </c>
    </row>
    <row r="3890" spans="1:7" x14ac:dyDescent="0.25">
      <c r="A3890">
        <v>3888</v>
      </c>
      <c r="B3890" t="str">
        <f>VLOOKUP(A3890,Table1[[#This Row],[id]:[state]],6,0)</f>
        <v>failed</v>
      </c>
      <c r="C3890">
        <f>IF(B3890="successful",Data!L3890,0)</f>
        <v>0</v>
      </c>
      <c r="F3890" t="str">
        <f>VLOOKUP(A3890,Table1[[#This Row],[id]:[state]],6,0)</f>
        <v>failed</v>
      </c>
      <c r="G3890">
        <f>IF(F3890="failed",Data!L3890,0)</f>
        <v>14</v>
      </c>
    </row>
    <row r="3891" spans="1:7" x14ac:dyDescent="0.25">
      <c r="A3891">
        <v>3889</v>
      </c>
      <c r="B3891" t="str">
        <f>VLOOKUP(A3891,Table1[[#This Row],[id]:[state]],6,0)</f>
        <v>failed</v>
      </c>
      <c r="C3891">
        <f>IF(B3891="successful",Data!L3891,0)</f>
        <v>0</v>
      </c>
      <c r="F3891" t="str">
        <f>VLOOKUP(A3891,Table1[[#This Row],[id]:[state]],6,0)</f>
        <v>failed</v>
      </c>
      <c r="G3891">
        <f>IF(F3891="failed",Data!L3891,0)</f>
        <v>9</v>
      </c>
    </row>
    <row r="3892" spans="1:7" x14ac:dyDescent="0.25">
      <c r="A3892">
        <v>3890</v>
      </c>
      <c r="B3892" t="str">
        <f>VLOOKUP(A3892,Table1[[#This Row],[id]:[state]],6,0)</f>
        <v>failed</v>
      </c>
      <c r="C3892">
        <f>IF(B3892="successful",Data!L3892,0)</f>
        <v>0</v>
      </c>
      <c r="F3892" t="str">
        <f>VLOOKUP(A3892,Table1[[#This Row],[id]:[state]],6,0)</f>
        <v>failed</v>
      </c>
      <c r="G3892">
        <f>IF(F3892="failed",Data!L3892,0)</f>
        <v>8</v>
      </c>
    </row>
    <row r="3893" spans="1:7" x14ac:dyDescent="0.25">
      <c r="A3893">
        <v>3891</v>
      </c>
      <c r="B3893" t="str">
        <f>VLOOKUP(A3893,Table1[[#This Row],[id]:[state]],6,0)</f>
        <v>failed</v>
      </c>
      <c r="C3893">
        <f>IF(B3893="successful",Data!L3893,0)</f>
        <v>0</v>
      </c>
      <c r="F3893" t="str">
        <f>VLOOKUP(A3893,Table1[[#This Row],[id]:[state]],6,0)</f>
        <v>failed</v>
      </c>
      <c r="G3893">
        <f>IF(F3893="failed",Data!L3893,0)</f>
        <v>7</v>
      </c>
    </row>
    <row r="3894" spans="1:7" x14ac:dyDescent="0.25">
      <c r="A3894">
        <v>3892</v>
      </c>
      <c r="B3894" t="str">
        <f>VLOOKUP(A3894,Table1[[#This Row],[id]:[state]],6,0)</f>
        <v>failed</v>
      </c>
      <c r="C3894">
        <f>IF(B3894="successful",Data!L3894,0)</f>
        <v>0</v>
      </c>
      <c r="F3894" t="str">
        <f>VLOOKUP(A3894,Table1[[#This Row],[id]:[state]],6,0)</f>
        <v>failed</v>
      </c>
      <c r="G3894">
        <f>IF(F3894="failed",Data!L3894,0)</f>
        <v>0</v>
      </c>
    </row>
    <row r="3895" spans="1:7" x14ac:dyDescent="0.25">
      <c r="A3895">
        <v>3893</v>
      </c>
      <c r="B3895" t="str">
        <f>VLOOKUP(A3895,Table1[[#This Row],[id]:[state]],6,0)</f>
        <v>failed</v>
      </c>
      <c r="C3895">
        <f>IF(B3895="successful",Data!L3895,0)</f>
        <v>0</v>
      </c>
      <c r="F3895" t="str">
        <f>VLOOKUP(A3895,Table1[[#This Row],[id]:[state]],6,0)</f>
        <v>failed</v>
      </c>
      <c r="G3895">
        <f>IF(F3895="failed",Data!L3895,0)</f>
        <v>84</v>
      </c>
    </row>
    <row r="3896" spans="1:7" x14ac:dyDescent="0.25">
      <c r="A3896">
        <v>3894</v>
      </c>
      <c r="B3896" t="str">
        <f>VLOOKUP(A3896,Table1[[#This Row],[id]:[state]],6,0)</f>
        <v>failed</v>
      </c>
      <c r="C3896">
        <f>IF(B3896="successful",Data!L3896,0)</f>
        <v>0</v>
      </c>
      <c r="F3896" t="str">
        <f>VLOOKUP(A3896,Table1[[#This Row],[id]:[state]],6,0)</f>
        <v>failed</v>
      </c>
      <c r="G3896">
        <f>IF(F3896="failed",Data!L3896,0)</f>
        <v>11</v>
      </c>
    </row>
    <row r="3897" spans="1:7" x14ac:dyDescent="0.25">
      <c r="A3897">
        <v>3895</v>
      </c>
      <c r="B3897" t="str">
        <f>VLOOKUP(A3897,Table1[[#This Row],[id]:[state]],6,0)</f>
        <v>failed</v>
      </c>
      <c r="C3897">
        <f>IF(B3897="successful",Data!L3897,0)</f>
        <v>0</v>
      </c>
      <c r="F3897" t="str">
        <f>VLOOKUP(A3897,Table1[[#This Row],[id]:[state]],6,0)</f>
        <v>failed</v>
      </c>
      <c r="G3897">
        <f>IF(F3897="failed",Data!L3897,0)</f>
        <v>1</v>
      </c>
    </row>
    <row r="3898" spans="1:7" x14ac:dyDescent="0.25">
      <c r="A3898">
        <v>3896</v>
      </c>
      <c r="B3898" t="str">
        <f>VLOOKUP(A3898,Table1[[#This Row],[id]:[state]],6,0)</f>
        <v>failed</v>
      </c>
      <c r="C3898">
        <f>IF(B3898="successful",Data!L3898,0)</f>
        <v>0</v>
      </c>
      <c r="F3898" t="str">
        <f>VLOOKUP(A3898,Table1[[#This Row],[id]:[state]],6,0)</f>
        <v>failed</v>
      </c>
      <c r="G3898">
        <f>IF(F3898="failed",Data!L3898,0)</f>
        <v>4</v>
      </c>
    </row>
    <row r="3899" spans="1:7" x14ac:dyDescent="0.25">
      <c r="A3899">
        <v>3897</v>
      </c>
      <c r="B3899" t="str">
        <f>VLOOKUP(A3899,Table1[[#This Row],[id]:[state]],6,0)</f>
        <v>failed</v>
      </c>
      <c r="C3899">
        <f>IF(B3899="successful",Data!L3899,0)</f>
        <v>0</v>
      </c>
      <c r="F3899" t="str">
        <f>VLOOKUP(A3899,Table1[[#This Row],[id]:[state]],6,0)</f>
        <v>failed</v>
      </c>
      <c r="G3899">
        <f>IF(F3899="failed",Data!L3899,0)</f>
        <v>10</v>
      </c>
    </row>
    <row r="3900" spans="1:7" x14ac:dyDescent="0.25">
      <c r="A3900">
        <v>3898</v>
      </c>
      <c r="B3900" t="str">
        <f>VLOOKUP(A3900,Table1[[#This Row],[id]:[state]],6,0)</f>
        <v>failed</v>
      </c>
      <c r="C3900">
        <f>IF(B3900="successful",Data!L3900,0)</f>
        <v>0</v>
      </c>
      <c r="F3900" t="str">
        <f>VLOOKUP(A3900,Table1[[#This Row],[id]:[state]],6,0)</f>
        <v>failed</v>
      </c>
      <c r="G3900">
        <f>IF(F3900="failed",Data!L3900,0)</f>
        <v>16</v>
      </c>
    </row>
    <row r="3901" spans="1:7" x14ac:dyDescent="0.25">
      <c r="A3901">
        <v>3899</v>
      </c>
      <c r="B3901" t="str">
        <f>VLOOKUP(A3901,Table1[[#This Row],[id]:[state]],6,0)</f>
        <v>failed</v>
      </c>
      <c r="C3901">
        <f>IF(B3901="successful",Data!L3901,0)</f>
        <v>0</v>
      </c>
      <c r="F3901" t="str">
        <f>VLOOKUP(A3901,Table1[[#This Row],[id]:[state]],6,0)</f>
        <v>failed</v>
      </c>
      <c r="G3901">
        <f>IF(F3901="failed",Data!L3901,0)</f>
        <v>2</v>
      </c>
    </row>
    <row r="3902" spans="1:7" x14ac:dyDescent="0.25">
      <c r="A3902">
        <v>3900</v>
      </c>
      <c r="B3902" t="str">
        <f>VLOOKUP(A3902,Table1[[#This Row],[id]:[state]],6,0)</f>
        <v>failed</v>
      </c>
      <c r="C3902">
        <f>IF(B3902="successful",Data!L3902,0)</f>
        <v>0</v>
      </c>
      <c r="F3902" t="str">
        <f>VLOOKUP(A3902,Table1[[#This Row],[id]:[state]],6,0)</f>
        <v>failed</v>
      </c>
      <c r="G3902">
        <f>IF(F3902="failed",Data!L3902,0)</f>
        <v>5</v>
      </c>
    </row>
    <row r="3903" spans="1:7" x14ac:dyDescent="0.25">
      <c r="A3903">
        <v>3901</v>
      </c>
      <c r="B3903" t="str">
        <f>VLOOKUP(A3903,Table1[[#This Row],[id]:[state]],6,0)</f>
        <v>failed</v>
      </c>
      <c r="C3903">
        <f>IF(B3903="successful",Data!L3903,0)</f>
        <v>0</v>
      </c>
      <c r="F3903" t="str">
        <f>VLOOKUP(A3903,Table1[[#This Row],[id]:[state]],6,0)</f>
        <v>failed</v>
      </c>
      <c r="G3903">
        <f>IF(F3903="failed",Data!L3903,0)</f>
        <v>1</v>
      </c>
    </row>
    <row r="3904" spans="1:7" x14ac:dyDescent="0.25">
      <c r="A3904">
        <v>3902</v>
      </c>
      <c r="B3904" t="str">
        <f>VLOOKUP(A3904,Table1[[#This Row],[id]:[state]],6,0)</f>
        <v>failed</v>
      </c>
      <c r="C3904">
        <f>IF(B3904="successful",Data!L3904,0)</f>
        <v>0</v>
      </c>
      <c r="F3904" t="str">
        <f>VLOOKUP(A3904,Table1[[#This Row],[id]:[state]],6,0)</f>
        <v>failed</v>
      </c>
      <c r="G3904">
        <f>IF(F3904="failed",Data!L3904,0)</f>
        <v>31</v>
      </c>
    </row>
    <row r="3905" spans="1:7" x14ac:dyDescent="0.25">
      <c r="A3905">
        <v>3903</v>
      </c>
      <c r="B3905" t="str">
        <f>VLOOKUP(A3905,Table1[[#This Row],[id]:[state]],6,0)</f>
        <v>failed</v>
      </c>
      <c r="C3905">
        <f>IF(B3905="successful",Data!L3905,0)</f>
        <v>0</v>
      </c>
      <c r="F3905" t="str">
        <f>VLOOKUP(A3905,Table1[[#This Row],[id]:[state]],6,0)</f>
        <v>failed</v>
      </c>
      <c r="G3905">
        <f>IF(F3905="failed",Data!L3905,0)</f>
        <v>0</v>
      </c>
    </row>
    <row r="3906" spans="1:7" x14ac:dyDescent="0.25">
      <c r="A3906">
        <v>3904</v>
      </c>
      <c r="B3906" t="str">
        <f>VLOOKUP(A3906,Table1[[#This Row],[id]:[state]],6,0)</f>
        <v>failed</v>
      </c>
      <c r="C3906">
        <f>IF(B3906="successful",Data!L3906,0)</f>
        <v>0</v>
      </c>
      <c r="F3906" t="str">
        <f>VLOOKUP(A3906,Table1[[#This Row],[id]:[state]],6,0)</f>
        <v>failed</v>
      </c>
      <c r="G3906">
        <f>IF(F3906="failed",Data!L3906,0)</f>
        <v>2</v>
      </c>
    </row>
    <row r="3907" spans="1:7" x14ac:dyDescent="0.25">
      <c r="A3907">
        <v>3905</v>
      </c>
      <c r="B3907" t="str">
        <f>VLOOKUP(A3907,Table1[[#This Row],[id]:[state]],6,0)</f>
        <v>failed</v>
      </c>
      <c r="C3907">
        <f>IF(B3907="successful",Data!L3907,0)</f>
        <v>0</v>
      </c>
      <c r="F3907" t="str">
        <f>VLOOKUP(A3907,Table1[[#This Row],[id]:[state]],6,0)</f>
        <v>failed</v>
      </c>
      <c r="G3907">
        <f>IF(F3907="failed",Data!L3907,0)</f>
        <v>7</v>
      </c>
    </row>
    <row r="3908" spans="1:7" x14ac:dyDescent="0.25">
      <c r="A3908">
        <v>3906</v>
      </c>
      <c r="B3908" t="str">
        <f>VLOOKUP(A3908,Table1[[#This Row],[id]:[state]],6,0)</f>
        <v>failed</v>
      </c>
      <c r="C3908">
        <f>IF(B3908="successful",Data!L3908,0)</f>
        <v>0</v>
      </c>
      <c r="F3908" t="str">
        <f>VLOOKUP(A3908,Table1[[#This Row],[id]:[state]],6,0)</f>
        <v>failed</v>
      </c>
      <c r="G3908">
        <f>IF(F3908="failed",Data!L3908,0)</f>
        <v>16</v>
      </c>
    </row>
    <row r="3909" spans="1:7" x14ac:dyDescent="0.25">
      <c r="A3909">
        <v>3907</v>
      </c>
      <c r="B3909" t="str">
        <f>VLOOKUP(A3909,Table1[[#This Row],[id]:[state]],6,0)</f>
        <v>failed</v>
      </c>
      <c r="C3909">
        <f>IF(B3909="successful",Data!L3909,0)</f>
        <v>0</v>
      </c>
      <c r="F3909" t="str">
        <f>VLOOKUP(A3909,Table1[[#This Row],[id]:[state]],6,0)</f>
        <v>failed</v>
      </c>
      <c r="G3909">
        <f>IF(F3909="failed",Data!L3909,0)</f>
        <v>4</v>
      </c>
    </row>
    <row r="3910" spans="1:7" x14ac:dyDescent="0.25">
      <c r="A3910">
        <v>3908</v>
      </c>
      <c r="B3910" t="str">
        <f>VLOOKUP(A3910,Table1[[#This Row],[id]:[state]],6,0)</f>
        <v>failed</v>
      </c>
      <c r="C3910">
        <f>IF(B3910="successful",Data!L3910,0)</f>
        <v>0</v>
      </c>
      <c r="F3910" t="str">
        <f>VLOOKUP(A3910,Table1[[#This Row],[id]:[state]],6,0)</f>
        <v>failed</v>
      </c>
      <c r="G3910">
        <f>IF(F3910="failed",Data!L3910,0)</f>
        <v>4</v>
      </c>
    </row>
    <row r="3911" spans="1:7" x14ac:dyDescent="0.25">
      <c r="A3911">
        <v>3909</v>
      </c>
      <c r="B3911" t="str">
        <f>VLOOKUP(A3911,Table1[[#This Row],[id]:[state]],6,0)</f>
        <v>failed</v>
      </c>
      <c r="C3911">
        <f>IF(B3911="successful",Data!L3911,0)</f>
        <v>0</v>
      </c>
      <c r="F3911" t="str">
        <f>VLOOKUP(A3911,Table1[[#This Row],[id]:[state]],6,0)</f>
        <v>failed</v>
      </c>
      <c r="G3911">
        <f>IF(F3911="failed",Data!L3911,0)</f>
        <v>4</v>
      </c>
    </row>
    <row r="3912" spans="1:7" x14ac:dyDescent="0.25">
      <c r="A3912">
        <v>3910</v>
      </c>
      <c r="B3912" t="str">
        <f>VLOOKUP(A3912,Table1[[#This Row],[id]:[state]],6,0)</f>
        <v>failed</v>
      </c>
      <c r="C3912">
        <f>IF(B3912="successful",Data!L3912,0)</f>
        <v>0</v>
      </c>
      <c r="F3912" t="str">
        <f>VLOOKUP(A3912,Table1[[#This Row],[id]:[state]],6,0)</f>
        <v>failed</v>
      </c>
      <c r="G3912">
        <f>IF(F3912="failed",Data!L3912,0)</f>
        <v>3</v>
      </c>
    </row>
    <row r="3913" spans="1:7" x14ac:dyDescent="0.25">
      <c r="A3913">
        <v>3911</v>
      </c>
      <c r="B3913" t="str">
        <f>VLOOKUP(A3913,Table1[[#This Row],[id]:[state]],6,0)</f>
        <v>failed</v>
      </c>
      <c r="C3913">
        <f>IF(B3913="successful",Data!L3913,0)</f>
        <v>0</v>
      </c>
      <c r="F3913" t="str">
        <f>VLOOKUP(A3913,Table1[[#This Row],[id]:[state]],6,0)</f>
        <v>failed</v>
      </c>
      <c r="G3913">
        <f>IF(F3913="failed",Data!L3913,0)</f>
        <v>36</v>
      </c>
    </row>
    <row r="3914" spans="1:7" x14ac:dyDescent="0.25">
      <c r="A3914">
        <v>3912</v>
      </c>
      <c r="B3914" t="str">
        <f>VLOOKUP(A3914,Table1[[#This Row],[id]:[state]],6,0)</f>
        <v>failed</v>
      </c>
      <c r="C3914">
        <f>IF(B3914="successful",Data!L3914,0)</f>
        <v>0</v>
      </c>
      <c r="F3914" t="str">
        <f>VLOOKUP(A3914,Table1[[#This Row],[id]:[state]],6,0)</f>
        <v>failed</v>
      </c>
      <c r="G3914">
        <f>IF(F3914="failed",Data!L3914,0)</f>
        <v>1</v>
      </c>
    </row>
    <row r="3915" spans="1:7" x14ac:dyDescent="0.25">
      <c r="A3915">
        <v>3913</v>
      </c>
      <c r="B3915" t="str">
        <f>VLOOKUP(A3915,Table1[[#This Row],[id]:[state]],6,0)</f>
        <v>failed</v>
      </c>
      <c r="C3915">
        <f>IF(B3915="successful",Data!L3915,0)</f>
        <v>0</v>
      </c>
      <c r="F3915" t="str">
        <f>VLOOKUP(A3915,Table1[[#This Row],[id]:[state]],6,0)</f>
        <v>failed</v>
      </c>
      <c r="G3915">
        <f>IF(F3915="failed",Data!L3915,0)</f>
        <v>7</v>
      </c>
    </row>
    <row r="3916" spans="1:7" x14ac:dyDescent="0.25">
      <c r="A3916">
        <v>3914</v>
      </c>
      <c r="B3916" t="str">
        <f>VLOOKUP(A3916,Table1[[#This Row],[id]:[state]],6,0)</f>
        <v>failed</v>
      </c>
      <c r="C3916">
        <f>IF(B3916="successful",Data!L3916,0)</f>
        <v>0</v>
      </c>
      <c r="F3916" t="str">
        <f>VLOOKUP(A3916,Table1[[#This Row],[id]:[state]],6,0)</f>
        <v>failed</v>
      </c>
      <c r="G3916">
        <f>IF(F3916="failed",Data!L3916,0)</f>
        <v>27</v>
      </c>
    </row>
    <row r="3917" spans="1:7" x14ac:dyDescent="0.25">
      <c r="A3917">
        <v>3915</v>
      </c>
      <c r="B3917" t="str">
        <f>VLOOKUP(A3917,Table1[[#This Row],[id]:[state]],6,0)</f>
        <v>failed</v>
      </c>
      <c r="C3917">
        <f>IF(B3917="successful",Data!L3917,0)</f>
        <v>0</v>
      </c>
      <c r="F3917" t="str">
        <f>VLOOKUP(A3917,Table1[[#This Row],[id]:[state]],6,0)</f>
        <v>failed</v>
      </c>
      <c r="G3917">
        <f>IF(F3917="failed",Data!L3917,0)</f>
        <v>1</v>
      </c>
    </row>
    <row r="3918" spans="1:7" x14ac:dyDescent="0.25">
      <c r="A3918">
        <v>3916</v>
      </c>
      <c r="B3918" t="str">
        <f>VLOOKUP(A3918,Table1[[#This Row],[id]:[state]],6,0)</f>
        <v>failed</v>
      </c>
      <c r="C3918">
        <f>IF(B3918="successful",Data!L3918,0)</f>
        <v>0</v>
      </c>
      <c r="F3918" t="str">
        <f>VLOOKUP(A3918,Table1[[#This Row],[id]:[state]],6,0)</f>
        <v>failed</v>
      </c>
      <c r="G3918">
        <f>IF(F3918="failed",Data!L3918,0)</f>
        <v>0</v>
      </c>
    </row>
    <row r="3919" spans="1:7" x14ac:dyDescent="0.25">
      <c r="A3919">
        <v>3917</v>
      </c>
      <c r="B3919" t="str">
        <f>VLOOKUP(A3919,Table1[[#This Row],[id]:[state]],6,0)</f>
        <v>failed</v>
      </c>
      <c r="C3919">
        <f>IF(B3919="successful",Data!L3919,0)</f>
        <v>0</v>
      </c>
      <c r="F3919" t="str">
        <f>VLOOKUP(A3919,Table1[[#This Row],[id]:[state]],6,0)</f>
        <v>failed</v>
      </c>
      <c r="G3919">
        <f>IF(F3919="failed",Data!L3919,0)</f>
        <v>1</v>
      </c>
    </row>
    <row r="3920" spans="1:7" x14ac:dyDescent="0.25">
      <c r="A3920">
        <v>3918</v>
      </c>
      <c r="B3920" t="str">
        <f>VLOOKUP(A3920,Table1[[#This Row],[id]:[state]],6,0)</f>
        <v>failed</v>
      </c>
      <c r="C3920">
        <f>IF(B3920="successful",Data!L3920,0)</f>
        <v>0</v>
      </c>
      <c r="F3920" t="str">
        <f>VLOOKUP(A3920,Table1[[#This Row],[id]:[state]],6,0)</f>
        <v>failed</v>
      </c>
      <c r="G3920">
        <f>IF(F3920="failed",Data!L3920,0)</f>
        <v>3</v>
      </c>
    </row>
    <row r="3921" spans="1:7" x14ac:dyDescent="0.25">
      <c r="A3921">
        <v>3919</v>
      </c>
      <c r="B3921" t="str">
        <f>VLOOKUP(A3921,Table1[[#This Row],[id]:[state]],6,0)</f>
        <v>failed</v>
      </c>
      <c r="C3921">
        <f>IF(B3921="successful",Data!L3921,0)</f>
        <v>0</v>
      </c>
      <c r="F3921" t="str">
        <f>VLOOKUP(A3921,Table1[[#This Row],[id]:[state]],6,0)</f>
        <v>failed</v>
      </c>
      <c r="G3921">
        <f>IF(F3921="failed",Data!L3921,0)</f>
        <v>3</v>
      </c>
    </row>
    <row r="3922" spans="1:7" x14ac:dyDescent="0.25">
      <c r="A3922">
        <v>3920</v>
      </c>
      <c r="B3922" t="str">
        <f>VLOOKUP(A3922,Table1[[#This Row],[id]:[state]],6,0)</f>
        <v>failed</v>
      </c>
      <c r="C3922">
        <f>IF(B3922="successful",Data!L3922,0)</f>
        <v>0</v>
      </c>
      <c r="F3922" t="str">
        <f>VLOOKUP(A3922,Table1[[#This Row],[id]:[state]],6,0)</f>
        <v>failed</v>
      </c>
      <c r="G3922">
        <f>IF(F3922="failed",Data!L3922,0)</f>
        <v>3</v>
      </c>
    </row>
    <row r="3923" spans="1:7" x14ac:dyDescent="0.25">
      <c r="A3923">
        <v>3921</v>
      </c>
      <c r="B3923" t="str">
        <f>VLOOKUP(A3923,Table1[[#This Row],[id]:[state]],6,0)</f>
        <v>failed</v>
      </c>
      <c r="C3923">
        <f>IF(B3923="successful",Data!L3923,0)</f>
        <v>0</v>
      </c>
      <c r="F3923" t="str">
        <f>VLOOKUP(A3923,Table1[[#This Row],[id]:[state]],6,0)</f>
        <v>failed</v>
      </c>
      <c r="G3923">
        <f>IF(F3923="failed",Data!L3923,0)</f>
        <v>0</v>
      </c>
    </row>
    <row r="3924" spans="1:7" x14ac:dyDescent="0.25">
      <c r="A3924">
        <v>3922</v>
      </c>
      <c r="B3924" t="str">
        <f>VLOOKUP(A3924,Table1[[#This Row],[id]:[state]],6,0)</f>
        <v>failed</v>
      </c>
      <c r="C3924">
        <f>IF(B3924="successful",Data!L3924,0)</f>
        <v>0</v>
      </c>
      <c r="F3924" t="str">
        <f>VLOOKUP(A3924,Table1[[#This Row],[id]:[state]],6,0)</f>
        <v>failed</v>
      </c>
      <c r="G3924">
        <f>IF(F3924="failed",Data!L3924,0)</f>
        <v>6</v>
      </c>
    </row>
    <row r="3925" spans="1:7" x14ac:dyDescent="0.25">
      <c r="A3925">
        <v>3923</v>
      </c>
      <c r="B3925" t="str">
        <f>VLOOKUP(A3925,Table1[[#This Row],[id]:[state]],6,0)</f>
        <v>failed</v>
      </c>
      <c r="C3925">
        <f>IF(B3925="successful",Data!L3925,0)</f>
        <v>0</v>
      </c>
      <c r="F3925" t="str">
        <f>VLOOKUP(A3925,Table1[[#This Row],[id]:[state]],6,0)</f>
        <v>failed</v>
      </c>
      <c r="G3925">
        <f>IF(F3925="failed",Data!L3925,0)</f>
        <v>17</v>
      </c>
    </row>
    <row r="3926" spans="1:7" x14ac:dyDescent="0.25">
      <c r="A3926">
        <v>3924</v>
      </c>
      <c r="B3926" t="str">
        <f>VLOOKUP(A3926,Table1[[#This Row],[id]:[state]],6,0)</f>
        <v>failed</v>
      </c>
      <c r="C3926">
        <f>IF(B3926="successful",Data!L3926,0)</f>
        <v>0</v>
      </c>
      <c r="F3926" t="str">
        <f>VLOOKUP(A3926,Table1[[#This Row],[id]:[state]],6,0)</f>
        <v>failed</v>
      </c>
      <c r="G3926">
        <f>IF(F3926="failed",Data!L3926,0)</f>
        <v>40</v>
      </c>
    </row>
    <row r="3927" spans="1:7" x14ac:dyDescent="0.25">
      <c r="A3927">
        <v>3925</v>
      </c>
      <c r="B3927" t="str">
        <f>VLOOKUP(A3927,Table1[[#This Row],[id]:[state]],6,0)</f>
        <v>failed</v>
      </c>
      <c r="C3927">
        <f>IF(B3927="successful",Data!L3927,0)</f>
        <v>0</v>
      </c>
      <c r="F3927" t="str">
        <f>VLOOKUP(A3927,Table1[[#This Row],[id]:[state]],6,0)</f>
        <v>failed</v>
      </c>
      <c r="G3927">
        <f>IF(F3927="failed",Data!L3927,0)</f>
        <v>3</v>
      </c>
    </row>
    <row r="3928" spans="1:7" x14ac:dyDescent="0.25">
      <c r="A3928">
        <v>3926</v>
      </c>
      <c r="B3928" t="str">
        <f>VLOOKUP(A3928,Table1[[#This Row],[id]:[state]],6,0)</f>
        <v>failed</v>
      </c>
      <c r="C3928">
        <f>IF(B3928="successful",Data!L3928,0)</f>
        <v>0</v>
      </c>
      <c r="F3928" t="str">
        <f>VLOOKUP(A3928,Table1[[#This Row],[id]:[state]],6,0)</f>
        <v>failed</v>
      </c>
      <c r="G3928">
        <f>IF(F3928="failed",Data!L3928,0)</f>
        <v>1</v>
      </c>
    </row>
    <row r="3929" spans="1:7" x14ac:dyDescent="0.25">
      <c r="A3929">
        <v>3927</v>
      </c>
      <c r="B3929" t="str">
        <f>VLOOKUP(A3929,Table1[[#This Row],[id]:[state]],6,0)</f>
        <v>failed</v>
      </c>
      <c r="C3929">
        <f>IF(B3929="successful",Data!L3929,0)</f>
        <v>0</v>
      </c>
      <c r="F3929" t="str">
        <f>VLOOKUP(A3929,Table1[[#This Row],[id]:[state]],6,0)</f>
        <v>failed</v>
      </c>
      <c r="G3929">
        <f>IF(F3929="failed",Data!L3929,0)</f>
        <v>2</v>
      </c>
    </row>
    <row r="3930" spans="1:7" x14ac:dyDescent="0.25">
      <c r="A3930">
        <v>3928</v>
      </c>
      <c r="B3930" t="str">
        <f>VLOOKUP(A3930,Table1[[#This Row],[id]:[state]],6,0)</f>
        <v>failed</v>
      </c>
      <c r="C3930">
        <f>IF(B3930="successful",Data!L3930,0)</f>
        <v>0</v>
      </c>
      <c r="F3930" t="str">
        <f>VLOOKUP(A3930,Table1[[#This Row],[id]:[state]],6,0)</f>
        <v>failed</v>
      </c>
      <c r="G3930">
        <f>IF(F3930="failed",Data!L3930,0)</f>
        <v>7</v>
      </c>
    </row>
    <row r="3931" spans="1:7" x14ac:dyDescent="0.25">
      <c r="A3931">
        <v>3929</v>
      </c>
      <c r="B3931" t="str">
        <f>VLOOKUP(A3931,Table1[[#This Row],[id]:[state]],6,0)</f>
        <v>failed</v>
      </c>
      <c r="C3931">
        <f>IF(B3931="successful",Data!L3931,0)</f>
        <v>0</v>
      </c>
      <c r="F3931" t="str">
        <f>VLOOKUP(A3931,Table1[[#This Row],[id]:[state]],6,0)</f>
        <v>failed</v>
      </c>
      <c r="G3931">
        <f>IF(F3931="failed",Data!L3931,0)</f>
        <v>14</v>
      </c>
    </row>
    <row r="3932" spans="1:7" x14ac:dyDescent="0.25">
      <c r="A3932">
        <v>3930</v>
      </c>
      <c r="B3932" t="str">
        <f>VLOOKUP(A3932,Table1[[#This Row],[id]:[state]],6,0)</f>
        <v>failed</v>
      </c>
      <c r="C3932">
        <f>IF(B3932="successful",Data!L3932,0)</f>
        <v>0</v>
      </c>
      <c r="F3932" t="str">
        <f>VLOOKUP(A3932,Table1[[#This Row],[id]:[state]],6,0)</f>
        <v>failed</v>
      </c>
      <c r="G3932">
        <f>IF(F3932="failed",Data!L3932,0)</f>
        <v>0</v>
      </c>
    </row>
    <row r="3933" spans="1:7" x14ac:dyDescent="0.25">
      <c r="A3933">
        <v>3931</v>
      </c>
      <c r="B3933" t="str">
        <f>VLOOKUP(A3933,Table1[[#This Row],[id]:[state]],6,0)</f>
        <v>failed</v>
      </c>
      <c r="C3933">
        <f>IF(B3933="successful",Data!L3933,0)</f>
        <v>0</v>
      </c>
      <c r="F3933" t="str">
        <f>VLOOKUP(A3933,Table1[[#This Row],[id]:[state]],6,0)</f>
        <v>failed</v>
      </c>
      <c r="G3933">
        <f>IF(F3933="failed",Data!L3933,0)</f>
        <v>0</v>
      </c>
    </row>
    <row r="3934" spans="1:7" x14ac:dyDescent="0.25">
      <c r="A3934">
        <v>3932</v>
      </c>
      <c r="B3934" t="str">
        <f>VLOOKUP(A3934,Table1[[#This Row],[id]:[state]],6,0)</f>
        <v>failed</v>
      </c>
      <c r="C3934">
        <f>IF(B3934="successful",Data!L3934,0)</f>
        <v>0</v>
      </c>
      <c r="F3934" t="str">
        <f>VLOOKUP(A3934,Table1[[#This Row],[id]:[state]],6,0)</f>
        <v>failed</v>
      </c>
      <c r="G3934">
        <f>IF(F3934="failed",Data!L3934,0)</f>
        <v>1</v>
      </c>
    </row>
    <row r="3935" spans="1:7" x14ac:dyDescent="0.25">
      <c r="A3935">
        <v>3933</v>
      </c>
      <c r="B3935" t="str">
        <f>VLOOKUP(A3935,Table1[[#This Row],[id]:[state]],6,0)</f>
        <v>failed</v>
      </c>
      <c r="C3935">
        <f>IF(B3935="successful",Data!L3935,0)</f>
        <v>0</v>
      </c>
      <c r="F3935" t="str">
        <f>VLOOKUP(A3935,Table1[[#This Row],[id]:[state]],6,0)</f>
        <v>failed</v>
      </c>
      <c r="G3935">
        <f>IF(F3935="failed",Data!L3935,0)</f>
        <v>12</v>
      </c>
    </row>
    <row r="3936" spans="1:7" x14ac:dyDescent="0.25">
      <c r="A3936">
        <v>3934</v>
      </c>
      <c r="B3936" t="str">
        <f>VLOOKUP(A3936,Table1[[#This Row],[id]:[state]],6,0)</f>
        <v>failed</v>
      </c>
      <c r="C3936">
        <f>IF(B3936="successful",Data!L3936,0)</f>
        <v>0</v>
      </c>
      <c r="F3936" t="str">
        <f>VLOOKUP(A3936,Table1[[#This Row],[id]:[state]],6,0)</f>
        <v>failed</v>
      </c>
      <c r="G3936">
        <f>IF(F3936="failed",Data!L3936,0)</f>
        <v>12</v>
      </c>
    </row>
    <row r="3937" spans="1:7" x14ac:dyDescent="0.25">
      <c r="A3937">
        <v>3935</v>
      </c>
      <c r="B3937" t="str">
        <f>VLOOKUP(A3937,Table1[[#This Row],[id]:[state]],6,0)</f>
        <v>failed</v>
      </c>
      <c r="C3937">
        <f>IF(B3937="successful",Data!L3937,0)</f>
        <v>0</v>
      </c>
      <c r="F3937" t="str">
        <f>VLOOKUP(A3937,Table1[[#This Row],[id]:[state]],6,0)</f>
        <v>failed</v>
      </c>
      <c r="G3937">
        <f>IF(F3937="failed",Data!L3937,0)</f>
        <v>23</v>
      </c>
    </row>
    <row r="3938" spans="1:7" x14ac:dyDescent="0.25">
      <c r="A3938">
        <v>3936</v>
      </c>
      <c r="B3938" t="str">
        <f>VLOOKUP(A3938,Table1[[#This Row],[id]:[state]],6,0)</f>
        <v>failed</v>
      </c>
      <c r="C3938">
        <f>IF(B3938="successful",Data!L3938,0)</f>
        <v>0</v>
      </c>
      <c r="F3938" t="str">
        <f>VLOOKUP(A3938,Table1[[#This Row],[id]:[state]],6,0)</f>
        <v>failed</v>
      </c>
      <c r="G3938">
        <f>IF(F3938="failed",Data!L3938,0)</f>
        <v>0</v>
      </c>
    </row>
    <row r="3939" spans="1:7" x14ac:dyDescent="0.25">
      <c r="A3939">
        <v>3937</v>
      </c>
      <c r="B3939" t="str">
        <f>VLOOKUP(A3939,Table1[[#This Row],[id]:[state]],6,0)</f>
        <v>failed</v>
      </c>
      <c r="C3939">
        <f>IF(B3939="successful",Data!L3939,0)</f>
        <v>0</v>
      </c>
      <c r="F3939" t="str">
        <f>VLOOKUP(A3939,Table1[[#This Row],[id]:[state]],6,0)</f>
        <v>failed</v>
      </c>
      <c r="G3939">
        <f>IF(F3939="failed",Data!L3939,0)</f>
        <v>10</v>
      </c>
    </row>
    <row r="3940" spans="1:7" x14ac:dyDescent="0.25">
      <c r="A3940">
        <v>3938</v>
      </c>
      <c r="B3940" t="str">
        <f>VLOOKUP(A3940,Table1[[#This Row],[id]:[state]],6,0)</f>
        <v>failed</v>
      </c>
      <c r="C3940">
        <f>IF(B3940="successful",Data!L3940,0)</f>
        <v>0</v>
      </c>
      <c r="F3940" t="str">
        <f>VLOOKUP(A3940,Table1[[#This Row],[id]:[state]],6,0)</f>
        <v>failed</v>
      </c>
      <c r="G3940">
        <f>IF(F3940="failed",Data!L3940,0)</f>
        <v>5</v>
      </c>
    </row>
    <row r="3941" spans="1:7" x14ac:dyDescent="0.25">
      <c r="A3941">
        <v>3939</v>
      </c>
      <c r="B3941" t="str">
        <f>VLOOKUP(A3941,Table1[[#This Row],[id]:[state]],6,0)</f>
        <v>failed</v>
      </c>
      <c r="C3941">
        <f>IF(B3941="successful",Data!L3941,0)</f>
        <v>0</v>
      </c>
      <c r="F3941" t="str">
        <f>VLOOKUP(A3941,Table1[[#This Row],[id]:[state]],6,0)</f>
        <v>failed</v>
      </c>
      <c r="G3941">
        <f>IF(F3941="failed",Data!L3941,0)</f>
        <v>1</v>
      </c>
    </row>
    <row r="3942" spans="1:7" x14ac:dyDescent="0.25">
      <c r="A3942">
        <v>3940</v>
      </c>
      <c r="B3942" t="str">
        <f>VLOOKUP(A3942,Table1[[#This Row],[id]:[state]],6,0)</f>
        <v>failed</v>
      </c>
      <c r="C3942">
        <f>IF(B3942="successful",Data!L3942,0)</f>
        <v>0</v>
      </c>
      <c r="F3942" t="str">
        <f>VLOOKUP(A3942,Table1[[#This Row],[id]:[state]],6,0)</f>
        <v>failed</v>
      </c>
      <c r="G3942">
        <f>IF(F3942="failed",Data!L3942,0)</f>
        <v>2</v>
      </c>
    </row>
    <row r="3943" spans="1:7" x14ac:dyDescent="0.25">
      <c r="A3943">
        <v>3941</v>
      </c>
      <c r="B3943" t="str">
        <f>VLOOKUP(A3943,Table1[[#This Row],[id]:[state]],6,0)</f>
        <v>failed</v>
      </c>
      <c r="C3943">
        <f>IF(B3943="successful",Data!L3943,0)</f>
        <v>0</v>
      </c>
      <c r="F3943" t="str">
        <f>VLOOKUP(A3943,Table1[[#This Row],[id]:[state]],6,0)</f>
        <v>failed</v>
      </c>
      <c r="G3943">
        <f>IF(F3943="failed",Data!L3943,0)</f>
        <v>2</v>
      </c>
    </row>
    <row r="3944" spans="1:7" x14ac:dyDescent="0.25">
      <c r="A3944">
        <v>3942</v>
      </c>
      <c r="B3944" t="str">
        <f>VLOOKUP(A3944,Table1[[#This Row],[id]:[state]],6,0)</f>
        <v>failed</v>
      </c>
      <c r="C3944">
        <f>IF(B3944="successful",Data!L3944,0)</f>
        <v>0</v>
      </c>
      <c r="F3944" t="str">
        <f>VLOOKUP(A3944,Table1[[#This Row],[id]:[state]],6,0)</f>
        <v>failed</v>
      </c>
      <c r="G3944">
        <f>IF(F3944="failed",Data!L3944,0)</f>
        <v>0</v>
      </c>
    </row>
    <row r="3945" spans="1:7" x14ac:dyDescent="0.25">
      <c r="A3945">
        <v>3943</v>
      </c>
      <c r="B3945" t="str">
        <f>VLOOKUP(A3945,Table1[[#This Row],[id]:[state]],6,0)</f>
        <v>failed</v>
      </c>
      <c r="C3945">
        <f>IF(B3945="successful",Data!L3945,0)</f>
        <v>0</v>
      </c>
      <c r="F3945" t="str">
        <f>VLOOKUP(A3945,Table1[[#This Row],[id]:[state]],6,0)</f>
        <v>failed</v>
      </c>
      <c r="G3945">
        <f>IF(F3945="failed",Data!L3945,0)</f>
        <v>13</v>
      </c>
    </row>
    <row r="3946" spans="1:7" x14ac:dyDescent="0.25">
      <c r="A3946">
        <v>3944</v>
      </c>
      <c r="B3946" t="str">
        <f>VLOOKUP(A3946,Table1[[#This Row],[id]:[state]],6,0)</f>
        <v>failed</v>
      </c>
      <c r="C3946">
        <f>IF(B3946="successful",Data!L3946,0)</f>
        <v>0</v>
      </c>
      <c r="F3946" t="str">
        <f>VLOOKUP(A3946,Table1[[#This Row],[id]:[state]],6,0)</f>
        <v>failed</v>
      </c>
      <c r="G3946">
        <f>IF(F3946="failed",Data!L3946,0)</f>
        <v>0</v>
      </c>
    </row>
    <row r="3947" spans="1:7" x14ac:dyDescent="0.25">
      <c r="A3947">
        <v>3945</v>
      </c>
      <c r="B3947" t="str">
        <f>VLOOKUP(A3947,Table1[[#This Row],[id]:[state]],6,0)</f>
        <v>failed</v>
      </c>
      <c r="C3947">
        <f>IF(B3947="successful",Data!L3947,0)</f>
        <v>0</v>
      </c>
      <c r="F3947" t="str">
        <f>VLOOKUP(A3947,Table1[[#This Row],[id]:[state]],6,0)</f>
        <v>failed</v>
      </c>
      <c r="G3947">
        <f>IF(F3947="failed",Data!L3947,0)</f>
        <v>1</v>
      </c>
    </row>
    <row r="3948" spans="1:7" x14ac:dyDescent="0.25">
      <c r="A3948">
        <v>3946</v>
      </c>
      <c r="B3948" t="str">
        <f>VLOOKUP(A3948,Table1[[#This Row],[id]:[state]],6,0)</f>
        <v>failed</v>
      </c>
      <c r="C3948">
        <f>IF(B3948="successful",Data!L3948,0)</f>
        <v>0</v>
      </c>
      <c r="F3948" t="str">
        <f>VLOOKUP(A3948,Table1[[#This Row],[id]:[state]],6,0)</f>
        <v>failed</v>
      </c>
      <c r="G3948">
        <f>IF(F3948="failed",Data!L3948,0)</f>
        <v>5</v>
      </c>
    </row>
    <row r="3949" spans="1:7" x14ac:dyDescent="0.25">
      <c r="A3949">
        <v>3947</v>
      </c>
      <c r="B3949" t="str">
        <f>VLOOKUP(A3949,Table1[[#This Row],[id]:[state]],6,0)</f>
        <v>failed</v>
      </c>
      <c r="C3949">
        <f>IF(B3949="successful",Data!L3949,0)</f>
        <v>0</v>
      </c>
      <c r="F3949" t="str">
        <f>VLOOKUP(A3949,Table1[[#This Row],[id]:[state]],6,0)</f>
        <v>failed</v>
      </c>
      <c r="G3949">
        <f>IF(F3949="failed",Data!L3949,0)</f>
        <v>2</v>
      </c>
    </row>
    <row r="3950" spans="1:7" x14ac:dyDescent="0.25">
      <c r="A3950">
        <v>3948</v>
      </c>
      <c r="B3950" t="str">
        <f>VLOOKUP(A3950,Table1[[#This Row],[id]:[state]],6,0)</f>
        <v>failed</v>
      </c>
      <c r="C3950">
        <f>IF(B3950="successful",Data!L3950,0)</f>
        <v>0</v>
      </c>
      <c r="F3950" t="str">
        <f>VLOOKUP(A3950,Table1[[#This Row],[id]:[state]],6,0)</f>
        <v>failed</v>
      </c>
      <c r="G3950">
        <f>IF(F3950="failed",Data!L3950,0)</f>
        <v>0</v>
      </c>
    </row>
    <row r="3951" spans="1:7" x14ac:dyDescent="0.25">
      <c r="A3951">
        <v>3949</v>
      </c>
      <c r="B3951" t="str">
        <f>VLOOKUP(A3951,Table1[[#This Row],[id]:[state]],6,0)</f>
        <v>failed</v>
      </c>
      <c r="C3951">
        <f>IF(B3951="successful",Data!L3951,0)</f>
        <v>0</v>
      </c>
      <c r="F3951" t="str">
        <f>VLOOKUP(A3951,Table1[[#This Row],[id]:[state]],6,0)</f>
        <v>failed</v>
      </c>
      <c r="G3951">
        <f>IF(F3951="failed",Data!L3951,0)</f>
        <v>32</v>
      </c>
    </row>
    <row r="3952" spans="1:7" x14ac:dyDescent="0.25">
      <c r="A3952">
        <v>3950</v>
      </c>
      <c r="B3952" t="str">
        <f>VLOOKUP(A3952,Table1[[#This Row],[id]:[state]],6,0)</f>
        <v>failed</v>
      </c>
      <c r="C3952">
        <f>IF(B3952="successful",Data!L3952,0)</f>
        <v>0</v>
      </c>
      <c r="F3952" t="str">
        <f>VLOOKUP(A3952,Table1[[#This Row],[id]:[state]],6,0)</f>
        <v>failed</v>
      </c>
      <c r="G3952">
        <f>IF(F3952="failed",Data!L3952,0)</f>
        <v>1</v>
      </c>
    </row>
    <row r="3953" spans="1:7" x14ac:dyDescent="0.25">
      <c r="A3953">
        <v>3951</v>
      </c>
      <c r="B3953" t="str">
        <f>VLOOKUP(A3953,Table1[[#This Row],[id]:[state]],6,0)</f>
        <v>failed</v>
      </c>
      <c r="C3953">
        <f>IF(B3953="successful",Data!L3953,0)</f>
        <v>0</v>
      </c>
      <c r="F3953" t="str">
        <f>VLOOKUP(A3953,Table1[[#This Row],[id]:[state]],6,0)</f>
        <v>failed</v>
      </c>
      <c r="G3953">
        <f>IF(F3953="failed",Data!L3953,0)</f>
        <v>1</v>
      </c>
    </row>
    <row r="3954" spans="1:7" x14ac:dyDescent="0.25">
      <c r="A3954">
        <v>3952</v>
      </c>
      <c r="B3954" t="str">
        <f>VLOOKUP(A3954,Table1[[#This Row],[id]:[state]],6,0)</f>
        <v>failed</v>
      </c>
      <c r="C3954">
        <f>IF(B3954="successful",Data!L3954,0)</f>
        <v>0</v>
      </c>
      <c r="F3954" t="str">
        <f>VLOOKUP(A3954,Table1[[#This Row],[id]:[state]],6,0)</f>
        <v>failed</v>
      </c>
      <c r="G3954">
        <f>IF(F3954="failed",Data!L3954,0)</f>
        <v>1</v>
      </c>
    </row>
    <row r="3955" spans="1:7" x14ac:dyDescent="0.25">
      <c r="A3955">
        <v>3953</v>
      </c>
      <c r="B3955" t="str">
        <f>VLOOKUP(A3955,Table1[[#This Row],[id]:[state]],6,0)</f>
        <v>failed</v>
      </c>
      <c r="C3955">
        <f>IF(B3955="successful",Data!L3955,0)</f>
        <v>0</v>
      </c>
      <c r="F3955" t="str">
        <f>VLOOKUP(A3955,Table1[[#This Row],[id]:[state]],6,0)</f>
        <v>failed</v>
      </c>
      <c r="G3955">
        <f>IF(F3955="failed",Data!L3955,0)</f>
        <v>0</v>
      </c>
    </row>
    <row r="3956" spans="1:7" x14ac:dyDescent="0.25">
      <c r="A3956">
        <v>3954</v>
      </c>
      <c r="B3956" t="str">
        <f>VLOOKUP(A3956,Table1[[#This Row],[id]:[state]],6,0)</f>
        <v>failed</v>
      </c>
      <c r="C3956">
        <f>IF(B3956="successful",Data!L3956,0)</f>
        <v>0</v>
      </c>
      <c r="F3956" t="str">
        <f>VLOOKUP(A3956,Table1[[#This Row],[id]:[state]],6,0)</f>
        <v>failed</v>
      </c>
      <c r="G3956">
        <f>IF(F3956="failed",Data!L3956,0)</f>
        <v>0</v>
      </c>
    </row>
    <row r="3957" spans="1:7" x14ac:dyDescent="0.25">
      <c r="A3957">
        <v>3955</v>
      </c>
      <c r="B3957" t="str">
        <f>VLOOKUP(A3957,Table1[[#This Row],[id]:[state]],6,0)</f>
        <v>failed</v>
      </c>
      <c r="C3957">
        <f>IF(B3957="successful",Data!L3957,0)</f>
        <v>0</v>
      </c>
      <c r="F3957" t="str">
        <f>VLOOKUP(A3957,Table1[[#This Row],[id]:[state]],6,0)</f>
        <v>failed</v>
      </c>
      <c r="G3957">
        <f>IF(F3957="failed",Data!L3957,0)</f>
        <v>8</v>
      </c>
    </row>
    <row r="3958" spans="1:7" x14ac:dyDescent="0.25">
      <c r="A3958">
        <v>3956</v>
      </c>
      <c r="B3958" t="str">
        <f>VLOOKUP(A3958,Table1[[#This Row],[id]:[state]],6,0)</f>
        <v>failed</v>
      </c>
      <c r="C3958">
        <f>IF(B3958="successful",Data!L3958,0)</f>
        <v>0</v>
      </c>
      <c r="F3958" t="str">
        <f>VLOOKUP(A3958,Table1[[#This Row],[id]:[state]],6,0)</f>
        <v>failed</v>
      </c>
      <c r="G3958">
        <f>IF(F3958="failed",Data!L3958,0)</f>
        <v>0</v>
      </c>
    </row>
    <row r="3959" spans="1:7" x14ac:dyDescent="0.25">
      <c r="A3959">
        <v>3957</v>
      </c>
      <c r="B3959" t="str">
        <f>VLOOKUP(A3959,Table1[[#This Row],[id]:[state]],6,0)</f>
        <v>failed</v>
      </c>
      <c r="C3959">
        <f>IF(B3959="successful",Data!L3959,0)</f>
        <v>0</v>
      </c>
      <c r="F3959" t="str">
        <f>VLOOKUP(A3959,Table1[[#This Row],[id]:[state]],6,0)</f>
        <v>failed</v>
      </c>
      <c r="G3959">
        <f>IF(F3959="failed",Data!L3959,0)</f>
        <v>1</v>
      </c>
    </row>
    <row r="3960" spans="1:7" x14ac:dyDescent="0.25">
      <c r="A3960">
        <v>3958</v>
      </c>
      <c r="B3960" t="str">
        <f>VLOOKUP(A3960,Table1[[#This Row],[id]:[state]],6,0)</f>
        <v>failed</v>
      </c>
      <c r="C3960">
        <f>IF(B3960="successful",Data!L3960,0)</f>
        <v>0</v>
      </c>
      <c r="F3960" t="str">
        <f>VLOOKUP(A3960,Table1[[#This Row],[id]:[state]],6,0)</f>
        <v>failed</v>
      </c>
      <c r="G3960">
        <f>IF(F3960="failed",Data!L3960,0)</f>
        <v>16</v>
      </c>
    </row>
    <row r="3961" spans="1:7" x14ac:dyDescent="0.25">
      <c r="A3961">
        <v>3959</v>
      </c>
      <c r="B3961" t="str">
        <f>VLOOKUP(A3961,Table1[[#This Row],[id]:[state]],6,0)</f>
        <v>failed</v>
      </c>
      <c r="C3961">
        <f>IF(B3961="successful",Data!L3961,0)</f>
        <v>0</v>
      </c>
      <c r="F3961" t="str">
        <f>VLOOKUP(A3961,Table1[[#This Row],[id]:[state]],6,0)</f>
        <v>failed</v>
      </c>
      <c r="G3961">
        <f>IF(F3961="failed",Data!L3961,0)</f>
        <v>12</v>
      </c>
    </row>
    <row r="3962" spans="1:7" x14ac:dyDescent="0.25">
      <c r="A3962">
        <v>3960</v>
      </c>
      <c r="B3962" t="str">
        <f>VLOOKUP(A3962,Table1[[#This Row],[id]:[state]],6,0)</f>
        <v>failed</v>
      </c>
      <c r="C3962">
        <f>IF(B3962="successful",Data!L3962,0)</f>
        <v>0</v>
      </c>
      <c r="F3962" t="str">
        <f>VLOOKUP(A3962,Table1[[#This Row],[id]:[state]],6,0)</f>
        <v>failed</v>
      </c>
      <c r="G3962">
        <f>IF(F3962="failed",Data!L3962,0)</f>
        <v>4</v>
      </c>
    </row>
    <row r="3963" spans="1:7" x14ac:dyDescent="0.25">
      <c r="A3963">
        <v>3961</v>
      </c>
      <c r="B3963" t="str">
        <f>VLOOKUP(A3963,Table1[[#This Row],[id]:[state]],6,0)</f>
        <v>failed</v>
      </c>
      <c r="C3963">
        <f>IF(B3963="successful",Data!L3963,0)</f>
        <v>0</v>
      </c>
      <c r="F3963" t="str">
        <f>VLOOKUP(A3963,Table1[[#This Row],[id]:[state]],6,0)</f>
        <v>failed</v>
      </c>
      <c r="G3963">
        <f>IF(F3963="failed",Data!L3963,0)</f>
        <v>2</v>
      </c>
    </row>
    <row r="3964" spans="1:7" x14ac:dyDescent="0.25">
      <c r="A3964">
        <v>3962</v>
      </c>
      <c r="B3964" t="str">
        <f>VLOOKUP(A3964,Table1[[#This Row],[id]:[state]],6,0)</f>
        <v>failed</v>
      </c>
      <c r="C3964">
        <f>IF(B3964="successful",Data!L3964,0)</f>
        <v>0</v>
      </c>
      <c r="F3964" t="str">
        <f>VLOOKUP(A3964,Table1[[#This Row],[id]:[state]],6,0)</f>
        <v>failed</v>
      </c>
      <c r="G3964">
        <f>IF(F3964="failed",Data!L3964,0)</f>
        <v>3</v>
      </c>
    </row>
    <row r="3965" spans="1:7" x14ac:dyDescent="0.25">
      <c r="A3965">
        <v>3963</v>
      </c>
      <c r="B3965" t="str">
        <f>VLOOKUP(A3965,Table1[[#This Row],[id]:[state]],6,0)</f>
        <v>failed</v>
      </c>
      <c r="C3965">
        <f>IF(B3965="successful",Data!L3965,0)</f>
        <v>0</v>
      </c>
      <c r="F3965" t="str">
        <f>VLOOKUP(A3965,Table1[[#This Row],[id]:[state]],6,0)</f>
        <v>failed</v>
      </c>
      <c r="G3965">
        <f>IF(F3965="failed",Data!L3965,0)</f>
        <v>0</v>
      </c>
    </row>
    <row r="3966" spans="1:7" x14ac:dyDescent="0.25">
      <c r="A3966">
        <v>3964</v>
      </c>
      <c r="B3966" t="str">
        <f>VLOOKUP(A3966,Table1[[#This Row],[id]:[state]],6,0)</f>
        <v>failed</v>
      </c>
      <c r="C3966">
        <f>IF(B3966="successful",Data!L3966,0)</f>
        <v>0</v>
      </c>
      <c r="F3966" t="str">
        <f>VLOOKUP(A3966,Table1[[#This Row],[id]:[state]],6,0)</f>
        <v>failed</v>
      </c>
      <c r="G3966">
        <f>IF(F3966="failed",Data!L3966,0)</f>
        <v>3</v>
      </c>
    </row>
    <row r="3967" spans="1:7" x14ac:dyDescent="0.25">
      <c r="A3967">
        <v>3965</v>
      </c>
      <c r="B3967" t="str">
        <f>VLOOKUP(A3967,Table1[[#This Row],[id]:[state]],6,0)</f>
        <v>failed</v>
      </c>
      <c r="C3967">
        <f>IF(B3967="successful",Data!L3967,0)</f>
        <v>0</v>
      </c>
      <c r="F3967" t="str">
        <f>VLOOKUP(A3967,Table1[[#This Row],[id]:[state]],6,0)</f>
        <v>failed</v>
      </c>
      <c r="G3967">
        <f>IF(F3967="failed",Data!L3967,0)</f>
        <v>4</v>
      </c>
    </row>
    <row r="3968" spans="1:7" x14ac:dyDescent="0.25">
      <c r="A3968">
        <v>3966</v>
      </c>
      <c r="B3968" t="str">
        <f>VLOOKUP(A3968,Table1[[#This Row],[id]:[state]],6,0)</f>
        <v>failed</v>
      </c>
      <c r="C3968">
        <f>IF(B3968="successful",Data!L3968,0)</f>
        <v>0</v>
      </c>
      <c r="F3968" t="str">
        <f>VLOOKUP(A3968,Table1[[#This Row],[id]:[state]],6,0)</f>
        <v>failed</v>
      </c>
      <c r="G3968">
        <f>IF(F3968="failed",Data!L3968,0)</f>
        <v>2</v>
      </c>
    </row>
    <row r="3969" spans="1:7" x14ac:dyDescent="0.25">
      <c r="A3969">
        <v>3967</v>
      </c>
      <c r="B3969" t="str">
        <f>VLOOKUP(A3969,Table1[[#This Row],[id]:[state]],6,0)</f>
        <v>failed</v>
      </c>
      <c r="C3969">
        <f>IF(B3969="successful",Data!L3969,0)</f>
        <v>0</v>
      </c>
      <c r="F3969" t="str">
        <f>VLOOKUP(A3969,Table1[[#This Row],[id]:[state]],6,0)</f>
        <v>failed</v>
      </c>
      <c r="G3969">
        <f>IF(F3969="failed",Data!L3969,0)</f>
        <v>10</v>
      </c>
    </row>
    <row r="3970" spans="1:7" x14ac:dyDescent="0.25">
      <c r="A3970">
        <v>3968</v>
      </c>
      <c r="B3970" t="str">
        <f>VLOOKUP(A3970,Table1[[#This Row],[id]:[state]],6,0)</f>
        <v>failed</v>
      </c>
      <c r="C3970">
        <f>IF(B3970="successful",Data!L3970,0)</f>
        <v>0</v>
      </c>
      <c r="F3970" t="str">
        <f>VLOOKUP(A3970,Table1[[#This Row],[id]:[state]],6,0)</f>
        <v>failed</v>
      </c>
      <c r="G3970">
        <f>IF(F3970="failed",Data!L3970,0)</f>
        <v>11</v>
      </c>
    </row>
    <row r="3971" spans="1:7" x14ac:dyDescent="0.25">
      <c r="A3971">
        <v>3969</v>
      </c>
      <c r="B3971" t="str">
        <f>VLOOKUP(A3971,Table1[[#This Row],[id]:[state]],6,0)</f>
        <v>failed</v>
      </c>
      <c r="C3971">
        <f>IF(B3971="successful",Data!L3971,0)</f>
        <v>0</v>
      </c>
      <c r="F3971" t="str">
        <f>VLOOKUP(A3971,Table1[[#This Row],[id]:[state]],6,0)</f>
        <v>failed</v>
      </c>
      <c r="G3971">
        <f>IF(F3971="failed",Data!L3971,0)</f>
        <v>6</v>
      </c>
    </row>
    <row r="3972" spans="1:7" x14ac:dyDescent="0.25">
      <c r="A3972">
        <v>3970</v>
      </c>
      <c r="B3972" t="str">
        <f>VLOOKUP(A3972,Table1[[#This Row],[id]:[state]],6,0)</f>
        <v>failed</v>
      </c>
      <c r="C3972">
        <f>IF(B3972="successful",Data!L3972,0)</f>
        <v>0</v>
      </c>
      <c r="F3972" t="str">
        <f>VLOOKUP(A3972,Table1[[#This Row],[id]:[state]],6,0)</f>
        <v>failed</v>
      </c>
      <c r="G3972">
        <f>IF(F3972="failed",Data!L3972,0)</f>
        <v>2</v>
      </c>
    </row>
    <row r="3973" spans="1:7" x14ac:dyDescent="0.25">
      <c r="A3973">
        <v>3971</v>
      </c>
      <c r="B3973" t="str">
        <f>VLOOKUP(A3973,Table1[[#This Row],[id]:[state]],6,0)</f>
        <v>failed</v>
      </c>
      <c r="C3973">
        <f>IF(B3973="successful",Data!L3973,0)</f>
        <v>0</v>
      </c>
      <c r="F3973" t="str">
        <f>VLOOKUP(A3973,Table1[[#This Row],[id]:[state]],6,0)</f>
        <v>failed</v>
      </c>
      <c r="G3973">
        <f>IF(F3973="failed",Data!L3973,0)</f>
        <v>6</v>
      </c>
    </row>
    <row r="3974" spans="1:7" x14ac:dyDescent="0.25">
      <c r="A3974">
        <v>3972</v>
      </c>
      <c r="B3974" t="str">
        <f>VLOOKUP(A3974,Table1[[#This Row],[id]:[state]],6,0)</f>
        <v>failed</v>
      </c>
      <c r="C3974">
        <f>IF(B3974="successful",Data!L3974,0)</f>
        <v>0</v>
      </c>
      <c r="F3974" t="str">
        <f>VLOOKUP(A3974,Table1[[#This Row],[id]:[state]],6,0)</f>
        <v>failed</v>
      </c>
      <c r="G3974">
        <f>IF(F3974="failed",Data!L3974,0)</f>
        <v>8</v>
      </c>
    </row>
    <row r="3975" spans="1:7" x14ac:dyDescent="0.25">
      <c r="A3975">
        <v>3973</v>
      </c>
      <c r="B3975" t="str">
        <f>VLOOKUP(A3975,Table1[[#This Row],[id]:[state]],6,0)</f>
        <v>failed</v>
      </c>
      <c r="C3975">
        <f>IF(B3975="successful",Data!L3975,0)</f>
        <v>0</v>
      </c>
      <c r="F3975" t="str">
        <f>VLOOKUP(A3975,Table1[[#This Row],[id]:[state]],6,0)</f>
        <v>failed</v>
      </c>
      <c r="G3975">
        <f>IF(F3975="failed",Data!L3975,0)</f>
        <v>37</v>
      </c>
    </row>
    <row r="3976" spans="1:7" x14ac:dyDescent="0.25">
      <c r="A3976">
        <v>3974</v>
      </c>
      <c r="B3976" t="str">
        <f>VLOOKUP(A3976,Table1[[#This Row],[id]:[state]],6,0)</f>
        <v>failed</v>
      </c>
      <c r="C3976">
        <f>IF(B3976="successful",Data!L3976,0)</f>
        <v>0</v>
      </c>
      <c r="F3976" t="str">
        <f>VLOOKUP(A3976,Table1[[#This Row],[id]:[state]],6,0)</f>
        <v>failed</v>
      </c>
      <c r="G3976">
        <f>IF(F3976="failed",Data!L3976,0)</f>
        <v>11</v>
      </c>
    </row>
    <row r="3977" spans="1:7" x14ac:dyDescent="0.25">
      <c r="A3977">
        <v>3975</v>
      </c>
      <c r="B3977" t="str">
        <f>VLOOKUP(A3977,Table1[[#This Row],[id]:[state]],6,0)</f>
        <v>failed</v>
      </c>
      <c r="C3977">
        <f>IF(B3977="successful",Data!L3977,0)</f>
        <v>0</v>
      </c>
      <c r="F3977" t="str">
        <f>VLOOKUP(A3977,Table1[[#This Row],[id]:[state]],6,0)</f>
        <v>failed</v>
      </c>
      <c r="G3977">
        <f>IF(F3977="failed",Data!L3977,0)</f>
        <v>0</v>
      </c>
    </row>
    <row r="3978" spans="1:7" x14ac:dyDescent="0.25">
      <c r="A3978">
        <v>3976</v>
      </c>
      <c r="B3978" t="str">
        <f>VLOOKUP(A3978,Table1[[#This Row],[id]:[state]],6,0)</f>
        <v>failed</v>
      </c>
      <c r="C3978">
        <f>IF(B3978="successful",Data!L3978,0)</f>
        <v>0</v>
      </c>
      <c r="F3978" t="str">
        <f>VLOOKUP(A3978,Table1[[#This Row],[id]:[state]],6,0)</f>
        <v>failed</v>
      </c>
      <c r="G3978">
        <f>IF(F3978="failed",Data!L3978,0)</f>
        <v>10</v>
      </c>
    </row>
    <row r="3979" spans="1:7" x14ac:dyDescent="0.25">
      <c r="A3979">
        <v>3977</v>
      </c>
      <c r="B3979" t="str">
        <f>VLOOKUP(A3979,Table1[[#This Row],[id]:[state]],6,0)</f>
        <v>failed</v>
      </c>
      <c r="C3979">
        <f>IF(B3979="successful",Data!L3979,0)</f>
        <v>0</v>
      </c>
      <c r="F3979" t="str">
        <f>VLOOKUP(A3979,Table1[[#This Row],[id]:[state]],6,0)</f>
        <v>failed</v>
      </c>
      <c r="G3979">
        <f>IF(F3979="failed",Data!L3979,0)</f>
        <v>6</v>
      </c>
    </row>
    <row r="3980" spans="1:7" x14ac:dyDescent="0.25">
      <c r="A3980">
        <v>3978</v>
      </c>
      <c r="B3980" t="str">
        <f>VLOOKUP(A3980,Table1[[#This Row],[id]:[state]],6,0)</f>
        <v>failed</v>
      </c>
      <c r="C3980">
        <f>IF(B3980="successful",Data!L3980,0)</f>
        <v>0</v>
      </c>
      <c r="F3980" t="str">
        <f>VLOOKUP(A3980,Table1[[#This Row],[id]:[state]],6,0)</f>
        <v>failed</v>
      </c>
      <c r="G3980">
        <f>IF(F3980="failed",Data!L3980,0)</f>
        <v>8</v>
      </c>
    </row>
    <row r="3981" spans="1:7" x14ac:dyDescent="0.25">
      <c r="A3981">
        <v>3979</v>
      </c>
      <c r="B3981" t="str">
        <f>VLOOKUP(A3981,Table1[[#This Row],[id]:[state]],6,0)</f>
        <v>failed</v>
      </c>
      <c r="C3981">
        <f>IF(B3981="successful",Data!L3981,0)</f>
        <v>0</v>
      </c>
      <c r="F3981" t="str">
        <f>VLOOKUP(A3981,Table1[[#This Row],[id]:[state]],6,0)</f>
        <v>failed</v>
      </c>
      <c r="G3981">
        <f>IF(F3981="failed",Data!L3981,0)</f>
        <v>6</v>
      </c>
    </row>
    <row r="3982" spans="1:7" x14ac:dyDescent="0.25">
      <c r="A3982">
        <v>3980</v>
      </c>
      <c r="B3982" t="str">
        <f>VLOOKUP(A3982,Table1[[#This Row],[id]:[state]],6,0)</f>
        <v>failed</v>
      </c>
      <c r="C3982">
        <f>IF(B3982="successful",Data!L3982,0)</f>
        <v>0</v>
      </c>
      <c r="F3982" t="str">
        <f>VLOOKUP(A3982,Table1[[#This Row],[id]:[state]],6,0)</f>
        <v>failed</v>
      </c>
      <c r="G3982">
        <f>IF(F3982="failed",Data!L3982,0)</f>
        <v>7</v>
      </c>
    </row>
    <row r="3983" spans="1:7" x14ac:dyDescent="0.25">
      <c r="A3983">
        <v>3981</v>
      </c>
      <c r="B3983" t="str">
        <f>VLOOKUP(A3983,Table1[[#This Row],[id]:[state]],6,0)</f>
        <v>failed</v>
      </c>
      <c r="C3983">
        <f>IF(B3983="successful",Data!L3983,0)</f>
        <v>0</v>
      </c>
      <c r="F3983" t="str">
        <f>VLOOKUP(A3983,Table1[[#This Row],[id]:[state]],6,0)</f>
        <v>failed</v>
      </c>
      <c r="G3983">
        <f>IF(F3983="failed",Data!L3983,0)</f>
        <v>7</v>
      </c>
    </row>
    <row r="3984" spans="1:7" x14ac:dyDescent="0.25">
      <c r="A3984">
        <v>3982</v>
      </c>
      <c r="B3984" t="str">
        <f>VLOOKUP(A3984,Table1[[#This Row],[id]:[state]],6,0)</f>
        <v>failed</v>
      </c>
      <c r="C3984">
        <f>IF(B3984="successful",Data!L3984,0)</f>
        <v>0</v>
      </c>
      <c r="F3984" t="str">
        <f>VLOOKUP(A3984,Table1[[#This Row],[id]:[state]],6,0)</f>
        <v>failed</v>
      </c>
      <c r="G3984">
        <f>IF(F3984="failed",Data!L3984,0)</f>
        <v>5</v>
      </c>
    </row>
    <row r="3985" spans="1:7" x14ac:dyDescent="0.25">
      <c r="A3985">
        <v>3983</v>
      </c>
      <c r="B3985" t="str">
        <f>VLOOKUP(A3985,Table1[[#This Row],[id]:[state]],6,0)</f>
        <v>failed</v>
      </c>
      <c r="C3985">
        <f>IF(B3985="successful",Data!L3985,0)</f>
        <v>0</v>
      </c>
      <c r="F3985" t="str">
        <f>VLOOKUP(A3985,Table1[[#This Row],[id]:[state]],6,0)</f>
        <v>failed</v>
      </c>
      <c r="G3985">
        <f>IF(F3985="failed",Data!L3985,0)</f>
        <v>46</v>
      </c>
    </row>
    <row r="3986" spans="1:7" x14ac:dyDescent="0.25">
      <c r="A3986">
        <v>3984</v>
      </c>
      <c r="B3986" t="str">
        <f>VLOOKUP(A3986,Table1[[#This Row],[id]:[state]],6,0)</f>
        <v>failed</v>
      </c>
      <c r="C3986">
        <f>IF(B3986="successful",Data!L3986,0)</f>
        <v>0</v>
      </c>
      <c r="F3986" t="str">
        <f>VLOOKUP(A3986,Table1[[#This Row],[id]:[state]],6,0)</f>
        <v>failed</v>
      </c>
      <c r="G3986">
        <f>IF(F3986="failed",Data!L3986,0)</f>
        <v>10</v>
      </c>
    </row>
    <row r="3987" spans="1:7" x14ac:dyDescent="0.25">
      <c r="A3987">
        <v>3985</v>
      </c>
      <c r="B3987" t="str">
        <f>VLOOKUP(A3987,Table1[[#This Row],[id]:[state]],6,0)</f>
        <v>failed</v>
      </c>
      <c r="C3987">
        <f>IF(B3987="successful",Data!L3987,0)</f>
        <v>0</v>
      </c>
      <c r="F3987" t="str">
        <f>VLOOKUP(A3987,Table1[[#This Row],[id]:[state]],6,0)</f>
        <v>failed</v>
      </c>
      <c r="G3987">
        <f>IF(F3987="failed",Data!L3987,0)</f>
        <v>19</v>
      </c>
    </row>
    <row r="3988" spans="1:7" x14ac:dyDescent="0.25">
      <c r="A3988">
        <v>3986</v>
      </c>
      <c r="B3988" t="str">
        <f>VLOOKUP(A3988,Table1[[#This Row],[id]:[state]],6,0)</f>
        <v>failed</v>
      </c>
      <c r="C3988">
        <f>IF(B3988="successful",Data!L3988,0)</f>
        <v>0</v>
      </c>
      <c r="F3988" t="str">
        <f>VLOOKUP(A3988,Table1[[#This Row],[id]:[state]],6,0)</f>
        <v>failed</v>
      </c>
      <c r="G3988">
        <f>IF(F3988="failed",Data!L3988,0)</f>
        <v>13</v>
      </c>
    </row>
    <row r="3989" spans="1:7" x14ac:dyDescent="0.25">
      <c r="A3989">
        <v>3987</v>
      </c>
      <c r="B3989" t="str">
        <f>VLOOKUP(A3989,Table1[[#This Row],[id]:[state]],6,0)</f>
        <v>failed</v>
      </c>
      <c r="C3989">
        <f>IF(B3989="successful",Data!L3989,0)</f>
        <v>0</v>
      </c>
      <c r="F3989" t="str">
        <f>VLOOKUP(A3989,Table1[[#This Row],[id]:[state]],6,0)</f>
        <v>failed</v>
      </c>
      <c r="G3989">
        <f>IF(F3989="failed",Data!L3989,0)</f>
        <v>13</v>
      </c>
    </row>
    <row r="3990" spans="1:7" x14ac:dyDescent="0.25">
      <c r="A3990">
        <v>3988</v>
      </c>
      <c r="B3990" t="str">
        <f>VLOOKUP(A3990,Table1[[#This Row],[id]:[state]],6,0)</f>
        <v>failed</v>
      </c>
      <c r="C3990">
        <f>IF(B3990="successful",Data!L3990,0)</f>
        <v>0</v>
      </c>
      <c r="F3990" t="str">
        <f>VLOOKUP(A3990,Table1[[#This Row],[id]:[state]],6,0)</f>
        <v>failed</v>
      </c>
      <c r="G3990">
        <f>IF(F3990="failed",Data!L3990,0)</f>
        <v>4</v>
      </c>
    </row>
    <row r="3991" spans="1:7" x14ac:dyDescent="0.25">
      <c r="A3991">
        <v>3989</v>
      </c>
      <c r="B3991" t="str">
        <f>VLOOKUP(A3991,Table1[[#This Row],[id]:[state]],6,0)</f>
        <v>failed</v>
      </c>
      <c r="C3991">
        <f>IF(B3991="successful",Data!L3991,0)</f>
        <v>0</v>
      </c>
      <c r="F3991" t="str">
        <f>VLOOKUP(A3991,Table1[[#This Row],[id]:[state]],6,0)</f>
        <v>failed</v>
      </c>
      <c r="G3991">
        <f>IF(F3991="failed",Data!L3991,0)</f>
        <v>0</v>
      </c>
    </row>
    <row r="3992" spans="1:7" x14ac:dyDescent="0.25">
      <c r="A3992">
        <v>3990</v>
      </c>
      <c r="B3992" t="str">
        <f>VLOOKUP(A3992,Table1[[#This Row],[id]:[state]],6,0)</f>
        <v>failed</v>
      </c>
      <c r="C3992">
        <f>IF(B3992="successful",Data!L3992,0)</f>
        <v>0</v>
      </c>
      <c r="F3992" t="str">
        <f>VLOOKUP(A3992,Table1[[#This Row],[id]:[state]],6,0)</f>
        <v>failed</v>
      </c>
      <c r="G3992">
        <f>IF(F3992="failed",Data!L3992,0)</f>
        <v>3</v>
      </c>
    </row>
    <row r="3993" spans="1:7" x14ac:dyDescent="0.25">
      <c r="A3993">
        <v>3991</v>
      </c>
      <c r="B3993" t="str">
        <f>VLOOKUP(A3993,Table1[[#This Row],[id]:[state]],6,0)</f>
        <v>failed</v>
      </c>
      <c r="C3993">
        <f>IF(B3993="successful",Data!L3993,0)</f>
        <v>0</v>
      </c>
      <c r="F3993" t="str">
        <f>VLOOKUP(A3993,Table1[[#This Row],[id]:[state]],6,0)</f>
        <v>failed</v>
      </c>
      <c r="G3993">
        <f>IF(F3993="failed",Data!L3993,0)</f>
        <v>1</v>
      </c>
    </row>
    <row r="3994" spans="1:7" x14ac:dyDescent="0.25">
      <c r="A3994">
        <v>3992</v>
      </c>
      <c r="B3994" t="str">
        <f>VLOOKUP(A3994,Table1[[#This Row],[id]:[state]],6,0)</f>
        <v>failed</v>
      </c>
      <c r="C3994">
        <f>IF(B3994="successful",Data!L3994,0)</f>
        <v>0</v>
      </c>
      <c r="F3994" t="str">
        <f>VLOOKUP(A3994,Table1[[#This Row],[id]:[state]],6,0)</f>
        <v>failed</v>
      </c>
      <c r="G3994">
        <f>IF(F3994="failed",Data!L3994,0)</f>
        <v>9</v>
      </c>
    </row>
    <row r="3995" spans="1:7" x14ac:dyDescent="0.25">
      <c r="A3995">
        <v>3993</v>
      </c>
      <c r="B3995" t="str">
        <f>VLOOKUP(A3995,Table1[[#This Row],[id]:[state]],6,0)</f>
        <v>failed</v>
      </c>
      <c r="C3995">
        <f>IF(B3995="successful",Data!L3995,0)</f>
        <v>0</v>
      </c>
      <c r="F3995" t="str">
        <f>VLOOKUP(A3995,Table1[[#This Row],[id]:[state]],6,0)</f>
        <v>failed</v>
      </c>
      <c r="G3995">
        <f>IF(F3995="failed",Data!L3995,0)</f>
        <v>1</v>
      </c>
    </row>
    <row r="3996" spans="1:7" x14ac:dyDescent="0.25">
      <c r="A3996">
        <v>3994</v>
      </c>
      <c r="B3996" t="str">
        <f>VLOOKUP(A3996,Table1[[#This Row],[id]:[state]],6,0)</f>
        <v>failed</v>
      </c>
      <c r="C3996">
        <f>IF(B3996="successful",Data!L3996,0)</f>
        <v>0</v>
      </c>
      <c r="F3996" t="str">
        <f>VLOOKUP(A3996,Table1[[#This Row],[id]:[state]],6,0)</f>
        <v>failed</v>
      </c>
      <c r="G3996">
        <f>IF(F3996="failed",Data!L3996,0)</f>
        <v>1</v>
      </c>
    </row>
    <row r="3997" spans="1:7" x14ac:dyDescent="0.25">
      <c r="A3997">
        <v>3995</v>
      </c>
      <c r="B3997" t="str">
        <f>VLOOKUP(A3997,Table1[[#This Row],[id]:[state]],6,0)</f>
        <v>failed</v>
      </c>
      <c r="C3997">
        <f>IF(B3997="successful",Data!L3997,0)</f>
        <v>0</v>
      </c>
      <c r="F3997" t="str">
        <f>VLOOKUP(A3997,Table1[[#This Row],[id]:[state]],6,0)</f>
        <v>failed</v>
      </c>
      <c r="G3997">
        <f>IF(F3997="failed",Data!L3997,0)</f>
        <v>4</v>
      </c>
    </row>
    <row r="3998" spans="1:7" x14ac:dyDescent="0.25">
      <c r="A3998">
        <v>3996</v>
      </c>
      <c r="B3998" t="str">
        <f>VLOOKUP(A3998,Table1[[#This Row],[id]:[state]],6,0)</f>
        <v>failed</v>
      </c>
      <c r="C3998">
        <f>IF(B3998="successful",Data!L3998,0)</f>
        <v>0</v>
      </c>
      <c r="F3998" t="str">
        <f>VLOOKUP(A3998,Table1[[#This Row],[id]:[state]],6,0)</f>
        <v>failed</v>
      </c>
      <c r="G3998">
        <f>IF(F3998="failed",Data!L3998,0)</f>
        <v>17</v>
      </c>
    </row>
    <row r="3999" spans="1:7" x14ac:dyDescent="0.25">
      <c r="A3999">
        <v>3997</v>
      </c>
      <c r="B3999" t="str">
        <f>VLOOKUP(A3999,Table1[[#This Row],[id]:[state]],6,0)</f>
        <v>failed</v>
      </c>
      <c r="C3999">
        <f>IF(B3999="successful",Data!L3999,0)</f>
        <v>0</v>
      </c>
      <c r="F3999" t="str">
        <f>VLOOKUP(A3999,Table1[[#This Row],[id]:[state]],6,0)</f>
        <v>failed</v>
      </c>
      <c r="G3999">
        <f>IF(F3999="failed",Data!L3999,0)</f>
        <v>0</v>
      </c>
    </row>
    <row r="4000" spans="1:7" x14ac:dyDescent="0.25">
      <c r="A4000">
        <v>3998</v>
      </c>
      <c r="B4000" t="str">
        <f>VLOOKUP(A4000,Table1[[#This Row],[id]:[state]],6,0)</f>
        <v>failed</v>
      </c>
      <c r="C4000">
        <f>IF(B4000="successful",Data!L4000,0)</f>
        <v>0</v>
      </c>
      <c r="F4000" t="str">
        <f>VLOOKUP(A4000,Table1[[#This Row],[id]:[state]],6,0)</f>
        <v>failed</v>
      </c>
      <c r="G4000">
        <f>IF(F4000="failed",Data!L4000,0)</f>
        <v>12</v>
      </c>
    </row>
    <row r="4001" spans="1:7" x14ac:dyDescent="0.25">
      <c r="A4001">
        <v>3999</v>
      </c>
      <c r="B4001" t="str">
        <f>VLOOKUP(A4001,Table1[[#This Row],[id]:[state]],6,0)</f>
        <v>failed</v>
      </c>
      <c r="C4001">
        <f>IF(B4001="successful",Data!L4001,0)</f>
        <v>0</v>
      </c>
      <c r="F4001" t="str">
        <f>VLOOKUP(A4001,Table1[[#This Row],[id]:[state]],6,0)</f>
        <v>failed</v>
      </c>
      <c r="G4001">
        <f>IF(F4001="failed",Data!L4001,0)</f>
        <v>14</v>
      </c>
    </row>
    <row r="4002" spans="1:7" x14ac:dyDescent="0.25">
      <c r="A4002">
        <v>4000</v>
      </c>
      <c r="B4002" t="str">
        <f>VLOOKUP(A4002,Table1[[#This Row],[id]:[state]],6,0)</f>
        <v>failed</v>
      </c>
      <c r="C4002">
        <f>IF(B4002="successful",Data!L4002,0)</f>
        <v>0</v>
      </c>
      <c r="F4002" t="str">
        <f>VLOOKUP(A4002,Table1[[#This Row],[id]:[state]],6,0)</f>
        <v>failed</v>
      </c>
      <c r="G4002">
        <f>IF(F4002="failed",Data!L4002,0)</f>
        <v>1</v>
      </c>
    </row>
    <row r="4003" spans="1:7" x14ac:dyDescent="0.25">
      <c r="A4003">
        <v>4001</v>
      </c>
      <c r="B4003" t="str">
        <f>VLOOKUP(A4003,Table1[[#This Row],[id]:[state]],6,0)</f>
        <v>failed</v>
      </c>
      <c r="C4003">
        <f>IF(B4003="successful",Data!L4003,0)</f>
        <v>0</v>
      </c>
      <c r="F4003" t="str">
        <f>VLOOKUP(A4003,Table1[[#This Row],[id]:[state]],6,0)</f>
        <v>failed</v>
      </c>
      <c r="G4003">
        <f>IF(F4003="failed",Data!L4003,0)</f>
        <v>14</v>
      </c>
    </row>
    <row r="4004" spans="1:7" x14ac:dyDescent="0.25">
      <c r="A4004">
        <v>4002</v>
      </c>
      <c r="B4004" t="str">
        <f>VLOOKUP(A4004,Table1[[#This Row],[id]:[state]],6,0)</f>
        <v>failed</v>
      </c>
      <c r="C4004">
        <f>IF(B4004="successful",Data!L4004,0)</f>
        <v>0</v>
      </c>
      <c r="F4004" t="str">
        <f>VLOOKUP(A4004,Table1[[#This Row],[id]:[state]],6,0)</f>
        <v>failed</v>
      </c>
      <c r="G4004">
        <f>IF(F4004="failed",Data!L4004,0)</f>
        <v>4</v>
      </c>
    </row>
    <row r="4005" spans="1:7" x14ac:dyDescent="0.25">
      <c r="A4005">
        <v>4003</v>
      </c>
      <c r="B4005" t="str">
        <f>VLOOKUP(A4005,Table1[[#This Row],[id]:[state]],6,0)</f>
        <v>failed</v>
      </c>
      <c r="C4005">
        <f>IF(B4005="successful",Data!L4005,0)</f>
        <v>0</v>
      </c>
      <c r="F4005" t="str">
        <f>VLOOKUP(A4005,Table1[[#This Row],[id]:[state]],6,0)</f>
        <v>failed</v>
      </c>
      <c r="G4005">
        <f>IF(F4005="failed",Data!L4005,0)</f>
        <v>2</v>
      </c>
    </row>
    <row r="4006" spans="1:7" x14ac:dyDescent="0.25">
      <c r="A4006">
        <v>4004</v>
      </c>
      <c r="B4006" t="str">
        <f>VLOOKUP(A4006,Table1[[#This Row],[id]:[state]],6,0)</f>
        <v>failed</v>
      </c>
      <c r="C4006">
        <f>IF(B4006="successful",Data!L4006,0)</f>
        <v>0</v>
      </c>
      <c r="F4006" t="str">
        <f>VLOOKUP(A4006,Table1[[#This Row],[id]:[state]],6,0)</f>
        <v>failed</v>
      </c>
      <c r="G4006">
        <f>IF(F4006="failed",Data!L4006,0)</f>
        <v>1</v>
      </c>
    </row>
    <row r="4007" spans="1:7" x14ac:dyDescent="0.25">
      <c r="A4007">
        <v>4005</v>
      </c>
      <c r="B4007" t="str">
        <f>VLOOKUP(A4007,Table1[[#This Row],[id]:[state]],6,0)</f>
        <v>failed</v>
      </c>
      <c r="C4007">
        <f>IF(B4007="successful",Data!L4007,0)</f>
        <v>0</v>
      </c>
      <c r="F4007" t="str">
        <f>VLOOKUP(A4007,Table1[[#This Row],[id]:[state]],6,0)</f>
        <v>failed</v>
      </c>
      <c r="G4007">
        <f>IF(F4007="failed",Data!L4007,0)</f>
        <v>2</v>
      </c>
    </row>
    <row r="4008" spans="1:7" x14ac:dyDescent="0.25">
      <c r="A4008">
        <v>4006</v>
      </c>
      <c r="B4008" t="str">
        <f>VLOOKUP(A4008,Table1[[#This Row],[id]:[state]],6,0)</f>
        <v>failed</v>
      </c>
      <c r="C4008">
        <f>IF(B4008="successful",Data!L4008,0)</f>
        <v>0</v>
      </c>
      <c r="F4008" t="str">
        <f>VLOOKUP(A4008,Table1[[#This Row],[id]:[state]],6,0)</f>
        <v>failed</v>
      </c>
      <c r="G4008">
        <f>IF(F4008="failed",Data!L4008,0)</f>
        <v>1</v>
      </c>
    </row>
    <row r="4009" spans="1:7" x14ac:dyDescent="0.25">
      <c r="A4009">
        <v>4007</v>
      </c>
      <c r="B4009" t="str">
        <f>VLOOKUP(A4009,Table1[[#This Row],[id]:[state]],6,0)</f>
        <v>failed</v>
      </c>
      <c r="C4009">
        <f>IF(B4009="successful",Data!L4009,0)</f>
        <v>0</v>
      </c>
      <c r="F4009" t="str">
        <f>VLOOKUP(A4009,Table1[[#This Row],[id]:[state]],6,0)</f>
        <v>failed</v>
      </c>
      <c r="G4009">
        <f>IF(F4009="failed",Data!L4009,0)</f>
        <v>1</v>
      </c>
    </row>
    <row r="4010" spans="1:7" x14ac:dyDescent="0.25">
      <c r="A4010">
        <v>4008</v>
      </c>
      <c r="B4010" t="str">
        <f>VLOOKUP(A4010,Table1[[#This Row],[id]:[state]],6,0)</f>
        <v>failed</v>
      </c>
      <c r="C4010">
        <f>IF(B4010="successful",Data!L4010,0)</f>
        <v>0</v>
      </c>
      <c r="F4010" t="str">
        <f>VLOOKUP(A4010,Table1[[#This Row],[id]:[state]],6,0)</f>
        <v>failed</v>
      </c>
      <c r="G4010">
        <f>IF(F4010="failed",Data!L4010,0)</f>
        <v>4</v>
      </c>
    </row>
    <row r="4011" spans="1:7" x14ac:dyDescent="0.25">
      <c r="A4011">
        <v>4009</v>
      </c>
      <c r="B4011" t="str">
        <f>VLOOKUP(A4011,Table1[[#This Row],[id]:[state]],6,0)</f>
        <v>failed</v>
      </c>
      <c r="C4011">
        <f>IF(B4011="successful",Data!L4011,0)</f>
        <v>0</v>
      </c>
      <c r="F4011" t="str">
        <f>VLOOKUP(A4011,Table1[[#This Row],[id]:[state]],6,0)</f>
        <v>failed</v>
      </c>
      <c r="G4011">
        <f>IF(F4011="failed",Data!L4011,0)</f>
        <v>3</v>
      </c>
    </row>
    <row r="4012" spans="1:7" x14ac:dyDescent="0.25">
      <c r="A4012">
        <v>4010</v>
      </c>
      <c r="B4012" t="str">
        <f>VLOOKUP(A4012,Table1[[#This Row],[id]:[state]],6,0)</f>
        <v>failed</v>
      </c>
      <c r="C4012">
        <f>IF(B4012="successful",Data!L4012,0)</f>
        <v>0</v>
      </c>
      <c r="F4012" t="str">
        <f>VLOOKUP(A4012,Table1[[#This Row],[id]:[state]],6,0)</f>
        <v>failed</v>
      </c>
      <c r="G4012">
        <f>IF(F4012="failed",Data!L4012,0)</f>
        <v>38</v>
      </c>
    </row>
    <row r="4013" spans="1:7" x14ac:dyDescent="0.25">
      <c r="A4013">
        <v>4011</v>
      </c>
      <c r="B4013" t="str">
        <f>VLOOKUP(A4013,Table1[[#This Row],[id]:[state]],6,0)</f>
        <v>failed</v>
      </c>
      <c r="C4013">
        <f>IF(B4013="successful",Data!L4013,0)</f>
        <v>0</v>
      </c>
      <c r="F4013" t="str">
        <f>VLOOKUP(A4013,Table1[[#This Row],[id]:[state]],6,0)</f>
        <v>failed</v>
      </c>
      <c r="G4013">
        <f>IF(F4013="failed",Data!L4013,0)</f>
        <v>4</v>
      </c>
    </row>
    <row r="4014" spans="1:7" x14ac:dyDescent="0.25">
      <c r="A4014">
        <v>4012</v>
      </c>
      <c r="B4014" t="str">
        <f>VLOOKUP(A4014,Table1[[#This Row],[id]:[state]],6,0)</f>
        <v>failed</v>
      </c>
      <c r="C4014">
        <f>IF(B4014="successful",Data!L4014,0)</f>
        <v>0</v>
      </c>
      <c r="F4014" t="str">
        <f>VLOOKUP(A4014,Table1[[#This Row],[id]:[state]],6,0)</f>
        <v>failed</v>
      </c>
      <c r="G4014">
        <f>IF(F4014="failed",Data!L4014,0)</f>
        <v>0</v>
      </c>
    </row>
    <row r="4015" spans="1:7" x14ac:dyDescent="0.25">
      <c r="A4015">
        <v>4013</v>
      </c>
      <c r="B4015" t="str">
        <f>VLOOKUP(A4015,Table1[[#This Row],[id]:[state]],6,0)</f>
        <v>failed</v>
      </c>
      <c r="C4015">
        <f>IF(B4015="successful",Data!L4015,0)</f>
        <v>0</v>
      </c>
      <c r="F4015" t="str">
        <f>VLOOKUP(A4015,Table1[[#This Row],[id]:[state]],6,0)</f>
        <v>failed</v>
      </c>
      <c r="G4015">
        <f>IF(F4015="failed",Data!L4015,0)</f>
        <v>2</v>
      </c>
    </row>
    <row r="4016" spans="1:7" x14ac:dyDescent="0.25">
      <c r="A4016">
        <v>4014</v>
      </c>
      <c r="B4016" t="str">
        <f>VLOOKUP(A4016,Table1[[#This Row],[id]:[state]],6,0)</f>
        <v>failed</v>
      </c>
      <c r="C4016">
        <f>IF(B4016="successful",Data!L4016,0)</f>
        <v>0</v>
      </c>
      <c r="F4016" t="str">
        <f>VLOOKUP(A4016,Table1[[#This Row],[id]:[state]],6,0)</f>
        <v>failed</v>
      </c>
      <c r="G4016">
        <f>IF(F4016="failed",Data!L4016,0)</f>
        <v>0</v>
      </c>
    </row>
    <row r="4017" spans="1:7" x14ac:dyDescent="0.25">
      <c r="A4017">
        <v>4015</v>
      </c>
      <c r="B4017" t="str">
        <f>VLOOKUP(A4017,Table1[[#This Row],[id]:[state]],6,0)</f>
        <v>failed</v>
      </c>
      <c r="C4017">
        <f>IF(B4017="successful",Data!L4017,0)</f>
        <v>0</v>
      </c>
      <c r="F4017" t="str">
        <f>VLOOKUP(A4017,Table1[[#This Row],[id]:[state]],6,0)</f>
        <v>failed</v>
      </c>
      <c r="G4017">
        <f>IF(F4017="failed",Data!L4017,0)</f>
        <v>1</v>
      </c>
    </row>
    <row r="4018" spans="1:7" x14ac:dyDescent="0.25">
      <c r="A4018">
        <v>4016</v>
      </c>
      <c r="B4018" t="str">
        <f>VLOOKUP(A4018,Table1[[#This Row],[id]:[state]],6,0)</f>
        <v>failed</v>
      </c>
      <c r="C4018">
        <f>IF(B4018="successful",Data!L4018,0)</f>
        <v>0</v>
      </c>
      <c r="F4018" t="str">
        <f>VLOOKUP(A4018,Table1[[#This Row],[id]:[state]],6,0)</f>
        <v>failed</v>
      </c>
      <c r="G4018">
        <f>IF(F4018="failed",Data!L4018,0)</f>
        <v>7</v>
      </c>
    </row>
    <row r="4019" spans="1:7" x14ac:dyDescent="0.25">
      <c r="A4019">
        <v>4017</v>
      </c>
      <c r="B4019" t="str">
        <f>VLOOKUP(A4019,Table1[[#This Row],[id]:[state]],6,0)</f>
        <v>failed</v>
      </c>
      <c r="C4019">
        <f>IF(B4019="successful",Data!L4019,0)</f>
        <v>0</v>
      </c>
      <c r="F4019" t="str">
        <f>VLOOKUP(A4019,Table1[[#This Row],[id]:[state]],6,0)</f>
        <v>failed</v>
      </c>
      <c r="G4019">
        <f>IF(F4019="failed",Data!L4019,0)</f>
        <v>2</v>
      </c>
    </row>
    <row r="4020" spans="1:7" x14ac:dyDescent="0.25">
      <c r="A4020">
        <v>4018</v>
      </c>
      <c r="B4020" t="str">
        <f>VLOOKUP(A4020,Table1[[#This Row],[id]:[state]],6,0)</f>
        <v>failed</v>
      </c>
      <c r="C4020">
        <f>IF(B4020="successful",Data!L4020,0)</f>
        <v>0</v>
      </c>
      <c r="F4020" t="str">
        <f>VLOOKUP(A4020,Table1[[#This Row],[id]:[state]],6,0)</f>
        <v>failed</v>
      </c>
      <c r="G4020">
        <f>IF(F4020="failed",Data!L4020,0)</f>
        <v>4</v>
      </c>
    </row>
    <row r="4021" spans="1:7" x14ac:dyDescent="0.25">
      <c r="A4021">
        <v>4019</v>
      </c>
      <c r="B4021" t="str">
        <f>VLOOKUP(A4021,Table1[[#This Row],[id]:[state]],6,0)</f>
        <v>failed</v>
      </c>
      <c r="C4021">
        <f>IF(B4021="successful",Data!L4021,0)</f>
        <v>0</v>
      </c>
      <c r="F4021" t="str">
        <f>VLOOKUP(A4021,Table1[[#This Row],[id]:[state]],6,0)</f>
        <v>failed</v>
      </c>
      <c r="G4021">
        <f>IF(F4021="failed",Data!L4021,0)</f>
        <v>4</v>
      </c>
    </row>
    <row r="4022" spans="1:7" x14ac:dyDescent="0.25">
      <c r="A4022">
        <v>4020</v>
      </c>
      <c r="B4022" t="str">
        <f>VLOOKUP(A4022,Table1[[#This Row],[id]:[state]],6,0)</f>
        <v>failed</v>
      </c>
      <c r="C4022">
        <f>IF(B4022="successful",Data!L4022,0)</f>
        <v>0</v>
      </c>
      <c r="F4022" t="str">
        <f>VLOOKUP(A4022,Table1[[#This Row],[id]:[state]],6,0)</f>
        <v>failed</v>
      </c>
      <c r="G4022">
        <f>IF(F4022="failed",Data!L4022,0)</f>
        <v>3</v>
      </c>
    </row>
    <row r="4023" spans="1:7" x14ac:dyDescent="0.25">
      <c r="A4023">
        <v>4021</v>
      </c>
      <c r="B4023" t="str">
        <f>VLOOKUP(A4023,Table1[[#This Row],[id]:[state]],6,0)</f>
        <v>failed</v>
      </c>
      <c r="C4023">
        <f>IF(B4023="successful",Data!L4023,0)</f>
        <v>0</v>
      </c>
      <c r="F4023" t="str">
        <f>VLOOKUP(A4023,Table1[[#This Row],[id]:[state]],6,0)</f>
        <v>failed</v>
      </c>
      <c r="G4023">
        <f>IF(F4023="failed",Data!L4023,0)</f>
        <v>2</v>
      </c>
    </row>
    <row r="4024" spans="1:7" x14ac:dyDescent="0.25">
      <c r="A4024">
        <v>4022</v>
      </c>
      <c r="B4024" t="str">
        <f>VLOOKUP(A4024,Table1[[#This Row],[id]:[state]],6,0)</f>
        <v>failed</v>
      </c>
      <c r="C4024">
        <f>IF(B4024="successful",Data!L4024,0)</f>
        <v>0</v>
      </c>
      <c r="F4024" t="str">
        <f>VLOOKUP(A4024,Table1[[#This Row],[id]:[state]],6,0)</f>
        <v>failed</v>
      </c>
      <c r="G4024">
        <f>IF(F4024="failed",Data!L4024,0)</f>
        <v>197</v>
      </c>
    </row>
    <row r="4025" spans="1:7" x14ac:dyDescent="0.25">
      <c r="A4025">
        <v>4023</v>
      </c>
      <c r="B4025" t="str">
        <f>VLOOKUP(A4025,Table1[[#This Row],[id]:[state]],6,0)</f>
        <v>failed</v>
      </c>
      <c r="C4025">
        <f>IF(B4025="successful",Data!L4025,0)</f>
        <v>0</v>
      </c>
      <c r="F4025" t="str">
        <f>VLOOKUP(A4025,Table1[[#This Row],[id]:[state]],6,0)</f>
        <v>failed</v>
      </c>
      <c r="G4025">
        <f>IF(F4025="failed",Data!L4025,0)</f>
        <v>0</v>
      </c>
    </row>
    <row r="4026" spans="1:7" x14ac:dyDescent="0.25">
      <c r="A4026">
        <v>4024</v>
      </c>
      <c r="B4026" t="str">
        <f>VLOOKUP(A4026,Table1[[#This Row],[id]:[state]],6,0)</f>
        <v>failed</v>
      </c>
      <c r="C4026">
        <f>IF(B4026="successful",Data!L4026,0)</f>
        <v>0</v>
      </c>
      <c r="F4026" t="str">
        <f>VLOOKUP(A4026,Table1[[#This Row],[id]:[state]],6,0)</f>
        <v>failed</v>
      </c>
      <c r="G4026">
        <f>IF(F4026="failed",Data!L4026,0)</f>
        <v>1</v>
      </c>
    </row>
    <row r="4027" spans="1:7" x14ac:dyDescent="0.25">
      <c r="A4027">
        <v>4025</v>
      </c>
      <c r="B4027" t="str">
        <f>VLOOKUP(A4027,Table1[[#This Row],[id]:[state]],6,0)</f>
        <v>failed</v>
      </c>
      <c r="C4027">
        <f>IF(B4027="successful",Data!L4027,0)</f>
        <v>0</v>
      </c>
      <c r="F4027" t="str">
        <f>VLOOKUP(A4027,Table1[[#This Row],[id]:[state]],6,0)</f>
        <v>failed</v>
      </c>
      <c r="G4027">
        <f>IF(F4027="failed",Data!L4027,0)</f>
        <v>4</v>
      </c>
    </row>
    <row r="4028" spans="1:7" x14ac:dyDescent="0.25">
      <c r="A4028">
        <v>4026</v>
      </c>
      <c r="B4028" t="str">
        <f>VLOOKUP(A4028,Table1[[#This Row],[id]:[state]],6,0)</f>
        <v>failed</v>
      </c>
      <c r="C4028">
        <f>IF(B4028="successful",Data!L4028,0)</f>
        <v>0</v>
      </c>
      <c r="F4028" t="str">
        <f>VLOOKUP(A4028,Table1[[#This Row],[id]:[state]],6,0)</f>
        <v>failed</v>
      </c>
      <c r="G4028">
        <f>IF(F4028="failed",Data!L4028,0)</f>
        <v>0</v>
      </c>
    </row>
    <row r="4029" spans="1:7" x14ac:dyDescent="0.25">
      <c r="A4029">
        <v>4027</v>
      </c>
      <c r="B4029" t="str">
        <f>VLOOKUP(A4029,Table1[[#This Row],[id]:[state]],6,0)</f>
        <v>failed</v>
      </c>
      <c r="C4029">
        <f>IF(B4029="successful",Data!L4029,0)</f>
        <v>0</v>
      </c>
      <c r="F4029" t="str">
        <f>VLOOKUP(A4029,Table1[[#This Row],[id]:[state]],6,0)</f>
        <v>failed</v>
      </c>
      <c r="G4029">
        <f>IF(F4029="failed",Data!L4029,0)</f>
        <v>7</v>
      </c>
    </row>
    <row r="4030" spans="1:7" x14ac:dyDescent="0.25">
      <c r="A4030">
        <v>4028</v>
      </c>
      <c r="B4030" t="str">
        <f>VLOOKUP(A4030,Table1[[#This Row],[id]:[state]],6,0)</f>
        <v>failed</v>
      </c>
      <c r="C4030">
        <f>IF(B4030="successful",Data!L4030,0)</f>
        <v>0</v>
      </c>
      <c r="F4030" t="str">
        <f>VLOOKUP(A4030,Table1[[#This Row],[id]:[state]],6,0)</f>
        <v>failed</v>
      </c>
      <c r="G4030">
        <f>IF(F4030="failed",Data!L4030,0)</f>
        <v>11</v>
      </c>
    </row>
    <row r="4031" spans="1:7" x14ac:dyDescent="0.25">
      <c r="A4031">
        <v>4029</v>
      </c>
      <c r="B4031" t="str">
        <f>VLOOKUP(A4031,Table1[[#This Row],[id]:[state]],6,0)</f>
        <v>failed</v>
      </c>
      <c r="C4031">
        <f>IF(B4031="successful",Data!L4031,0)</f>
        <v>0</v>
      </c>
      <c r="F4031" t="str">
        <f>VLOOKUP(A4031,Table1[[#This Row],[id]:[state]],6,0)</f>
        <v>failed</v>
      </c>
      <c r="G4031">
        <f>IF(F4031="failed",Data!L4031,0)</f>
        <v>0</v>
      </c>
    </row>
    <row r="4032" spans="1:7" x14ac:dyDescent="0.25">
      <c r="A4032">
        <v>4030</v>
      </c>
      <c r="B4032" t="str">
        <f>VLOOKUP(A4032,Table1[[#This Row],[id]:[state]],6,0)</f>
        <v>failed</v>
      </c>
      <c r="C4032">
        <f>IF(B4032="successful",Data!L4032,0)</f>
        <v>0</v>
      </c>
      <c r="F4032" t="str">
        <f>VLOOKUP(A4032,Table1[[#This Row],[id]:[state]],6,0)</f>
        <v>failed</v>
      </c>
      <c r="G4032">
        <f>IF(F4032="failed",Data!L4032,0)</f>
        <v>6</v>
      </c>
    </row>
    <row r="4033" spans="1:7" x14ac:dyDescent="0.25">
      <c r="A4033">
        <v>4031</v>
      </c>
      <c r="B4033" t="str">
        <f>VLOOKUP(A4033,Table1[[#This Row],[id]:[state]],6,0)</f>
        <v>failed</v>
      </c>
      <c r="C4033">
        <f>IF(B4033="successful",Data!L4033,0)</f>
        <v>0</v>
      </c>
      <c r="F4033" t="str">
        <f>VLOOKUP(A4033,Table1[[#This Row],[id]:[state]],6,0)</f>
        <v>failed</v>
      </c>
      <c r="G4033">
        <f>IF(F4033="failed",Data!L4033,0)</f>
        <v>0</v>
      </c>
    </row>
    <row r="4034" spans="1:7" x14ac:dyDescent="0.25">
      <c r="A4034">
        <v>4032</v>
      </c>
      <c r="B4034" t="str">
        <f>VLOOKUP(A4034,Table1[[#This Row],[id]:[state]],6,0)</f>
        <v>failed</v>
      </c>
      <c r="C4034">
        <f>IF(B4034="successful",Data!L4034,0)</f>
        <v>0</v>
      </c>
      <c r="F4034" t="str">
        <f>VLOOKUP(A4034,Table1[[#This Row],[id]:[state]],6,0)</f>
        <v>failed</v>
      </c>
      <c r="G4034">
        <f>IF(F4034="failed",Data!L4034,0)</f>
        <v>7</v>
      </c>
    </row>
    <row r="4035" spans="1:7" x14ac:dyDescent="0.25">
      <c r="A4035">
        <v>4033</v>
      </c>
      <c r="B4035" t="str">
        <f>VLOOKUP(A4035,Table1[[#This Row],[id]:[state]],6,0)</f>
        <v>failed</v>
      </c>
      <c r="C4035">
        <f>IF(B4035="successful",Data!L4035,0)</f>
        <v>0</v>
      </c>
      <c r="F4035" t="str">
        <f>VLOOKUP(A4035,Table1[[#This Row],[id]:[state]],6,0)</f>
        <v>failed</v>
      </c>
      <c r="G4035">
        <f>IF(F4035="failed",Data!L4035,0)</f>
        <v>94</v>
      </c>
    </row>
    <row r="4036" spans="1:7" x14ac:dyDescent="0.25">
      <c r="A4036">
        <v>4034</v>
      </c>
      <c r="B4036" t="str">
        <f>VLOOKUP(A4036,Table1[[#This Row],[id]:[state]],6,0)</f>
        <v>failed</v>
      </c>
      <c r="C4036">
        <f>IF(B4036="successful",Data!L4036,0)</f>
        <v>0</v>
      </c>
      <c r="F4036" t="str">
        <f>VLOOKUP(A4036,Table1[[#This Row],[id]:[state]],6,0)</f>
        <v>failed</v>
      </c>
      <c r="G4036">
        <f>IF(F4036="failed",Data!L4036,0)</f>
        <v>2</v>
      </c>
    </row>
    <row r="4037" spans="1:7" x14ac:dyDescent="0.25">
      <c r="A4037">
        <v>4035</v>
      </c>
      <c r="B4037" t="str">
        <f>VLOOKUP(A4037,Table1[[#This Row],[id]:[state]],6,0)</f>
        <v>failed</v>
      </c>
      <c r="C4037">
        <f>IF(B4037="successful",Data!L4037,0)</f>
        <v>0</v>
      </c>
      <c r="F4037" t="str">
        <f>VLOOKUP(A4037,Table1[[#This Row],[id]:[state]],6,0)</f>
        <v>failed</v>
      </c>
      <c r="G4037">
        <f>IF(F4037="failed",Data!L4037,0)</f>
        <v>25</v>
      </c>
    </row>
    <row r="4038" spans="1:7" x14ac:dyDescent="0.25">
      <c r="A4038">
        <v>4036</v>
      </c>
      <c r="B4038" t="str">
        <f>VLOOKUP(A4038,Table1[[#This Row],[id]:[state]],6,0)</f>
        <v>failed</v>
      </c>
      <c r="C4038">
        <f>IF(B4038="successful",Data!L4038,0)</f>
        <v>0</v>
      </c>
      <c r="F4038" t="str">
        <f>VLOOKUP(A4038,Table1[[#This Row],[id]:[state]],6,0)</f>
        <v>failed</v>
      </c>
      <c r="G4038">
        <f>IF(F4038="failed",Data!L4038,0)</f>
        <v>17</v>
      </c>
    </row>
    <row r="4039" spans="1:7" x14ac:dyDescent="0.25">
      <c r="A4039">
        <v>4037</v>
      </c>
      <c r="B4039" t="str">
        <f>VLOOKUP(A4039,Table1[[#This Row],[id]:[state]],6,0)</f>
        <v>failed</v>
      </c>
      <c r="C4039">
        <f>IF(B4039="successful",Data!L4039,0)</f>
        <v>0</v>
      </c>
      <c r="F4039" t="str">
        <f>VLOOKUP(A4039,Table1[[#This Row],[id]:[state]],6,0)</f>
        <v>failed</v>
      </c>
      <c r="G4039">
        <f>IF(F4039="failed",Data!L4039,0)</f>
        <v>2</v>
      </c>
    </row>
    <row r="4040" spans="1:7" x14ac:dyDescent="0.25">
      <c r="A4040">
        <v>4038</v>
      </c>
      <c r="B4040" t="str">
        <f>VLOOKUP(A4040,Table1[[#This Row],[id]:[state]],6,0)</f>
        <v>failed</v>
      </c>
      <c r="C4040">
        <f>IF(B4040="successful",Data!L4040,0)</f>
        <v>0</v>
      </c>
      <c r="F4040" t="str">
        <f>VLOOKUP(A4040,Table1[[#This Row],[id]:[state]],6,0)</f>
        <v>failed</v>
      </c>
      <c r="G4040">
        <f>IF(F4040="failed",Data!L4040,0)</f>
        <v>4</v>
      </c>
    </row>
    <row r="4041" spans="1:7" x14ac:dyDescent="0.25">
      <c r="A4041">
        <v>4039</v>
      </c>
      <c r="B4041" t="str">
        <f>VLOOKUP(A4041,Table1[[#This Row],[id]:[state]],6,0)</f>
        <v>failed</v>
      </c>
      <c r="C4041">
        <f>IF(B4041="successful",Data!L4041,0)</f>
        <v>0</v>
      </c>
      <c r="F4041" t="str">
        <f>VLOOKUP(A4041,Table1[[#This Row],[id]:[state]],6,0)</f>
        <v>failed</v>
      </c>
      <c r="G4041">
        <f>IF(F4041="failed",Data!L4041,0)</f>
        <v>5</v>
      </c>
    </row>
    <row r="4042" spans="1:7" x14ac:dyDescent="0.25">
      <c r="A4042">
        <v>4040</v>
      </c>
      <c r="B4042" t="str">
        <f>VLOOKUP(A4042,Table1[[#This Row],[id]:[state]],6,0)</f>
        <v>failed</v>
      </c>
      <c r="C4042">
        <f>IF(B4042="successful",Data!L4042,0)</f>
        <v>0</v>
      </c>
      <c r="F4042" t="str">
        <f>VLOOKUP(A4042,Table1[[#This Row],[id]:[state]],6,0)</f>
        <v>failed</v>
      </c>
      <c r="G4042">
        <f>IF(F4042="failed",Data!L4042,0)</f>
        <v>2</v>
      </c>
    </row>
    <row r="4043" spans="1:7" x14ac:dyDescent="0.25">
      <c r="A4043">
        <v>4041</v>
      </c>
      <c r="B4043" t="str">
        <f>VLOOKUP(A4043,Table1[[#This Row],[id]:[state]],6,0)</f>
        <v>failed</v>
      </c>
      <c r="C4043">
        <f>IF(B4043="successful",Data!L4043,0)</f>
        <v>0</v>
      </c>
      <c r="F4043" t="str">
        <f>VLOOKUP(A4043,Table1[[#This Row],[id]:[state]],6,0)</f>
        <v>failed</v>
      </c>
      <c r="G4043">
        <f>IF(F4043="failed",Data!L4043,0)</f>
        <v>2</v>
      </c>
    </row>
    <row r="4044" spans="1:7" x14ac:dyDescent="0.25">
      <c r="A4044">
        <v>4042</v>
      </c>
      <c r="B4044" t="str">
        <f>VLOOKUP(A4044,Table1[[#This Row],[id]:[state]],6,0)</f>
        <v>failed</v>
      </c>
      <c r="C4044">
        <f>IF(B4044="successful",Data!L4044,0)</f>
        <v>0</v>
      </c>
      <c r="F4044" t="str">
        <f>VLOOKUP(A4044,Table1[[#This Row],[id]:[state]],6,0)</f>
        <v>failed</v>
      </c>
      <c r="G4044">
        <f>IF(F4044="failed",Data!L4044,0)</f>
        <v>3</v>
      </c>
    </row>
    <row r="4045" spans="1:7" x14ac:dyDescent="0.25">
      <c r="A4045">
        <v>4043</v>
      </c>
      <c r="B4045" t="str">
        <f>VLOOKUP(A4045,Table1[[#This Row],[id]:[state]],6,0)</f>
        <v>failed</v>
      </c>
      <c r="C4045">
        <f>IF(B4045="successful",Data!L4045,0)</f>
        <v>0</v>
      </c>
      <c r="F4045" t="str">
        <f>VLOOKUP(A4045,Table1[[#This Row],[id]:[state]],6,0)</f>
        <v>failed</v>
      </c>
      <c r="G4045">
        <f>IF(F4045="failed",Data!L4045,0)</f>
        <v>0</v>
      </c>
    </row>
    <row r="4046" spans="1:7" x14ac:dyDescent="0.25">
      <c r="A4046">
        <v>4044</v>
      </c>
      <c r="B4046" t="str">
        <f>VLOOKUP(A4046,Table1[[#This Row],[id]:[state]],6,0)</f>
        <v>failed</v>
      </c>
      <c r="C4046">
        <f>IF(B4046="successful",Data!L4046,0)</f>
        <v>0</v>
      </c>
      <c r="F4046" t="str">
        <f>VLOOKUP(A4046,Table1[[#This Row],[id]:[state]],6,0)</f>
        <v>failed</v>
      </c>
      <c r="G4046">
        <f>IF(F4046="failed",Data!L4046,0)</f>
        <v>4</v>
      </c>
    </row>
    <row r="4047" spans="1:7" x14ac:dyDescent="0.25">
      <c r="A4047">
        <v>4045</v>
      </c>
      <c r="B4047" t="str">
        <f>VLOOKUP(A4047,Table1[[#This Row],[id]:[state]],6,0)</f>
        <v>failed</v>
      </c>
      <c r="C4047">
        <f>IF(B4047="successful",Data!L4047,0)</f>
        <v>0</v>
      </c>
      <c r="F4047" t="str">
        <f>VLOOKUP(A4047,Table1[[#This Row],[id]:[state]],6,0)</f>
        <v>failed</v>
      </c>
      <c r="G4047">
        <f>IF(F4047="failed",Data!L4047,0)</f>
        <v>1</v>
      </c>
    </row>
    <row r="4048" spans="1:7" x14ac:dyDescent="0.25">
      <c r="A4048">
        <v>4046</v>
      </c>
      <c r="B4048" t="str">
        <f>VLOOKUP(A4048,Table1[[#This Row],[id]:[state]],6,0)</f>
        <v>failed</v>
      </c>
      <c r="C4048">
        <f>IF(B4048="successful",Data!L4048,0)</f>
        <v>0</v>
      </c>
      <c r="F4048" t="str">
        <f>VLOOKUP(A4048,Table1[[#This Row],[id]:[state]],6,0)</f>
        <v>failed</v>
      </c>
      <c r="G4048">
        <f>IF(F4048="failed",Data!L4048,0)</f>
        <v>12</v>
      </c>
    </row>
    <row r="4049" spans="1:7" x14ac:dyDescent="0.25">
      <c r="A4049">
        <v>4047</v>
      </c>
      <c r="B4049" t="str">
        <f>VLOOKUP(A4049,Table1[[#This Row],[id]:[state]],6,0)</f>
        <v>failed</v>
      </c>
      <c r="C4049">
        <f>IF(B4049="successful",Data!L4049,0)</f>
        <v>0</v>
      </c>
      <c r="F4049" t="str">
        <f>VLOOKUP(A4049,Table1[[#This Row],[id]:[state]],6,0)</f>
        <v>failed</v>
      </c>
      <c r="G4049">
        <f>IF(F4049="failed",Data!L4049,0)</f>
        <v>4</v>
      </c>
    </row>
    <row r="4050" spans="1:7" x14ac:dyDescent="0.25">
      <c r="A4050">
        <v>4048</v>
      </c>
      <c r="B4050" t="str">
        <f>VLOOKUP(A4050,Table1[[#This Row],[id]:[state]],6,0)</f>
        <v>failed</v>
      </c>
      <c r="C4050">
        <f>IF(B4050="successful",Data!L4050,0)</f>
        <v>0</v>
      </c>
      <c r="F4050" t="str">
        <f>VLOOKUP(A4050,Table1[[#This Row],[id]:[state]],6,0)</f>
        <v>failed</v>
      </c>
      <c r="G4050">
        <f>IF(F4050="failed",Data!L4050,0)</f>
        <v>91</v>
      </c>
    </row>
    <row r="4051" spans="1:7" x14ac:dyDescent="0.25">
      <c r="A4051">
        <v>4049</v>
      </c>
      <c r="B4051" t="str">
        <f>VLOOKUP(A4051,Table1[[#This Row],[id]:[state]],6,0)</f>
        <v>failed</v>
      </c>
      <c r="C4051">
        <f>IF(B4051="successful",Data!L4051,0)</f>
        <v>0</v>
      </c>
      <c r="F4051" t="str">
        <f>VLOOKUP(A4051,Table1[[#This Row],[id]:[state]],6,0)</f>
        <v>failed</v>
      </c>
      <c r="G4051">
        <f>IF(F4051="failed",Data!L4051,0)</f>
        <v>1</v>
      </c>
    </row>
    <row r="4052" spans="1:7" x14ac:dyDescent="0.25">
      <c r="A4052">
        <v>4050</v>
      </c>
      <c r="B4052" t="str">
        <f>VLOOKUP(A4052,Table1[[#This Row],[id]:[state]],6,0)</f>
        <v>failed</v>
      </c>
      <c r="C4052">
        <f>IF(B4052="successful",Data!L4052,0)</f>
        <v>0</v>
      </c>
      <c r="F4052" t="str">
        <f>VLOOKUP(A4052,Table1[[#This Row],[id]:[state]],6,0)</f>
        <v>failed</v>
      </c>
      <c r="G4052">
        <f>IF(F4052="failed",Data!L4052,0)</f>
        <v>1</v>
      </c>
    </row>
    <row r="4053" spans="1:7" x14ac:dyDescent="0.25">
      <c r="A4053">
        <v>4051</v>
      </c>
      <c r="B4053" t="str">
        <f>VLOOKUP(A4053,Table1[[#This Row],[id]:[state]],6,0)</f>
        <v>failed</v>
      </c>
      <c r="C4053">
        <f>IF(B4053="successful",Data!L4053,0)</f>
        <v>0</v>
      </c>
      <c r="F4053" t="str">
        <f>VLOOKUP(A4053,Table1[[#This Row],[id]:[state]],6,0)</f>
        <v>failed</v>
      </c>
      <c r="G4053">
        <f>IF(F4053="failed",Data!L4053,0)</f>
        <v>0</v>
      </c>
    </row>
    <row r="4054" spans="1:7" x14ac:dyDescent="0.25">
      <c r="A4054">
        <v>4052</v>
      </c>
      <c r="B4054" t="str">
        <f>VLOOKUP(A4054,Table1[[#This Row],[id]:[state]],6,0)</f>
        <v>failed</v>
      </c>
      <c r="C4054">
        <f>IF(B4054="successful",Data!L4054,0)</f>
        <v>0</v>
      </c>
      <c r="F4054" t="str">
        <f>VLOOKUP(A4054,Table1[[#This Row],[id]:[state]],6,0)</f>
        <v>failed</v>
      </c>
      <c r="G4054">
        <f>IF(F4054="failed",Data!L4054,0)</f>
        <v>13</v>
      </c>
    </row>
    <row r="4055" spans="1:7" x14ac:dyDescent="0.25">
      <c r="A4055">
        <v>4053</v>
      </c>
      <c r="B4055" t="str">
        <f>VLOOKUP(A4055,Table1[[#This Row],[id]:[state]],6,0)</f>
        <v>failed</v>
      </c>
      <c r="C4055">
        <f>IF(B4055="successful",Data!L4055,0)</f>
        <v>0</v>
      </c>
      <c r="F4055" t="str">
        <f>VLOOKUP(A4055,Table1[[#This Row],[id]:[state]],6,0)</f>
        <v>failed</v>
      </c>
      <c r="G4055">
        <f>IF(F4055="failed",Data!L4055,0)</f>
        <v>2</v>
      </c>
    </row>
    <row r="4056" spans="1:7" x14ac:dyDescent="0.25">
      <c r="A4056">
        <v>4054</v>
      </c>
      <c r="B4056" t="str">
        <f>VLOOKUP(A4056,Table1[[#This Row],[id]:[state]],6,0)</f>
        <v>failed</v>
      </c>
      <c r="C4056">
        <f>IF(B4056="successful",Data!L4056,0)</f>
        <v>0</v>
      </c>
      <c r="F4056" t="str">
        <f>VLOOKUP(A4056,Table1[[#This Row],[id]:[state]],6,0)</f>
        <v>failed</v>
      </c>
      <c r="G4056">
        <f>IF(F4056="failed",Data!L4056,0)</f>
        <v>0</v>
      </c>
    </row>
    <row r="4057" spans="1:7" x14ac:dyDescent="0.25">
      <c r="A4057">
        <v>4055</v>
      </c>
      <c r="B4057" t="str">
        <f>VLOOKUP(A4057,Table1[[#This Row],[id]:[state]],6,0)</f>
        <v>failed</v>
      </c>
      <c r="C4057">
        <f>IF(B4057="successful",Data!L4057,0)</f>
        <v>0</v>
      </c>
      <c r="F4057" t="str">
        <f>VLOOKUP(A4057,Table1[[#This Row],[id]:[state]],6,0)</f>
        <v>failed</v>
      </c>
      <c r="G4057">
        <f>IF(F4057="failed",Data!L4057,0)</f>
        <v>21</v>
      </c>
    </row>
    <row r="4058" spans="1:7" x14ac:dyDescent="0.25">
      <c r="A4058">
        <v>4056</v>
      </c>
      <c r="B4058" t="str">
        <f>VLOOKUP(A4058,Table1[[#This Row],[id]:[state]],6,0)</f>
        <v>failed</v>
      </c>
      <c r="C4058">
        <f>IF(B4058="successful",Data!L4058,0)</f>
        <v>0</v>
      </c>
      <c r="F4058" t="str">
        <f>VLOOKUP(A4058,Table1[[#This Row],[id]:[state]],6,0)</f>
        <v>failed</v>
      </c>
      <c r="G4058">
        <f>IF(F4058="failed",Data!L4058,0)</f>
        <v>9</v>
      </c>
    </row>
    <row r="4059" spans="1:7" x14ac:dyDescent="0.25">
      <c r="A4059">
        <v>4057</v>
      </c>
      <c r="B4059" t="str">
        <f>VLOOKUP(A4059,Table1[[#This Row],[id]:[state]],6,0)</f>
        <v>failed</v>
      </c>
      <c r="C4059">
        <f>IF(B4059="successful",Data!L4059,0)</f>
        <v>0</v>
      </c>
      <c r="F4059" t="str">
        <f>VLOOKUP(A4059,Table1[[#This Row],[id]:[state]],6,0)</f>
        <v>failed</v>
      </c>
      <c r="G4059">
        <f>IF(F4059="failed",Data!L4059,0)</f>
        <v>6</v>
      </c>
    </row>
    <row r="4060" spans="1:7" x14ac:dyDescent="0.25">
      <c r="A4060">
        <v>4058</v>
      </c>
      <c r="B4060" t="str">
        <f>VLOOKUP(A4060,Table1[[#This Row],[id]:[state]],6,0)</f>
        <v>failed</v>
      </c>
      <c r="C4060">
        <f>IF(B4060="successful",Data!L4060,0)</f>
        <v>0</v>
      </c>
      <c r="F4060" t="str">
        <f>VLOOKUP(A4060,Table1[[#This Row],[id]:[state]],6,0)</f>
        <v>failed</v>
      </c>
      <c r="G4060">
        <f>IF(F4060="failed",Data!L4060,0)</f>
        <v>4</v>
      </c>
    </row>
    <row r="4061" spans="1:7" x14ac:dyDescent="0.25">
      <c r="A4061">
        <v>4059</v>
      </c>
      <c r="B4061" t="str">
        <f>VLOOKUP(A4061,Table1[[#This Row],[id]:[state]],6,0)</f>
        <v>failed</v>
      </c>
      <c r="C4061">
        <f>IF(B4061="successful",Data!L4061,0)</f>
        <v>0</v>
      </c>
      <c r="F4061" t="str">
        <f>VLOOKUP(A4061,Table1[[#This Row],[id]:[state]],6,0)</f>
        <v>failed</v>
      </c>
      <c r="G4061">
        <f>IF(F4061="failed",Data!L4061,0)</f>
        <v>7</v>
      </c>
    </row>
    <row r="4062" spans="1:7" x14ac:dyDescent="0.25">
      <c r="A4062">
        <v>4060</v>
      </c>
      <c r="B4062" t="str">
        <f>VLOOKUP(A4062,Table1[[#This Row],[id]:[state]],6,0)</f>
        <v>failed</v>
      </c>
      <c r="C4062">
        <f>IF(B4062="successful",Data!L4062,0)</f>
        <v>0</v>
      </c>
      <c r="F4062" t="str">
        <f>VLOOKUP(A4062,Table1[[#This Row],[id]:[state]],6,0)</f>
        <v>failed</v>
      </c>
      <c r="G4062">
        <f>IF(F4062="failed",Data!L4062,0)</f>
        <v>5</v>
      </c>
    </row>
    <row r="4063" spans="1:7" x14ac:dyDescent="0.25">
      <c r="A4063">
        <v>4061</v>
      </c>
      <c r="B4063" t="str">
        <f>VLOOKUP(A4063,Table1[[#This Row],[id]:[state]],6,0)</f>
        <v>failed</v>
      </c>
      <c r="C4063">
        <f>IF(B4063="successful",Data!L4063,0)</f>
        <v>0</v>
      </c>
      <c r="F4063" t="str">
        <f>VLOOKUP(A4063,Table1[[#This Row],[id]:[state]],6,0)</f>
        <v>failed</v>
      </c>
      <c r="G4063">
        <f>IF(F4063="failed",Data!L4063,0)</f>
        <v>0</v>
      </c>
    </row>
    <row r="4064" spans="1:7" x14ac:dyDescent="0.25">
      <c r="A4064">
        <v>4062</v>
      </c>
      <c r="B4064" t="str">
        <f>VLOOKUP(A4064,Table1[[#This Row],[id]:[state]],6,0)</f>
        <v>failed</v>
      </c>
      <c r="C4064">
        <f>IF(B4064="successful",Data!L4064,0)</f>
        <v>0</v>
      </c>
      <c r="F4064" t="str">
        <f>VLOOKUP(A4064,Table1[[#This Row],[id]:[state]],6,0)</f>
        <v>failed</v>
      </c>
      <c r="G4064">
        <f>IF(F4064="failed",Data!L4064,0)</f>
        <v>3</v>
      </c>
    </row>
    <row r="4065" spans="1:7" x14ac:dyDescent="0.25">
      <c r="A4065">
        <v>4063</v>
      </c>
      <c r="B4065" t="str">
        <f>VLOOKUP(A4065,Table1[[#This Row],[id]:[state]],6,0)</f>
        <v>failed</v>
      </c>
      <c r="C4065">
        <f>IF(B4065="successful",Data!L4065,0)</f>
        <v>0</v>
      </c>
      <c r="F4065" t="str">
        <f>VLOOKUP(A4065,Table1[[#This Row],[id]:[state]],6,0)</f>
        <v>failed</v>
      </c>
      <c r="G4065">
        <f>IF(F4065="failed",Data!L4065,0)</f>
        <v>9</v>
      </c>
    </row>
    <row r="4066" spans="1:7" x14ac:dyDescent="0.25">
      <c r="A4066">
        <v>4064</v>
      </c>
      <c r="B4066" t="str">
        <f>VLOOKUP(A4066,Table1[[#This Row],[id]:[state]],6,0)</f>
        <v>failed</v>
      </c>
      <c r="C4066">
        <f>IF(B4066="successful",Data!L4066,0)</f>
        <v>0</v>
      </c>
      <c r="F4066" t="str">
        <f>VLOOKUP(A4066,Table1[[#This Row],[id]:[state]],6,0)</f>
        <v>failed</v>
      </c>
      <c r="G4066">
        <f>IF(F4066="failed",Data!L4066,0)</f>
        <v>6</v>
      </c>
    </row>
    <row r="4067" spans="1:7" x14ac:dyDescent="0.25">
      <c r="A4067">
        <v>4065</v>
      </c>
      <c r="B4067" t="str">
        <f>VLOOKUP(A4067,Table1[[#This Row],[id]:[state]],6,0)</f>
        <v>failed</v>
      </c>
      <c r="C4067">
        <f>IF(B4067="successful",Data!L4067,0)</f>
        <v>0</v>
      </c>
      <c r="F4067" t="str">
        <f>VLOOKUP(A4067,Table1[[#This Row],[id]:[state]],6,0)</f>
        <v>failed</v>
      </c>
      <c r="G4067">
        <f>IF(F4067="failed",Data!L4067,0)</f>
        <v>4</v>
      </c>
    </row>
    <row r="4068" spans="1:7" x14ac:dyDescent="0.25">
      <c r="A4068">
        <v>4066</v>
      </c>
      <c r="B4068" t="str">
        <f>VLOOKUP(A4068,Table1[[#This Row],[id]:[state]],6,0)</f>
        <v>failed</v>
      </c>
      <c r="C4068">
        <f>IF(B4068="successful",Data!L4068,0)</f>
        <v>0</v>
      </c>
      <c r="F4068" t="str">
        <f>VLOOKUP(A4068,Table1[[#This Row],[id]:[state]],6,0)</f>
        <v>failed</v>
      </c>
      <c r="G4068">
        <f>IF(F4068="failed",Data!L4068,0)</f>
        <v>1</v>
      </c>
    </row>
    <row r="4069" spans="1:7" x14ac:dyDescent="0.25">
      <c r="A4069">
        <v>4067</v>
      </c>
      <c r="B4069" t="str">
        <f>VLOOKUP(A4069,Table1[[#This Row],[id]:[state]],6,0)</f>
        <v>failed</v>
      </c>
      <c r="C4069">
        <f>IF(B4069="successful",Data!L4069,0)</f>
        <v>0</v>
      </c>
      <c r="F4069" t="str">
        <f>VLOOKUP(A4069,Table1[[#This Row],[id]:[state]],6,0)</f>
        <v>failed</v>
      </c>
      <c r="G4069">
        <f>IF(F4069="failed",Data!L4069,0)</f>
        <v>17</v>
      </c>
    </row>
    <row r="4070" spans="1:7" x14ac:dyDescent="0.25">
      <c r="A4070">
        <v>4068</v>
      </c>
      <c r="B4070" t="str">
        <f>VLOOKUP(A4070,Table1[[#This Row],[id]:[state]],6,0)</f>
        <v>failed</v>
      </c>
      <c r="C4070">
        <f>IF(B4070="successful",Data!L4070,0)</f>
        <v>0</v>
      </c>
      <c r="F4070" t="str">
        <f>VLOOKUP(A4070,Table1[[#This Row],[id]:[state]],6,0)</f>
        <v>failed</v>
      </c>
      <c r="G4070">
        <f>IF(F4070="failed",Data!L4070,0)</f>
        <v>1</v>
      </c>
    </row>
    <row r="4071" spans="1:7" x14ac:dyDescent="0.25">
      <c r="A4071">
        <v>4069</v>
      </c>
      <c r="B4071" t="str">
        <f>VLOOKUP(A4071,Table1[[#This Row],[id]:[state]],6,0)</f>
        <v>failed</v>
      </c>
      <c r="C4071">
        <f>IF(B4071="successful",Data!L4071,0)</f>
        <v>0</v>
      </c>
      <c r="F4071" t="str">
        <f>VLOOKUP(A4071,Table1[[#This Row],[id]:[state]],6,0)</f>
        <v>failed</v>
      </c>
      <c r="G4071">
        <f>IF(F4071="failed",Data!L4071,0)</f>
        <v>13</v>
      </c>
    </row>
    <row r="4072" spans="1:7" x14ac:dyDescent="0.25">
      <c r="A4072">
        <v>4070</v>
      </c>
      <c r="B4072" t="str">
        <f>VLOOKUP(A4072,Table1[[#This Row],[id]:[state]],6,0)</f>
        <v>failed</v>
      </c>
      <c r="C4072">
        <f>IF(B4072="successful",Data!L4072,0)</f>
        <v>0</v>
      </c>
      <c r="F4072" t="str">
        <f>VLOOKUP(A4072,Table1[[#This Row],[id]:[state]],6,0)</f>
        <v>failed</v>
      </c>
      <c r="G4072">
        <f>IF(F4072="failed",Data!L4072,0)</f>
        <v>6</v>
      </c>
    </row>
    <row r="4073" spans="1:7" x14ac:dyDescent="0.25">
      <c r="A4073">
        <v>4071</v>
      </c>
      <c r="B4073" t="str">
        <f>VLOOKUP(A4073,Table1[[#This Row],[id]:[state]],6,0)</f>
        <v>failed</v>
      </c>
      <c r="C4073">
        <f>IF(B4073="successful",Data!L4073,0)</f>
        <v>0</v>
      </c>
      <c r="F4073" t="str">
        <f>VLOOKUP(A4073,Table1[[#This Row],[id]:[state]],6,0)</f>
        <v>failed</v>
      </c>
      <c r="G4073">
        <f>IF(F4073="failed",Data!L4073,0)</f>
        <v>0</v>
      </c>
    </row>
    <row r="4074" spans="1:7" x14ac:dyDescent="0.25">
      <c r="A4074">
        <v>4072</v>
      </c>
      <c r="B4074" t="str">
        <f>VLOOKUP(A4074,Table1[[#This Row],[id]:[state]],6,0)</f>
        <v>failed</v>
      </c>
      <c r="C4074">
        <f>IF(B4074="successful",Data!L4074,0)</f>
        <v>0</v>
      </c>
      <c r="F4074" t="str">
        <f>VLOOKUP(A4074,Table1[[#This Row],[id]:[state]],6,0)</f>
        <v>failed</v>
      </c>
      <c r="G4074">
        <f>IF(F4074="failed",Data!L4074,0)</f>
        <v>2</v>
      </c>
    </row>
    <row r="4075" spans="1:7" x14ac:dyDescent="0.25">
      <c r="A4075">
        <v>4073</v>
      </c>
      <c r="B4075" t="str">
        <f>VLOOKUP(A4075,Table1[[#This Row],[id]:[state]],6,0)</f>
        <v>failed</v>
      </c>
      <c r="C4075">
        <f>IF(B4075="successful",Data!L4075,0)</f>
        <v>0</v>
      </c>
      <c r="F4075" t="str">
        <f>VLOOKUP(A4075,Table1[[#This Row],[id]:[state]],6,0)</f>
        <v>failed</v>
      </c>
      <c r="G4075">
        <f>IF(F4075="failed",Data!L4075,0)</f>
        <v>2</v>
      </c>
    </row>
    <row r="4076" spans="1:7" x14ac:dyDescent="0.25">
      <c r="A4076">
        <v>4074</v>
      </c>
      <c r="B4076" t="str">
        <f>VLOOKUP(A4076,Table1[[#This Row],[id]:[state]],6,0)</f>
        <v>failed</v>
      </c>
      <c r="C4076">
        <f>IF(B4076="successful",Data!L4076,0)</f>
        <v>0</v>
      </c>
      <c r="F4076" t="str">
        <f>VLOOKUP(A4076,Table1[[#This Row],[id]:[state]],6,0)</f>
        <v>failed</v>
      </c>
      <c r="G4076">
        <f>IF(F4076="failed",Data!L4076,0)</f>
        <v>21</v>
      </c>
    </row>
    <row r="4077" spans="1:7" x14ac:dyDescent="0.25">
      <c r="A4077">
        <v>4075</v>
      </c>
      <c r="B4077" t="str">
        <f>VLOOKUP(A4077,Table1[[#This Row],[id]:[state]],6,0)</f>
        <v>failed</v>
      </c>
      <c r="C4077">
        <f>IF(B4077="successful",Data!L4077,0)</f>
        <v>0</v>
      </c>
      <c r="F4077" t="str">
        <f>VLOOKUP(A4077,Table1[[#This Row],[id]:[state]],6,0)</f>
        <v>failed</v>
      </c>
      <c r="G4077">
        <f>IF(F4077="failed",Data!L4077,0)</f>
        <v>13</v>
      </c>
    </row>
    <row r="4078" spans="1:7" x14ac:dyDescent="0.25">
      <c r="A4078">
        <v>4076</v>
      </c>
      <c r="B4078" t="str">
        <f>VLOOKUP(A4078,Table1[[#This Row],[id]:[state]],6,0)</f>
        <v>failed</v>
      </c>
      <c r="C4078">
        <f>IF(B4078="successful",Data!L4078,0)</f>
        <v>0</v>
      </c>
      <c r="F4078" t="str">
        <f>VLOOKUP(A4078,Table1[[#This Row],[id]:[state]],6,0)</f>
        <v>failed</v>
      </c>
      <c r="G4078">
        <f>IF(F4078="failed",Data!L4078,0)</f>
        <v>0</v>
      </c>
    </row>
    <row r="4079" spans="1:7" x14ac:dyDescent="0.25">
      <c r="A4079">
        <v>4077</v>
      </c>
      <c r="B4079" t="str">
        <f>VLOOKUP(A4079,Table1[[#This Row],[id]:[state]],6,0)</f>
        <v>failed</v>
      </c>
      <c r="C4079">
        <f>IF(B4079="successful",Data!L4079,0)</f>
        <v>0</v>
      </c>
      <c r="F4079" t="str">
        <f>VLOOKUP(A4079,Table1[[#This Row],[id]:[state]],6,0)</f>
        <v>failed</v>
      </c>
      <c r="G4079">
        <f>IF(F4079="failed",Data!L4079,0)</f>
        <v>6</v>
      </c>
    </row>
    <row r="4080" spans="1:7" x14ac:dyDescent="0.25">
      <c r="A4080">
        <v>4078</v>
      </c>
      <c r="B4080" t="str">
        <f>VLOOKUP(A4080,Table1[[#This Row],[id]:[state]],6,0)</f>
        <v>failed</v>
      </c>
      <c r="C4080">
        <f>IF(B4080="successful",Data!L4080,0)</f>
        <v>0</v>
      </c>
      <c r="F4080" t="str">
        <f>VLOOKUP(A4080,Table1[[#This Row],[id]:[state]],6,0)</f>
        <v>failed</v>
      </c>
      <c r="G4080">
        <f>IF(F4080="failed",Data!L4080,0)</f>
        <v>0</v>
      </c>
    </row>
    <row r="4081" spans="1:7" x14ac:dyDescent="0.25">
      <c r="A4081">
        <v>4079</v>
      </c>
      <c r="B4081" t="str">
        <f>VLOOKUP(A4081,Table1[[#This Row],[id]:[state]],6,0)</f>
        <v>failed</v>
      </c>
      <c r="C4081">
        <f>IF(B4081="successful",Data!L4081,0)</f>
        <v>0</v>
      </c>
      <c r="F4081" t="str">
        <f>VLOOKUP(A4081,Table1[[#This Row],[id]:[state]],6,0)</f>
        <v>failed</v>
      </c>
      <c r="G4081">
        <f>IF(F4081="failed",Data!L4081,0)</f>
        <v>1</v>
      </c>
    </row>
    <row r="4082" spans="1:7" x14ac:dyDescent="0.25">
      <c r="A4082">
        <v>4080</v>
      </c>
      <c r="B4082" t="str">
        <f>VLOOKUP(A4082,Table1[[#This Row],[id]:[state]],6,0)</f>
        <v>failed</v>
      </c>
      <c r="C4082">
        <f>IF(B4082="successful",Data!L4082,0)</f>
        <v>0</v>
      </c>
      <c r="F4082" t="str">
        <f>VLOOKUP(A4082,Table1[[#This Row],[id]:[state]],6,0)</f>
        <v>failed</v>
      </c>
      <c r="G4082">
        <f>IF(F4082="failed",Data!L4082,0)</f>
        <v>0</v>
      </c>
    </row>
    <row r="4083" spans="1:7" x14ac:dyDescent="0.25">
      <c r="A4083">
        <v>4081</v>
      </c>
      <c r="B4083" t="str">
        <f>VLOOKUP(A4083,Table1[[#This Row],[id]:[state]],6,0)</f>
        <v>failed</v>
      </c>
      <c r="C4083">
        <f>IF(B4083="successful",Data!L4083,0)</f>
        <v>0</v>
      </c>
      <c r="F4083" t="str">
        <f>VLOOKUP(A4083,Table1[[#This Row],[id]:[state]],6,0)</f>
        <v>failed</v>
      </c>
      <c r="G4083">
        <f>IF(F4083="failed",Data!L4083,0)</f>
        <v>12</v>
      </c>
    </row>
    <row r="4084" spans="1:7" x14ac:dyDescent="0.25">
      <c r="A4084">
        <v>4082</v>
      </c>
      <c r="B4084" t="str">
        <f>VLOOKUP(A4084,Table1[[#This Row],[id]:[state]],6,0)</f>
        <v>failed</v>
      </c>
      <c r="C4084">
        <f>IF(B4084="successful",Data!L4084,0)</f>
        <v>0</v>
      </c>
      <c r="F4084" t="str">
        <f>VLOOKUP(A4084,Table1[[#This Row],[id]:[state]],6,0)</f>
        <v>failed</v>
      </c>
      <c r="G4084">
        <f>IF(F4084="failed",Data!L4084,0)</f>
        <v>2</v>
      </c>
    </row>
    <row r="4085" spans="1:7" x14ac:dyDescent="0.25">
      <c r="A4085">
        <v>4083</v>
      </c>
      <c r="B4085" t="str">
        <f>VLOOKUP(A4085,Table1[[#This Row],[id]:[state]],6,0)</f>
        <v>failed</v>
      </c>
      <c r="C4085">
        <f>IF(B4085="successful",Data!L4085,0)</f>
        <v>0</v>
      </c>
      <c r="F4085" t="str">
        <f>VLOOKUP(A4085,Table1[[#This Row],[id]:[state]],6,0)</f>
        <v>failed</v>
      </c>
      <c r="G4085">
        <f>IF(F4085="failed",Data!L4085,0)</f>
        <v>6</v>
      </c>
    </row>
    <row r="4086" spans="1:7" x14ac:dyDescent="0.25">
      <c r="A4086">
        <v>4084</v>
      </c>
      <c r="B4086" t="str">
        <f>VLOOKUP(A4086,Table1[[#This Row],[id]:[state]],6,0)</f>
        <v>failed</v>
      </c>
      <c r="C4086">
        <f>IF(B4086="successful",Data!L4086,0)</f>
        <v>0</v>
      </c>
      <c r="F4086" t="str">
        <f>VLOOKUP(A4086,Table1[[#This Row],[id]:[state]],6,0)</f>
        <v>failed</v>
      </c>
      <c r="G4086">
        <f>IF(F4086="failed",Data!L4086,0)</f>
        <v>1</v>
      </c>
    </row>
    <row r="4087" spans="1:7" x14ac:dyDescent="0.25">
      <c r="A4087">
        <v>4085</v>
      </c>
      <c r="B4087" t="str">
        <f>VLOOKUP(A4087,Table1[[#This Row],[id]:[state]],6,0)</f>
        <v>failed</v>
      </c>
      <c r="C4087">
        <f>IF(B4087="successful",Data!L4087,0)</f>
        <v>0</v>
      </c>
      <c r="F4087" t="str">
        <f>VLOOKUP(A4087,Table1[[#This Row],[id]:[state]],6,0)</f>
        <v>failed</v>
      </c>
      <c r="G4087">
        <f>IF(F4087="failed",Data!L4087,0)</f>
        <v>1</v>
      </c>
    </row>
    <row r="4088" spans="1:7" x14ac:dyDescent="0.25">
      <c r="A4088">
        <v>4086</v>
      </c>
      <c r="B4088" t="str">
        <f>VLOOKUP(A4088,Table1[[#This Row],[id]:[state]],6,0)</f>
        <v>failed</v>
      </c>
      <c r="C4088">
        <f>IF(B4088="successful",Data!L4088,0)</f>
        <v>0</v>
      </c>
      <c r="F4088" t="str">
        <f>VLOOKUP(A4088,Table1[[#This Row],[id]:[state]],6,0)</f>
        <v>failed</v>
      </c>
      <c r="G4088">
        <f>IF(F4088="failed",Data!L4088,0)</f>
        <v>5</v>
      </c>
    </row>
    <row r="4089" spans="1:7" x14ac:dyDescent="0.25">
      <c r="A4089">
        <v>4087</v>
      </c>
      <c r="B4089" t="str">
        <f>VLOOKUP(A4089,Table1[[#This Row],[id]:[state]],6,0)</f>
        <v>failed</v>
      </c>
      <c r="C4089">
        <f>IF(B4089="successful",Data!L4089,0)</f>
        <v>0</v>
      </c>
      <c r="F4089" t="str">
        <f>VLOOKUP(A4089,Table1[[#This Row],[id]:[state]],6,0)</f>
        <v>failed</v>
      </c>
      <c r="G4089">
        <f>IF(F4089="failed",Data!L4089,0)</f>
        <v>0</v>
      </c>
    </row>
    <row r="4090" spans="1:7" x14ac:dyDescent="0.25">
      <c r="A4090">
        <v>4088</v>
      </c>
      <c r="B4090" t="str">
        <f>VLOOKUP(A4090,Table1[[#This Row],[id]:[state]],6,0)</f>
        <v>failed</v>
      </c>
      <c r="C4090">
        <f>IF(B4090="successful",Data!L4090,0)</f>
        <v>0</v>
      </c>
      <c r="F4090" t="str">
        <f>VLOOKUP(A4090,Table1[[#This Row],[id]:[state]],6,0)</f>
        <v>failed</v>
      </c>
      <c r="G4090">
        <f>IF(F4090="failed",Data!L4090,0)</f>
        <v>3</v>
      </c>
    </row>
    <row r="4091" spans="1:7" x14ac:dyDescent="0.25">
      <c r="A4091">
        <v>4089</v>
      </c>
      <c r="B4091" t="str">
        <f>VLOOKUP(A4091,Table1[[#This Row],[id]:[state]],6,0)</f>
        <v>failed</v>
      </c>
      <c r="C4091">
        <f>IF(B4091="successful",Data!L4091,0)</f>
        <v>0</v>
      </c>
      <c r="F4091" t="str">
        <f>VLOOKUP(A4091,Table1[[#This Row],[id]:[state]],6,0)</f>
        <v>failed</v>
      </c>
      <c r="G4091">
        <f>IF(F4091="failed",Data!L4091,0)</f>
        <v>8</v>
      </c>
    </row>
    <row r="4092" spans="1:7" x14ac:dyDescent="0.25">
      <c r="A4092">
        <v>4090</v>
      </c>
      <c r="B4092" t="str">
        <f>VLOOKUP(A4092,Table1[[#This Row],[id]:[state]],6,0)</f>
        <v>failed</v>
      </c>
      <c r="C4092">
        <f>IF(B4092="successful",Data!L4092,0)</f>
        <v>0</v>
      </c>
      <c r="F4092" t="str">
        <f>VLOOKUP(A4092,Table1[[#This Row],[id]:[state]],6,0)</f>
        <v>failed</v>
      </c>
      <c r="G4092">
        <f>IF(F4092="failed",Data!L4092,0)</f>
        <v>3</v>
      </c>
    </row>
    <row r="4093" spans="1:7" x14ac:dyDescent="0.25">
      <c r="A4093">
        <v>4091</v>
      </c>
      <c r="B4093" t="str">
        <f>VLOOKUP(A4093,Table1[[#This Row],[id]:[state]],6,0)</f>
        <v>failed</v>
      </c>
      <c r="C4093">
        <f>IF(B4093="successful",Data!L4093,0)</f>
        <v>0</v>
      </c>
      <c r="F4093" t="str">
        <f>VLOOKUP(A4093,Table1[[#This Row],[id]:[state]],6,0)</f>
        <v>failed</v>
      </c>
      <c r="G4093">
        <f>IF(F4093="failed",Data!L4093,0)</f>
        <v>8</v>
      </c>
    </row>
    <row r="4094" spans="1:7" x14ac:dyDescent="0.25">
      <c r="A4094">
        <v>4092</v>
      </c>
      <c r="B4094" t="str">
        <f>VLOOKUP(A4094,Table1[[#This Row],[id]:[state]],6,0)</f>
        <v>failed</v>
      </c>
      <c r="C4094">
        <f>IF(B4094="successful",Data!L4094,0)</f>
        <v>0</v>
      </c>
      <c r="F4094" t="str">
        <f>VLOOKUP(A4094,Table1[[#This Row],[id]:[state]],6,0)</f>
        <v>failed</v>
      </c>
      <c r="G4094">
        <f>IF(F4094="failed",Data!L4094,0)</f>
        <v>1</v>
      </c>
    </row>
    <row r="4095" spans="1:7" x14ac:dyDescent="0.25">
      <c r="A4095">
        <v>4093</v>
      </c>
      <c r="B4095" t="str">
        <f>VLOOKUP(A4095,Table1[[#This Row],[id]:[state]],6,0)</f>
        <v>failed</v>
      </c>
      <c r="C4095">
        <f>IF(B4095="successful",Data!L4095,0)</f>
        <v>0</v>
      </c>
      <c r="F4095" t="str">
        <f>VLOOKUP(A4095,Table1[[#This Row],[id]:[state]],6,0)</f>
        <v>failed</v>
      </c>
      <c r="G4095">
        <f>IF(F4095="failed",Data!L4095,0)</f>
        <v>4</v>
      </c>
    </row>
    <row r="4096" spans="1:7" x14ac:dyDescent="0.25">
      <c r="A4096">
        <v>4094</v>
      </c>
      <c r="B4096" t="str">
        <f>VLOOKUP(A4096,Table1[[#This Row],[id]:[state]],6,0)</f>
        <v>failed</v>
      </c>
      <c r="C4096">
        <f>IF(B4096="successful",Data!L4096,0)</f>
        <v>0</v>
      </c>
      <c r="F4096" t="str">
        <f>VLOOKUP(A4096,Table1[[#This Row],[id]:[state]],6,0)</f>
        <v>failed</v>
      </c>
      <c r="G4096">
        <f>IF(F4096="failed",Data!L4096,0)</f>
        <v>8</v>
      </c>
    </row>
    <row r="4097" spans="1:7" x14ac:dyDescent="0.25">
      <c r="A4097">
        <v>4095</v>
      </c>
      <c r="B4097" t="str">
        <f>VLOOKUP(A4097,Table1[[#This Row],[id]:[state]],6,0)</f>
        <v>failed</v>
      </c>
      <c r="C4097">
        <f>IF(B4097="successful",Data!L4097,0)</f>
        <v>0</v>
      </c>
      <c r="F4097" t="str">
        <f>VLOOKUP(A4097,Table1[[#This Row],[id]:[state]],6,0)</f>
        <v>failed</v>
      </c>
      <c r="G4097">
        <f>IF(F4097="failed",Data!L4097,0)</f>
        <v>1</v>
      </c>
    </row>
    <row r="4098" spans="1:7" x14ac:dyDescent="0.25">
      <c r="A4098">
        <v>4096</v>
      </c>
      <c r="B4098" t="str">
        <f>VLOOKUP(A4098,Table1[[#This Row],[id]:[state]],6,0)</f>
        <v>failed</v>
      </c>
      <c r="C4098">
        <f>IF(B4098="successful",Data!L4098,0)</f>
        <v>0</v>
      </c>
      <c r="F4098" t="str">
        <f>VLOOKUP(A4098,Table1[[#This Row],[id]:[state]],6,0)</f>
        <v>failed</v>
      </c>
      <c r="G4098">
        <f>IF(F4098="failed",Data!L4098,0)</f>
        <v>5</v>
      </c>
    </row>
    <row r="4099" spans="1:7" x14ac:dyDescent="0.25">
      <c r="A4099">
        <v>4097</v>
      </c>
      <c r="B4099" t="str">
        <f>VLOOKUP(A4099,Table1[[#This Row],[id]:[state]],6,0)</f>
        <v>failed</v>
      </c>
      <c r="C4099">
        <f>IF(B4099="successful",Data!L4099,0)</f>
        <v>0</v>
      </c>
      <c r="F4099" t="str">
        <f>VLOOKUP(A4099,Table1[[#This Row],[id]:[state]],6,0)</f>
        <v>failed</v>
      </c>
      <c r="G4099">
        <f>IF(F4099="failed",Data!L4099,0)</f>
        <v>0</v>
      </c>
    </row>
    <row r="4100" spans="1:7" x14ac:dyDescent="0.25">
      <c r="A4100">
        <v>4098</v>
      </c>
      <c r="B4100" t="str">
        <f>VLOOKUP(A4100,Table1[[#This Row],[id]:[state]],6,0)</f>
        <v>failed</v>
      </c>
      <c r="C4100">
        <f>IF(B4100="successful",Data!L4100,0)</f>
        <v>0</v>
      </c>
      <c r="F4100" t="str">
        <f>VLOOKUP(A4100,Table1[[#This Row],[id]:[state]],6,0)</f>
        <v>failed</v>
      </c>
      <c r="G4100">
        <f>IF(F4100="failed",Data!L4100,0)</f>
        <v>0</v>
      </c>
    </row>
    <row r="4101" spans="1:7" x14ac:dyDescent="0.25">
      <c r="A4101">
        <v>4099</v>
      </c>
      <c r="B4101" t="str">
        <f>VLOOKUP(A4101,Table1[[#This Row],[id]:[state]],6,0)</f>
        <v>failed</v>
      </c>
      <c r="C4101">
        <f>IF(B4101="successful",Data!L4101,0)</f>
        <v>0</v>
      </c>
      <c r="F4101" t="str">
        <f>VLOOKUP(A4101,Table1[[#This Row],[id]:[state]],6,0)</f>
        <v>failed</v>
      </c>
      <c r="G4101">
        <f>IF(F4101="failed",Data!L4101,0)</f>
        <v>1</v>
      </c>
    </row>
    <row r="4102" spans="1:7" x14ac:dyDescent="0.25">
      <c r="A4102">
        <v>4100</v>
      </c>
      <c r="B4102" t="str">
        <f>VLOOKUP(A4102,Table1[[#This Row],[id]:[state]],6,0)</f>
        <v>failed</v>
      </c>
      <c r="C4102">
        <f>IF(B4102="successful",Data!L4102,0)</f>
        <v>0</v>
      </c>
      <c r="F4102" t="str">
        <f>VLOOKUP(A4102,Table1[[#This Row],[id]:[state]],6,0)</f>
        <v>failed</v>
      </c>
      <c r="G4102">
        <f>IF(F4102="failed",Data!L4102,0)</f>
        <v>0</v>
      </c>
    </row>
    <row r="4103" spans="1:7" x14ac:dyDescent="0.25">
      <c r="A4103">
        <v>4101</v>
      </c>
      <c r="B4103" t="str">
        <f>VLOOKUP(A4103,Table1[[#This Row],[id]:[state]],6,0)</f>
        <v>failed</v>
      </c>
      <c r="C4103">
        <f>IF(B4103="successful",Data!L4103,0)</f>
        <v>0</v>
      </c>
      <c r="F4103" t="str">
        <f>VLOOKUP(A4103,Table1[[#This Row],[id]:[state]],6,0)</f>
        <v>failed</v>
      </c>
      <c r="G4103">
        <f>IF(F4103="failed",Data!L4103,0)</f>
        <v>0</v>
      </c>
    </row>
    <row r="4104" spans="1:7" x14ac:dyDescent="0.25">
      <c r="A4104">
        <v>4102</v>
      </c>
      <c r="B4104" t="str">
        <f>VLOOKUP(A4104,Table1[[#This Row],[id]:[state]],6,0)</f>
        <v>failed</v>
      </c>
      <c r="C4104">
        <f>IF(B4104="successful",Data!L4104,0)</f>
        <v>0</v>
      </c>
      <c r="F4104" t="str">
        <f>VLOOKUP(A4104,Table1[[#This Row],[id]:[state]],6,0)</f>
        <v>failed</v>
      </c>
      <c r="G4104">
        <f>IF(F4104="failed",Data!L4104,0)</f>
        <v>6</v>
      </c>
    </row>
    <row r="4105" spans="1:7" x14ac:dyDescent="0.25">
      <c r="A4105">
        <v>4103</v>
      </c>
      <c r="B4105" t="str">
        <f>VLOOKUP(A4105,Table1[[#This Row],[id]:[state]],6,0)</f>
        <v>failed</v>
      </c>
      <c r="C4105">
        <f>IF(B4105="successful",Data!L4105,0)</f>
        <v>0</v>
      </c>
      <c r="F4105" t="str">
        <f>VLOOKUP(A4105,Table1[[#This Row],[id]:[state]],6,0)</f>
        <v>failed</v>
      </c>
      <c r="G4105">
        <f>IF(F4105="failed",Data!L4105,0)</f>
        <v>6</v>
      </c>
    </row>
    <row r="4106" spans="1:7" x14ac:dyDescent="0.25">
      <c r="A4106">
        <v>4104</v>
      </c>
      <c r="B4106" t="str">
        <f>VLOOKUP(A4106,Table1[[#This Row],[id]:[state]],6,0)</f>
        <v>failed</v>
      </c>
      <c r="C4106">
        <f>IF(B4106="successful",Data!L4106,0)</f>
        <v>0</v>
      </c>
      <c r="F4106" t="str">
        <f>VLOOKUP(A4106,Table1[[#This Row],[id]:[state]],6,0)</f>
        <v>failed</v>
      </c>
      <c r="G4106">
        <f>IF(F4106="failed",Data!L4106,0)</f>
        <v>14</v>
      </c>
    </row>
    <row r="4107" spans="1:7" x14ac:dyDescent="0.25">
      <c r="A4107">
        <v>4105</v>
      </c>
      <c r="B4107" t="str">
        <f>VLOOKUP(A4107,Table1[[#This Row],[id]:[state]],6,0)</f>
        <v>failed</v>
      </c>
      <c r="C4107">
        <f>IF(B4107="successful",Data!L4107,0)</f>
        <v>0</v>
      </c>
      <c r="F4107" t="str">
        <f>VLOOKUP(A4107,Table1[[#This Row],[id]:[state]],6,0)</f>
        <v>failed</v>
      </c>
      <c r="G4107">
        <f>IF(F4107="failed",Data!L4107,0)</f>
        <v>6</v>
      </c>
    </row>
    <row r="4108" spans="1:7" x14ac:dyDescent="0.25">
      <c r="A4108">
        <v>4106</v>
      </c>
      <c r="B4108" t="str">
        <f>VLOOKUP(A4108,Table1[[#This Row],[id]:[state]],6,0)</f>
        <v>failed</v>
      </c>
      <c r="C4108">
        <f>IF(B4108="successful",Data!L4108,0)</f>
        <v>0</v>
      </c>
      <c r="F4108" t="str">
        <f>VLOOKUP(A4108,Table1[[#This Row],[id]:[state]],6,0)</f>
        <v>failed</v>
      </c>
      <c r="G4108">
        <f>IF(F4108="failed",Data!L4108,0)</f>
        <v>33</v>
      </c>
    </row>
    <row r="4109" spans="1:7" x14ac:dyDescent="0.25">
      <c r="A4109">
        <v>4107</v>
      </c>
      <c r="B4109" t="str">
        <f>VLOOKUP(A4109,Table1[[#This Row],[id]:[state]],6,0)</f>
        <v>failed</v>
      </c>
      <c r="C4109">
        <f>IF(B4109="successful",Data!L4109,0)</f>
        <v>0</v>
      </c>
      <c r="F4109" t="str">
        <f>VLOOKUP(A4109,Table1[[#This Row],[id]:[state]],6,0)</f>
        <v>failed</v>
      </c>
      <c r="G4109">
        <f>IF(F4109="failed",Data!L4109,0)</f>
        <v>4</v>
      </c>
    </row>
    <row r="4110" spans="1:7" x14ac:dyDescent="0.25">
      <c r="A4110">
        <v>4108</v>
      </c>
      <c r="B4110" t="str">
        <f>VLOOKUP(A4110,Table1[[#This Row],[id]:[state]],6,0)</f>
        <v>failed</v>
      </c>
      <c r="C4110">
        <f>IF(B4110="successful",Data!L4110,0)</f>
        <v>0</v>
      </c>
      <c r="F4110" t="str">
        <f>VLOOKUP(A4110,Table1[[#This Row],[id]:[state]],6,0)</f>
        <v>failed</v>
      </c>
      <c r="G4110">
        <f>IF(F4110="failed",Data!L4110,0)</f>
        <v>1</v>
      </c>
    </row>
    <row r="4111" spans="1:7" x14ac:dyDescent="0.25">
      <c r="A4111">
        <v>4109</v>
      </c>
      <c r="B4111" t="str">
        <f>VLOOKUP(A4111,Table1[[#This Row],[id]:[state]],6,0)</f>
        <v>failed</v>
      </c>
      <c r="C4111">
        <f>IF(B4111="successful",Data!L4111,0)</f>
        <v>0</v>
      </c>
      <c r="F4111" t="str">
        <f>VLOOKUP(A4111,Table1[[#This Row],[id]:[state]],6,0)</f>
        <v>failed</v>
      </c>
      <c r="G4111">
        <f>IF(F4111="failed",Data!L4111,0)</f>
        <v>0</v>
      </c>
    </row>
    <row r="4112" spans="1:7" x14ac:dyDescent="0.25">
      <c r="A4112">
        <v>4110</v>
      </c>
      <c r="B4112" t="str">
        <f>VLOOKUP(A4112,Table1[[#This Row],[id]:[state]],6,0)</f>
        <v>failed</v>
      </c>
      <c r="C4112">
        <f>IF(B4112="successful",Data!L4112,0)</f>
        <v>0</v>
      </c>
      <c r="F4112" t="str">
        <f>VLOOKUP(A4112,Table1[[#This Row],[id]:[state]],6,0)</f>
        <v>failed</v>
      </c>
      <c r="G4112">
        <f>IF(F4112="failed",Data!L4112,0)</f>
        <v>6</v>
      </c>
    </row>
    <row r="4113" spans="1:7" x14ac:dyDescent="0.25">
      <c r="A4113">
        <v>4111</v>
      </c>
      <c r="B4113" t="str">
        <f>VLOOKUP(A4113,Table1[[#This Row],[id]:[state]],6,0)</f>
        <v>failed</v>
      </c>
      <c r="C4113">
        <f>IF(B4113="successful",Data!L4113,0)</f>
        <v>0</v>
      </c>
      <c r="F4113" t="str">
        <f>VLOOKUP(A4113,Table1[[#This Row],[id]:[state]],6,0)</f>
        <v>failed</v>
      </c>
      <c r="G4113">
        <f>IF(F4113="failed",Data!L4113,0)</f>
        <v>6</v>
      </c>
    </row>
    <row r="4114" spans="1:7" x14ac:dyDescent="0.25">
      <c r="A4114">
        <v>4112</v>
      </c>
      <c r="B4114" t="str">
        <f>VLOOKUP(A4114,Table1[[#This Row],[id]:[state]],6,0)</f>
        <v>failed</v>
      </c>
      <c r="C4114">
        <f>IF(B4114="successful",Data!L4114,0)</f>
        <v>0</v>
      </c>
      <c r="F4114" t="str">
        <f>VLOOKUP(A4114,Table1[[#This Row],[id]:[state]],6,0)</f>
        <v>failed</v>
      </c>
      <c r="G4114">
        <f>IF(F4114="failed",Data!L4114,0)</f>
        <v>1</v>
      </c>
    </row>
    <row r="4115" spans="1:7" x14ac:dyDescent="0.25">
      <c r="A4115">
        <v>4113</v>
      </c>
      <c r="B4115" t="str">
        <f>VLOOKUP(A4115,Table1[[#This Row],[id]:[state]],6,0)</f>
        <v>failed</v>
      </c>
      <c r="C4115">
        <f>IF(B4115="successful",Data!L4115,0)</f>
        <v>0</v>
      </c>
      <c r="F4115" t="str">
        <f>VLOOKUP(A4115,Table1[[#This Row],[id]:[state]],6,0)</f>
        <v>failed</v>
      </c>
      <c r="G4115">
        <f>IF(F4115="failed",Data!L4115,0)</f>
        <v>3</v>
      </c>
    </row>
  </sheetData>
  <autoFilter ref="B1:G4115" xr:uid="{CAB4F0EC-70A9-4B73-8848-CF14A3DB61A6}">
    <filterColumn colId="4">
      <filters>
        <filter val="failed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6374C-BA8C-4E8D-805C-41FB0D9ED78C}">
  <dimension ref="A1:P2186"/>
  <sheetViews>
    <sheetView workbookViewId="0">
      <selection activeCell="A27" sqref="A27"/>
    </sheetView>
  </sheetViews>
  <sheetFormatPr defaultRowHeight="15" x14ac:dyDescent="0.25"/>
  <cols>
    <col min="2" max="2" width="14" customWidth="1"/>
    <col min="3" max="3" width="16.7109375" customWidth="1"/>
    <col min="9" max="9" width="15" customWidth="1"/>
    <col min="13" max="13" width="12.5703125" customWidth="1"/>
    <col min="14" max="14" width="12.28515625" customWidth="1"/>
  </cols>
  <sheetData>
    <row r="1" spans="1:16" x14ac:dyDescent="0.25">
      <c r="A1" s="17" t="s">
        <v>0</v>
      </c>
      <c r="C1" s="1" t="s">
        <v>8404</v>
      </c>
      <c r="I1" s="17" t="s">
        <v>8403</v>
      </c>
    </row>
    <row r="2" spans="1:16" x14ac:dyDescent="0.25">
      <c r="A2" s="21">
        <v>0</v>
      </c>
      <c r="B2" s="21" t="s">
        <v>8219</v>
      </c>
      <c r="C2">
        <v>182</v>
      </c>
      <c r="G2" s="22">
        <v>160</v>
      </c>
      <c r="H2" s="22" t="s">
        <v>8221</v>
      </c>
      <c r="I2">
        <v>0</v>
      </c>
      <c r="N2" s="1" t="s">
        <v>8405</v>
      </c>
      <c r="P2" s="1" t="s">
        <v>8406</v>
      </c>
    </row>
    <row r="3" spans="1:16" x14ac:dyDescent="0.25">
      <c r="A3" s="21">
        <v>1</v>
      </c>
      <c r="B3" s="21" t="s">
        <v>8219</v>
      </c>
      <c r="C3">
        <v>79</v>
      </c>
      <c r="G3" s="22">
        <v>161</v>
      </c>
      <c r="H3" s="22" t="s">
        <v>8221</v>
      </c>
      <c r="I3">
        <v>1</v>
      </c>
      <c r="L3" s="25" t="s">
        <v>8413</v>
      </c>
      <c r="M3" s="20" t="s">
        <v>8407</v>
      </c>
      <c r="N3" s="18">
        <f>AVERAGE(C2:C2186)</f>
        <v>194.42517162471395</v>
      </c>
      <c r="O3" s="25" t="s">
        <v>8413</v>
      </c>
      <c r="P3" s="19">
        <f>AVERAGE(I2:I1531)</f>
        <v>17.709803921568628</v>
      </c>
    </row>
    <row r="4" spans="1:16" x14ac:dyDescent="0.25">
      <c r="A4" s="21">
        <v>2</v>
      </c>
      <c r="B4" s="21" t="s">
        <v>8219</v>
      </c>
      <c r="C4">
        <v>35</v>
      </c>
      <c r="G4" s="22">
        <v>162</v>
      </c>
      <c r="H4" s="22" t="s">
        <v>8221</v>
      </c>
      <c r="I4">
        <v>10</v>
      </c>
      <c r="L4" s="24" t="s">
        <v>8417</v>
      </c>
      <c r="M4" s="16" t="s">
        <v>8408</v>
      </c>
      <c r="N4">
        <f>MEDIAN(C2:C2186)</f>
        <v>62</v>
      </c>
      <c r="P4">
        <f>MEDIAN(I2:I2186)</f>
        <v>4</v>
      </c>
    </row>
    <row r="5" spans="1:16" x14ac:dyDescent="0.25">
      <c r="A5" s="21">
        <v>3</v>
      </c>
      <c r="B5" s="21" t="s">
        <v>8219</v>
      </c>
      <c r="C5">
        <v>150</v>
      </c>
      <c r="G5" s="22">
        <v>163</v>
      </c>
      <c r="H5" s="22" t="s">
        <v>8221</v>
      </c>
      <c r="I5">
        <v>0</v>
      </c>
      <c r="M5" s="16" t="s">
        <v>8409</v>
      </c>
      <c r="N5">
        <f>MIN(C2:C2186)</f>
        <v>1</v>
      </c>
      <c r="P5">
        <f>MIN(I2:I2186)</f>
        <v>0</v>
      </c>
    </row>
    <row r="6" spans="1:16" x14ac:dyDescent="0.25">
      <c r="A6" s="21">
        <v>4</v>
      </c>
      <c r="B6" s="21" t="s">
        <v>8219</v>
      </c>
      <c r="C6">
        <v>284</v>
      </c>
      <c r="G6" s="22">
        <v>164</v>
      </c>
      <c r="H6" s="22" t="s">
        <v>8221</v>
      </c>
      <c r="I6">
        <v>7</v>
      </c>
      <c r="M6" s="16" t="s">
        <v>8410</v>
      </c>
      <c r="N6">
        <f>MAX(C2:C2186)</f>
        <v>26457</v>
      </c>
      <c r="P6">
        <f>MAX(I2:I2186)</f>
        <v>1293</v>
      </c>
    </row>
    <row r="7" spans="1:16" x14ac:dyDescent="0.25">
      <c r="A7" s="21">
        <v>5</v>
      </c>
      <c r="B7" s="21" t="s">
        <v>8219</v>
      </c>
      <c r="C7">
        <v>47</v>
      </c>
      <c r="G7" s="22">
        <v>165</v>
      </c>
      <c r="H7" s="22" t="s">
        <v>8221</v>
      </c>
      <c r="I7">
        <v>0</v>
      </c>
      <c r="M7" s="16" t="s">
        <v>8411</v>
      </c>
      <c r="N7" s="19">
        <f>_xlfn.VAR.P(C2:C2186)</f>
        <v>712840.9867348104</v>
      </c>
      <c r="P7" s="19">
        <f>_xlfn.VAR.P(I2:I2186)</f>
        <v>3773.2216685890044</v>
      </c>
    </row>
    <row r="8" spans="1:16" x14ac:dyDescent="0.25">
      <c r="A8" s="21">
        <v>6</v>
      </c>
      <c r="B8" s="21" t="s">
        <v>8219</v>
      </c>
      <c r="C8">
        <v>58</v>
      </c>
      <c r="G8" s="22">
        <v>166</v>
      </c>
      <c r="H8" s="22" t="s">
        <v>8221</v>
      </c>
      <c r="I8">
        <v>1</v>
      </c>
      <c r="M8" s="16" t="s">
        <v>8412</v>
      </c>
      <c r="N8" s="19">
        <f>SQRT(N7)</f>
        <v>844.29910975602149</v>
      </c>
      <c r="O8" s="23"/>
      <c r="P8" s="19">
        <f>SQRT(P7)</f>
        <v>61.426555076684906</v>
      </c>
    </row>
    <row r="9" spans="1:16" x14ac:dyDescent="0.25">
      <c r="A9" s="21">
        <v>7</v>
      </c>
      <c r="B9" s="21" t="s">
        <v>8219</v>
      </c>
      <c r="C9">
        <v>57</v>
      </c>
      <c r="G9" s="22">
        <v>167</v>
      </c>
      <c r="H9" s="22" t="s">
        <v>8221</v>
      </c>
      <c r="I9">
        <v>2</v>
      </c>
    </row>
    <row r="10" spans="1:16" x14ac:dyDescent="0.25">
      <c r="A10" s="21">
        <v>8</v>
      </c>
      <c r="B10" s="21" t="s">
        <v>8219</v>
      </c>
      <c r="C10">
        <v>12</v>
      </c>
      <c r="G10" s="22">
        <v>168</v>
      </c>
      <c r="H10" s="22" t="s">
        <v>8221</v>
      </c>
      <c r="I10">
        <v>3</v>
      </c>
    </row>
    <row r="11" spans="1:16" x14ac:dyDescent="0.25">
      <c r="A11" s="21">
        <v>9</v>
      </c>
      <c r="B11" s="21" t="s">
        <v>8219</v>
      </c>
      <c r="C11">
        <v>20</v>
      </c>
      <c r="G11" s="22">
        <v>169</v>
      </c>
      <c r="H11" s="22" t="s">
        <v>8221</v>
      </c>
      <c r="I11">
        <v>10</v>
      </c>
      <c r="L11" s="24" t="s">
        <v>8413</v>
      </c>
      <c r="M11" s="10" t="s">
        <v>8418</v>
      </c>
    </row>
    <row r="12" spans="1:16" x14ac:dyDescent="0.25">
      <c r="A12" s="21">
        <v>10</v>
      </c>
      <c r="B12" s="21" t="s">
        <v>8219</v>
      </c>
      <c r="C12">
        <v>19</v>
      </c>
      <c r="G12" s="22">
        <v>170</v>
      </c>
      <c r="H12" s="22" t="s">
        <v>8221</v>
      </c>
      <c r="I12">
        <v>10</v>
      </c>
      <c r="M12" t="s">
        <v>8414</v>
      </c>
    </row>
    <row r="13" spans="1:16" x14ac:dyDescent="0.25">
      <c r="A13" s="21">
        <v>11</v>
      </c>
      <c r="B13" s="21" t="s">
        <v>8219</v>
      </c>
      <c r="C13">
        <v>75</v>
      </c>
      <c r="G13" s="22">
        <v>171</v>
      </c>
      <c r="H13" s="22" t="s">
        <v>8221</v>
      </c>
      <c r="I13">
        <v>1</v>
      </c>
      <c r="M13" t="s">
        <v>8415</v>
      </c>
    </row>
    <row r="14" spans="1:16" x14ac:dyDescent="0.25">
      <c r="A14" s="21">
        <v>12</v>
      </c>
      <c r="B14" s="21" t="s">
        <v>8219</v>
      </c>
      <c r="C14">
        <v>827</v>
      </c>
      <c r="G14" s="22">
        <v>172</v>
      </c>
      <c r="H14" s="22" t="s">
        <v>8221</v>
      </c>
      <c r="I14">
        <v>0</v>
      </c>
    </row>
    <row r="15" spans="1:16" x14ac:dyDescent="0.25">
      <c r="A15" s="21">
        <v>13</v>
      </c>
      <c r="B15" s="21" t="s">
        <v>8219</v>
      </c>
      <c r="C15">
        <v>51</v>
      </c>
      <c r="G15" s="22">
        <v>173</v>
      </c>
      <c r="H15" s="22" t="s">
        <v>8221</v>
      </c>
      <c r="I15">
        <v>0</v>
      </c>
      <c r="L15" s="24" t="s">
        <v>8417</v>
      </c>
      <c r="M15" t="s">
        <v>8421</v>
      </c>
    </row>
    <row r="16" spans="1:16" x14ac:dyDescent="0.25">
      <c r="A16" s="21">
        <v>14</v>
      </c>
      <c r="B16" s="21" t="s">
        <v>8219</v>
      </c>
      <c r="C16">
        <v>41</v>
      </c>
      <c r="G16" s="22">
        <v>174</v>
      </c>
      <c r="H16" s="22" t="s">
        <v>8221</v>
      </c>
      <c r="I16">
        <v>0</v>
      </c>
      <c r="M16" t="s">
        <v>8416</v>
      </c>
    </row>
    <row r="17" spans="1:13" x14ac:dyDescent="0.25">
      <c r="A17" s="21">
        <v>15</v>
      </c>
      <c r="B17" s="21" t="s">
        <v>8219</v>
      </c>
      <c r="C17">
        <v>98</v>
      </c>
      <c r="G17" s="22">
        <v>175</v>
      </c>
      <c r="H17" s="22" t="s">
        <v>8221</v>
      </c>
      <c r="I17">
        <v>26</v>
      </c>
    </row>
    <row r="18" spans="1:13" x14ac:dyDescent="0.25">
      <c r="A18" s="21">
        <v>16</v>
      </c>
      <c r="B18" s="21" t="s">
        <v>8219</v>
      </c>
      <c r="C18">
        <v>70</v>
      </c>
      <c r="G18" s="22">
        <v>176</v>
      </c>
      <c r="H18" s="22" t="s">
        <v>8221</v>
      </c>
      <c r="I18">
        <v>0</v>
      </c>
      <c r="L18" t="s">
        <v>8423</v>
      </c>
      <c r="M18" t="s">
        <v>8419</v>
      </c>
    </row>
    <row r="19" spans="1:13" x14ac:dyDescent="0.25">
      <c r="A19" s="21">
        <v>17</v>
      </c>
      <c r="B19" s="21" t="s">
        <v>8219</v>
      </c>
      <c r="C19">
        <v>36</v>
      </c>
      <c r="G19" s="22">
        <v>177</v>
      </c>
      <c r="H19" s="22" t="s">
        <v>8221</v>
      </c>
      <c r="I19">
        <v>7</v>
      </c>
      <c r="M19" t="s">
        <v>8420</v>
      </c>
    </row>
    <row r="20" spans="1:13" x14ac:dyDescent="0.25">
      <c r="A20" s="21">
        <v>18</v>
      </c>
      <c r="B20" s="21" t="s">
        <v>8219</v>
      </c>
      <c r="C20">
        <v>342</v>
      </c>
      <c r="G20" s="22">
        <v>178</v>
      </c>
      <c r="H20" s="22" t="s">
        <v>8221</v>
      </c>
      <c r="I20">
        <v>0</v>
      </c>
    </row>
    <row r="21" spans="1:13" x14ac:dyDescent="0.25">
      <c r="A21" s="21">
        <v>19</v>
      </c>
      <c r="B21" s="21" t="s">
        <v>8219</v>
      </c>
      <c r="C21">
        <v>22</v>
      </c>
      <c r="G21" s="22">
        <v>179</v>
      </c>
      <c r="H21" s="22" t="s">
        <v>8221</v>
      </c>
      <c r="I21">
        <v>2</v>
      </c>
    </row>
    <row r="22" spans="1:13" x14ac:dyDescent="0.25">
      <c r="A22" s="21">
        <v>20</v>
      </c>
      <c r="B22" s="21" t="s">
        <v>8219</v>
      </c>
      <c r="C22">
        <v>25</v>
      </c>
      <c r="G22" s="22">
        <v>180</v>
      </c>
      <c r="H22" s="22" t="s">
        <v>8221</v>
      </c>
      <c r="I22">
        <v>13</v>
      </c>
      <c r="L22" t="s">
        <v>8424</v>
      </c>
      <c r="M22" t="s">
        <v>8422</v>
      </c>
    </row>
    <row r="23" spans="1:13" x14ac:dyDescent="0.25">
      <c r="A23" s="21">
        <v>21</v>
      </c>
      <c r="B23" s="21" t="s">
        <v>8219</v>
      </c>
      <c r="C23">
        <v>101</v>
      </c>
      <c r="G23" s="22">
        <v>181</v>
      </c>
      <c r="H23" s="22" t="s">
        <v>8221</v>
      </c>
      <c r="I23">
        <v>4</v>
      </c>
      <c r="M23" t="s">
        <v>8425</v>
      </c>
    </row>
    <row r="24" spans="1:13" x14ac:dyDescent="0.25">
      <c r="A24" s="21">
        <v>22</v>
      </c>
      <c r="B24" s="21" t="s">
        <v>8219</v>
      </c>
      <c r="C24">
        <v>8</v>
      </c>
      <c r="G24" s="22">
        <v>182</v>
      </c>
      <c r="H24" s="22" t="s">
        <v>8221</v>
      </c>
      <c r="I24">
        <v>0</v>
      </c>
      <c r="M24" t="s">
        <v>8426</v>
      </c>
    </row>
    <row r="25" spans="1:13" x14ac:dyDescent="0.25">
      <c r="A25" s="21">
        <v>23</v>
      </c>
      <c r="B25" s="21" t="s">
        <v>8219</v>
      </c>
      <c r="C25">
        <v>23</v>
      </c>
      <c r="G25" s="22">
        <v>183</v>
      </c>
      <c r="H25" s="22" t="s">
        <v>8221</v>
      </c>
      <c r="I25">
        <v>12</v>
      </c>
      <c r="M25" t="s">
        <v>8427</v>
      </c>
    </row>
    <row r="26" spans="1:13" x14ac:dyDescent="0.25">
      <c r="A26" s="21">
        <v>24</v>
      </c>
      <c r="B26" s="21" t="s">
        <v>8219</v>
      </c>
      <c r="C26">
        <v>574</v>
      </c>
      <c r="G26" s="22">
        <v>184</v>
      </c>
      <c r="H26" s="22" t="s">
        <v>8221</v>
      </c>
      <c r="I26">
        <v>2</v>
      </c>
    </row>
    <row r="27" spans="1:13" x14ac:dyDescent="0.25">
      <c r="A27" s="21">
        <v>25</v>
      </c>
      <c r="B27" s="21" t="s">
        <v>8219</v>
      </c>
      <c r="C27">
        <v>14</v>
      </c>
      <c r="G27" s="22">
        <v>185</v>
      </c>
      <c r="H27" s="22" t="s">
        <v>8221</v>
      </c>
      <c r="I27">
        <v>10</v>
      </c>
      <c r="M27" t="s">
        <v>8428</v>
      </c>
    </row>
    <row r="28" spans="1:13" x14ac:dyDescent="0.25">
      <c r="A28" s="21">
        <v>26</v>
      </c>
      <c r="B28" s="21" t="s">
        <v>8219</v>
      </c>
      <c r="C28">
        <v>19</v>
      </c>
      <c r="G28" s="22">
        <v>186</v>
      </c>
      <c r="H28" s="22" t="s">
        <v>8221</v>
      </c>
      <c r="I28">
        <v>0</v>
      </c>
    </row>
    <row r="29" spans="1:13" x14ac:dyDescent="0.25">
      <c r="A29" s="21">
        <v>27</v>
      </c>
      <c r="B29" s="21" t="s">
        <v>8219</v>
      </c>
      <c r="C29">
        <v>150</v>
      </c>
      <c r="G29" s="22">
        <v>187</v>
      </c>
      <c r="H29" s="22" t="s">
        <v>8221</v>
      </c>
      <c r="I29">
        <v>5</v>
      </c>
    </row>
    <row r="30" spans="1:13" x14ac:dyDescent="0.25">
      <c r="A30" s="21">
        <v>28</v>
      </c>
      <c r="B30" s="21" t="s">
        <v>8219</v>
      </c>
      <c r="C30">
        <v>71</v>
      </c>
      <c r="G30" s="22">
        <v>188</v>
      </c>
      <c r="H30" s="22" t="s">
        <v>8221</v>
      </c>
      <c r="I30">
        <v>0</v>
      </c>
    </row>
    <row r="31" spans="1:13" x14ac:dyDescent="0.25">
      <c r="A31" s="21">
        <v>29</v>
      </c>
      <c r="B31" s="21" t="s">
        <v>8219</v>
      </c>
      <c r="C31">
        <v>117</v>
      </c>
      <c r="G31" s="22">
        <v>189</v>
      </c>
      <c r="H31" s="22" t="s">
        <v>8221</v>
      </c>
      <c r="I31">
        <v>5</v>
      </c>
    </row>
    <row r="32" spans="1:13" x14ac:dyDescent="0.25">
      <c r="A32" s="21">
        <v>30</v>
      </c>
      <c r="B32" s="21" t="s">
        <v>8219</v>
      </c>
      <c r="C32">
        <v>53</v>
      </c>
      <c r="G32" s="22">
        <v>190</v>
      </c>
      <c r="H32" s="22" t="s">
        <v>8221</v>
      </c>
      <c r="I32">
        <v>1</v>
      </c>
    </row>
    <row r="33" spans="1:9" x14ac:dyDescent="0.25">
      <c r="A33" s="21">
        <v>31</v>
      </c>
      <c r="B33" s="21" t="s">
        <v>8219</v>
      </c>
      <c r="C33">
        <v>1</v>
      </c>
      <c r="G33" s="22">
        <v>191</v>
      </c>
      <c r="H33" s="22" t="s">
        <v>8221</v>
      </c>
      <c r="I33">
        <v>3</v>
      </c>
    </row>
    <row r="34" spans="1:9" x14ac:dyDescent="0.25">
      <c r="A34" s="21">
        <v>32</v>
      </c>
      <c r="B34" s="21" t="s">
        <v>8219</v>
      </c>
      <c r="C34">
        <v>89</v>
      </c>
      <c r="G34" s="22">
        <v>192</v>
      </c>
      <c r="H34" s="22" t="s">
        <v>8221</v>
      </c>
      <c r="I34">
        <v>3</v>
      </c>
    </row>
    <row r="35" spans="1:9" x14ac:dyDescent="0.25">
      <c r="A35" s="21">
        <v>33</v>
      </c>
      <c r="B35" s="21" t="s">
        <v>8219</v>
      </c>
      <c r="C35">
        <v>64</v>
      </c>
      <c r="G35" s="22">
        <v>193</v>
      </c>
      <c r="H35" s="22" t="s">
        <v>8221</v>
      </c>
      <c r="I35">
        <v>0</v>
      </c>
    </row>
    <row r="36" spans="1:9" x14ac:dyDescent="0.25">
      <c r="A36" s="21">
        <v>34</v>
      </c>
      <c r="B36" s="21" t="s">
        <v>8219</v>
      </c>
      <c r="C36">
        <v>68</v>
      </c>
      <c r="G36" s="22">
        <v>194</v>
      </c>
      <c r="H36" s="22" t="s">
        <v>8221</v>
      </c>
      <c r="I36">
        <v>3</v>
      </c>
    </row>
    <row r="37" spans="1:9" x14ac:dyDescent="0.25">
      <c r="A37" s="21">
        <v>35</v>
      </c>
      <c r="B37" s="21" t="s">
        <v>8219</v>
      </c>
      <c r="C37">
        <v>28</v>
      </c>
      <c r="G37" s="22">
        <v>195</v>
      </c>
      <c r="H37" s="22" t="s">
        <v>8221</v>
      </c>
      <c r="I37">
        <v>0</v>
      </c>
    </row>
    <row r="38" spans="1:9" x14ac:dyDescent="0.25">
      <c r="A38" s="21">
        <v>36</v>
      </c>
      <c r="B38" s="21" t="s">
        <v>8219</v>
      </c>
      <c r="C38">
        <v>44</v>
      </c>
      <c r="G38" s="22">
        <v>196</v>
      </c>
      <c r="H38" s="22" t="s">
        <v>8221</v>
      </c>
      <c r="I38">
        <v>19</v>
      </c>
    </row>
    <row r="39" spans="1:9" x14ac:dyDescent="0.25">
      <c r="A39" s="21">
        <v>37</v>
      </c>
      <c r="B39" s="21" t="s">
        <v>8219</v>
      </c>
      <c r="C39">
        <v>253</v>
      </c>
      <c r="G39" s="22">
        <v>197</v>
      </c>
      <c r="H39" s="22" t="s">
        <v>8221</v>
      </c>
      <c r="I39">
        <v>8</v>
      </c>
    </row>
    <row r="40" spans="1:9" x14ac:dyDescent="0.25">
      <c r="A40" s="21">
        <v>38</v>
      </c>
      <c r="B40" s="21" t="s">
        <v>8219</v>
      </c>
      <c r="C40">
        <v>66</v>
      </c>
      <c r="G40" s="22">
        <v>198</v>
      </c>
      <c r="H40" s="22" t="s">
        <v>8221</v>
      </c>
      <c r="I40">
        <v>6</v>
      </c>
    </row>
    <row r="41" spans="1:9" x14ac:dyDescent="0.25">
      <c r="A41" s="21">
        <v>39</v>
      </c>
      <c r="B41" s="21" t="s">
        <v>8219</v>
      </c>
      <c r="C41">
        <v>217</v>
      </c>
      <c r="G41" s="22">
        <v>199</v>
      </c>
      <c r="H41" s="22" t="s">
        <v>8221</v>
      </c>
      <c r="I41">
        <v>0</v>
      </c>
    </row>
    <row r="42" spans="1:9" x14ac:dyDescent="0.25">
      <c r="A42" s="21">
        <v>40</v>
      </c>
      <c r="B42" s="21" t="s">
        <v>8219</v>
      </c>
      <c r="C42">
        <v>16</v>
      </c>
      <c r="G42" s="22">
        <v>200</v>
      </c>
      <c r="H42" s="22" t="s">
        <v>8221</v>
      </c>
      <c r="I42">
        <v>18</v>
      </c>
    </row>
    <row r="43" spans="1:9" x14ac:dyDescent="0.25">
      <c r="A43" s="21">
        <v>41</v>
      </c>
      <c r="B43" s="21" t="s">
        <v>8219</v>
      </c>
      <c r="C43">
        <v>19</v>
      </c>
      <c r="G43" s="22">
        <v>201</v>
      </c>
      <c r="H43" s="22" t="s">
        <v>8221</v>
      </c>
      <c r="I43">
        <v>7</v>
      </c>
    </row>
    <row r="44" spans="1:9" x14ac:dyDescent="0.25">
      <c r="A44" s="21">
        <v>42</v>
      </c>
      <c r="B44" s="21" t="s">
        <v>8219</v>
      </c>
      <c r="C44">
        <v>169</v>
      </c>
      <c r="G44" s="22">
        <v>202</v>
      </c>
      <c r="H44" s="22" t="s">
        <v>8221</v>
      </c>
      <c r="I44">
        <v>0</v>
      </c>
    </row>
    <row r="45" spans="1:9" x14ac:dyDescent="0.25">
      <c r="A45" s="21">
        <v>43</v>
      </c>
      <c r="B45" s="21" t="s">
        <v>8219</v>
      </c>
      <c r="C45">
        <v>263</v>
      </c>
      <c r="G45" s="22">
        <v>203</v>
      </c>
      <c r="H45" s="22" t="s">
        <v>8221</v>
      </c>
      <c r="I45">
        <v>8</v>
      </c>
    </row>
    <row r="46" spans="1:9" x14ac:dyDescent="0.25">
      <c r="A46" s="21">
        <v>44</v>
      </c>
      <c r="B46" s="21" t="s">
        <v>8219</v>
      </c>
      <c r="C46">
        <v>15</v>
      </c>
      <c r="G46" s="22">
        <v>204</v>
      </c>
      <c r="H46" s="22" t="s">
        <v>8221</v>
      </c>
      <c r="I46">
        <v>1293</v>
      </c>
    </row>
    <row r="47" spans="1:9" x14ac:dyDescent="0.25">
      <c r="A47" s="21">
        <v>45</v>
      </c>
      <c r="B47" s="21" t="s">
        <v>8219</v>
      </c>
      <c r="C47">
        <v>61</v>
      </c>
      <c r="G47" s="22">
        <v>205</v>
      </c>
      <c r="H47" s="22" t="s">
        <v>8221</v>
      </c>
      <c r="I47">
        <v>17</v>
      </c>
    </row>
    <row r="48" spans="1:9" x14ac:dyDescent="0.25">
      <c r="A48" s="21">
        <v>46</v>
      </c>
      <c r="B48" s="21" t="s">
        <v>8219</v>
      </c>
      <c r="C48">
        <v>45</v>
      </c>
      <c r="G48" s="22">
        <v>206</v>
      </c>
      <c r="H48" s="22" t="s">
        <v>8221</v>
      </c>
      <c r="I48">
        <v>0</v>
      </c>
    </row>
    <row r="49" spans="1:9" x14ac:dyDescent="0.25">
      <c r="A49" s="21">
        <v>47</v>
      </c>
      <c r="B49" s="21" t="s">
        <v>8219</v>
      </c>
      <c r="C49">
        <v>70</v>
      </c>
      <c r="G49" s="22">
        <v>207</v>
      </c>
      <c r="H49" s="22" t="s">
        <v>8221</v>
      </c>
      <c r="I49">
        <v>13</v>
      </c>
    </row>
    <row r="50" spans="1:9" x14ac:dyDescent="0.25">
      <c r="A50" s="21">
        <v>48</v>
      </c>
      <c r="B50" s="21" t="s">
        <v>8219</v>
      </c>
      <c r="C50">
        <v>38</v>
      </c>
      <c r="G50" s="22">
        <v>208</v>
      </c>
      <c r="H50" s="22" t="s">
        <v>8221</v>
      </c>
      <c r="I50">
        <v>0</v>
      </c>
    </row>
    <row r="51" spans="1:9" x14ac:dyDescent="0.25">
      <c r="A51" s="21">
        <v>49</v>
      </c>
      <c r="B51" s="21" t="s">
        <v>8219</v>
      </c>
      <c r="C51">
        <v>87</v>
      </c>
      <c r="G51" s="22">
        <v>209</v>
      </c>
      <c r="H51" s="22" t="s">
        <v>8221</v>
      </c>
      <c r="I51">
        <v>0</v>
      </c>
    </row>
    <row r="52" spans="1:9" x14ac:dyDescent="0.25">
      <c r="A52" s="21">
        <v>50</v>
      </c>
      <c r="B52" s="21" t="s">
        <v>8219</v>
      </c>
      <c r="C52">
        <v>22</v>
      </c>
      <c r="G52" s="22">
        <v>210</v>
      </c>
      <c r="H52" s="22" t="s">
        <v>8221</v>
      </c>
      <c r="I52">
        <v>33</v>
      </c>
    </row>
    <row r="53" spans="1:9" x14ac:dyDescent="0.25">
      <c r="A53" s="21">
        <v>51</v>
      </c>
      <c r="B53" s="21" t="s">
        <v>8219</v>
      </c>
      <c r="C53">
        <v>119</v>
      </c>
      <c r="G53" s="22">
        <v>211</v>
      </c>
      <c r="H53" s="22" t="s">
        <v>8221</v>
      </c>
      <c r="I53">
        <v>12</v>
      </c>
    </row>
    <row r="54" spans="1:9" x14ac:dyDescent="0.25">
      <c r="A54" s="21">
        <v>52</v>
      </c>
      <c r="B54" s="21" t="s">
        <v>8219</v>
      </c>
      <c r="C54">
        <v>52</v>
      </c>
      <c r="G54" s="22">
        <v>212</v>
      </c>
      <c r="H54" s="22" t="s">
        <v>8221</v>
      </c>
      <c r="I54">
        <v>1</v>
      </c>
    </row>
    <row r="55" spans="1:9" x14ac:dyDescent="0.25">
      <c r="A55" s="21">
        <v>53</v>
      </c>
      <c r="B55" s="21" t="s">
        <v>8219</v>
      </c>
      <c r="C55">
        <v>117</v>
      </c>
      <c r="G55" s="22">
        <v>213</v>
      </c>
      <c r="H55" s="22" t="s">
        <v>8221</v>
      </c>
      <c r="I55">
        <v>1</v>
      </c>
    </row>
    <row r="56" spans="1:9" x14ac:dyDescent="0.25">
      <c r="A56" s="21">
        <v>54</v>
      </c>
      <c r="B56" s="21" t="s">
        <v>8219</v>
      </c>
      <c r="C56">
        <v>52</v>
      </c>
      <c r="G56" s="22">
        <v>214</v>
      </c>
      <c r="H56" s="22" t="s">
        <v>8221</v>
      </c>
      <c r="I56">
        <v>1</v>
      </c>
    </row>
    <row r="57" spans="1:9" x14ac:dyDescent="0.25">
      <c r="A57" s="21">
        <v>55</v>
      </c>
      <c r="B57" s="21" t="s">
        <v>8219</v>
      </c>
      <c r="C57">
        <v>86</v>
      </c>
      <c r="G57" s="22">
        <v>215</v>
      </c>
      <c r="H57" s="22" t="s">
        <v>8221</v>
      </c>
      <c r="I57">
        <v>1</v>
      </c>
    </row>
    <row r="58" spans="1:9" x14ac:dyDescent="0.25">
      <c r="A58" s="21">
        <v>56</v>
      </c>
      <c r="B58" s="21" t="s">
        <v>8219</v>
      </c>
      <c r="C58">
        <v>174</v>
      </c>
      <c r="G58" s="22">
        <v>216</v>
      </c>
      <c r="H58" s="22" t="s">
        <v>8221</v>
      </c>
      <c r="I58">
        <v>84</v>
      </c>
    </row>
    <row r="59" spans="1:9" x14ac:dyDescent="0.25">
      <c r="A59" s="21">
        <v>57</v>
      </c>
      <c r="B59" s="21" t="s">
        <v>8219</v>
      </c>
      <c r="C59">
        <v>69</v>
      </c>
      <c r="G59" s="22">
        <v>217</v>
      </c>
      <c r="H59" s="22" t="s">
        <v>8221</v>
      </c>
      <c r="I59">
        <v>38</v>
      </c>
    </row>
    <row r="60" spans="1:9" x14ac:dyDescent="0.25">
      <c r="A60" s="21">
        <v>58</v>
      </c>
      <c r="B60" s="21" t="s">
        <v>8219</v>
      </c>
      <c r="C60">
        <v>75</v>
      </c>
      <c r="G60" s="22">
        <v>218</v>
      </c>
      <c r="H60" s="22" t="s">
        <v>8221</v>
      </c>
      <c r="I60">
        <v>1</v>
      </c>
    </row>
    <row r="61" spans="1:9" x14ac:dyDescent="0.25">
      <c r="A61" s="21">
        <v>59</v>
      </c>
      <c r="B61" s="21" t="s">
        <v>8219</v>
      </c>
      <c r="C61">
        <v>33</v>
      </c>
      <c r="G61" s="22">
        <v>219</v>
      </c>
      <c r="H61" s="22" t="s">
        <v>8221</v>
      </c>
      <c r="I61">
        <v>76</v>
      </c>
    </row>
    <row r="62" spans="1:9" x14ac:dyDescent="0.25">
      <c r="A62" s="21">
        <v>60</v>
      </c>
      <c r="B62" s="21" t="s">
        <v>8219</v>
      </c>
      <c r="C62">
        <v>108</v>
      </c>
      <c r="G62" s="22">
        <v>220</v>
      </c>
      <c r="H62" s="22" t="s">
        <v>8221</v>
      </c>
      <c r="I62">
        <v>3</v>
      </c>
    </row>
    <row r="63" spans="1:9" x14ac:dyDescent="0.25">
      <c r="A63" s="21">
        <v>61</v>
      </c>
      <c r="B63" s="21" t="s">
        <v>8219</v>
      </c>
      <c r="C63">
        <v>23</v>
      </c>
      <c r="G63" s="22">
        <v>221</v>
      </c>
      <c r="H63" s="22" t="s">
        <v>8221</v>
      </c>
      <c r="I63">
        <v>0</v>
      </c>
    </row>
    <row r="64" spans="1:9" x14ac:dyDescent="0.25">
      <c r="A64" s="21">
        <v>62</v>
      </c>
      <c r="B64" s="21" t="s">
        <v>8219</v>
      </c>
      <c r="C64">
        <v>48</v>
      </c>
      <c r="G64" s="22">
        <v>222</v>
      </c>
      <c r="H64" s="22" t="s">
        <v>8221</v>
      </c>
      <c r="I64">
        <v>2</v>
      </c>
    </row>
    <row r="65" spans="1:9" x14ac:dyDescent="0.25">
      <c r="A65" s="21">
        <v>63</v>
      </c>
      <c r="B65" s="21" t="s">
        <v>8219</v>
      </c>
      <c r="C65">
        <v>64</v>
      </c>
      <c r="G65" s="22">
        <v>223</v>
      </c>
      <c r="H65" s="22" t="s">
        <v>8221</v>
      </c>
      <c r="I65">
        <v>0</v>
      </c>
    </row>
    <row r="66" spans="1:9" x14ac:dyDescent="0.25">
      <c r="A66" s="21">
        <v>64</v>
      </c>
      <c r="B66" s="21" t="s">
        <v>8219</v>
      </c>
      <c r="C66">
        <v>24</v>
      </c>
      <c r="G66" s="22">
        <v>224</v>
      </c>
      <c r="H66" s="22" t="s">
        <v>8221</v>
      </c>
      <c r="I66">
        <v>0</v>
      </c>
    </row>
    <row r="67" spans="1:9" x14ac:dyDescent="0.25">
      <c r="A67" s="21">
        <v>65</v>
      </c>
      <c r="B67" s="21" t="s">
        <v>8219</v>
      </c>
      <c r="C67">
        <v>57</v>
      </c>
      <c r="G67" s="22">
        <v>225</v>
      </c>
      <c r="H67" s="22" t="s">
        <v>8221</v>
      </c>
      <c r="I67">
        <v>0</v>
      </c>
    </row>
    <row r="68" spans="1:9" x14ac:dyDescent="0.25">
      <c r="A68" s="21">
        <v>66</v>
      </c>
      <c r="B68" s="21" t="s">
        <v>8219</v>
      </c>
      <c r="C68">
        <v>26</v>
      </c>
      <c r="G68" s="22">
        <v>226</v>
      </c>
      <c r="H68" s="22" t="s">
        <v>8221</v>
      </c>
      <c r="I68">
        <v>2</v>
      </c>
    </row>
    <row r="69" spans="1:9" x14ac:dyDescent="0.25">
      <c r="A69" s="21">
        <v>67</v>
      </c>
      <c r="B69" s="21" t="s">
        <v>8219</v>
      </c>
      <c r="C69">
        <v>20</v>
      </c>
      <c r="G69" s="22">
        <v>227</v>
      </c>
      <c r="H69" s="22" t="s">
        <v>8221</v>
      </c>
      <c r="I69">
        <v>0</v>
      </c>
    </row>
    <row r="70" spans="1:9" x14ac:dyDescent="0.25">
      <c r="A70" s="21">
        <v>68</v>
      </c>
      <c r="B70" s="21" t="s">
        <v>8219</v>
      </c>
      <c r="C70">
        <v>36</v>
      </c>
      <c r="G70" s="22">
        <v>228</v>
      </c>
      <c r="H70" s="22" t="s">
        <v>8221</v>
      </c>
      <c r="I70">
        <v>0</v>
      </c>
    </row>
    <row r="71" spans="1:9" x14ac:dyDescent="0.25">
      <c r="A71" s="21">
        <v>69</v>
      </c>
      <c r="B71" s="21" t="s">
        <v>8219</v>
      </c>
      <c r="C71">
        <v>178</v>
      </c>
      <c r="G71" s="22">
        <v>229</v>
      </c>
      <c r="H71" s="22" t="s">
        <v>8221</v>
      </c>
      <c r="I71">
        <v>0</v>
      </c>
    </row>
    <row r="72" spans="1:9" x14ac:dyDescent="0.25">
      <c r="A72" s="21">
        <v>70</v>
      </c>
      <c r="B72" s="21" t="s">
        <v>8219</v>
      </c>
      <c r="C72">
        <v>17</v>
      </c>
      <c r="G72" s="22">
        <v>230</v>
      </c>
      <c r="H72" s="22" t="s">
        <v>8221</v>
      </c>
      <c r="I72">
        <v>2</v>
      </c>
    </row>
    <row r="73" spans="1:9" x14ac:dyDescent="0.25">
      <c r="A73" s="21">
        <v>71</v>
      </c>
      <c r="B73" s="21" t="s">
        <v>8219</v>
      </c>
      <c r="C73">
        <v>32</v>
      </c>
      <c r="G73" s="22">
        <v>231</v>
      </c>
      <c r="H73" s="22" t="s">
        <v>8221</v>
      </c>
      <c r="I73">
        <v>0</v>
      </c>
    </row>
    <row r="74" spans="1:9" x14ac:dyDescent="0.25">
      <c r="A74" s="21">
        <v>72</v>
      </c>
      <c r="B74" s="21" t="s">
        <v>8219</v>
      </c>
      <c r="C74">
        <v>41</v>
      </c>
      <c r="G74" s="22">
        <v>232</v>
      </c>
      <c r="H74" s="22" t="s">
        <v>8221</v>
      </c>
      <c r="I74">
        <v>7</v>
      </c>
    </row>
    <row r="75" spans="1:9" x14ac:dyDescent="0.25">
      <c r="A75" s="21">
        <v>73</v>
      </c>
      <c r="B75" s="21" t="s">
        <v>8219</v>
      </c>
      <c r="C75">
        <v>18</v>
      </c>
      <c r="G75" s="22">
        <v>233</v>
      </c>
      <c r="H75" s="22" t="s">
        <v>8221</v>
      </c>
      <c r="I75">
        <v>0</v>
      </c>
    </row>
    <row r="76" spans="1:9" x14ac:dyDescent="0.25">
      <c r="A76" s="21">
        <v>74</v>
      </c>
      <c r="B76" s="21" t="s">
        <v>8219</v>
      </c>
      <c r="C76">
        <v>29</v>
      </c>
      <c r="G76" s="22">
        <v>234</v>
      </c>
      <c r="H76" s="22" t="s">
        <v>8221</v>
      </c>
      <c r="I76">
        <v>5</v>
      </c>
    </row>
    <row r="77" spans="1:9" x14ac:dyDescent="0.25">
      <c r="A77" s="21">
        <v>75</v>
      </c>
      <c r="B77" s="21" t="s">
        <v>8219</v>
      </c>
      <c r="C77">
        <v>47</v>
      </c>
      <c r="G77" s="22">
        <v>235</v>
      </c>
      <c r="H77" s="22" t="s">
        <v>8221</v>
      </c>
      <c r="I77">
        <v>0</v>
      </c>
    </row>
    <row r="78" spans="1:9" x14ac:dyDescent="0.25">
      <c r="A78" s="21">
        <v>76</v>
      </c>
      <c r="B78" s="21" t="s">
        <v>8219</v>
      </c>
      <c r="C78">
        <v>15</v>
      </c>
      <c r="G78" s="22">
        <v>236</v>
      </c>
      <c r="H78" s="22" t="s">
        <v>8221</v>
      </c>
      <c r="I78">
        <v>0</v>
      </c>
    </row>
    <row r="79" spans="1:9" x14ac:dyDescent="0.25">
      <c r="A79" s="21">
        <v>77</v>
      </c>
      <c r="B79" s="21" t="s">
        <v>8219</v>
      </c>
      <c r="C79">
        <v>26</v>
      </c>
      <c r="G79" s="22">
        <v>237</v>
      </c>
      <c r="H79" s="22" t="s">
        <v>8221</v>
      </c>
      <c r="I79">
        <v>1</v>
      </c>
    </row>
    <row r="80" spans="1:9" x14ac:dyDescent="0.25">
      <c r="A80" s="21">
        <v>78</v>
      </c>
      <c r="B80" s="21" t="s">
        <v>8219</v>
      </c>
      <c r="C80">
        <v>35</v>
      </c>
      <c r="G80" s="22">
        <v>238</v>
      </c>
      <c r="H80" s="22" t="s">
        <v>8221</v>
      </c>
      <c r="I80">
        <v>0</v>
      </c>
    </row>
    <row r="81" spans="1:9" x14ac:dyDescent="0.25">
      <c r="A81" s="21">
        <v>79</v>
      </c>
      <c r="B81" s="21" t="s">
        <v>8219</v>
      </c>
      <c r="C81">
        <v>41</v>
      </c>
      <c r="G81" s="22">
        <v>239</v>
      </c>
      <c r="H81" s="22" t="s">
        <v>8221</v>
      </c>
      <c r="I81">
        <v>5</v>
      </c>
    </row>
    <row r="82" spans="1:9" x14ac:dyDescent="0.25">
      <c r="A82" s="21">
        <v>80</v>
      </c>
      <c r="B82" s="21" t="s">
        <v>8219</v>
      </c>
      <c r="C82">
        <v>47</v>
      </c>
      <c r="G82" s="22">
        <v>420</v>
      </c>
      <c r="H82" s="22" t="s">
        <v>8221</v>
      </c>
      <c r="I82">
        <v>3</v>
      </c>
    </row>
    <row r="83" spans="1:9" x14ac:dyDescent="0.25">
      <c r="A83" s="21">
        <v>81</v>
      </c>
      <c r="B83" s="21" t="s">
        <v>8219</v>
      </c>
      <c r="C83">
        <v>28</v>
      </c>
      <c r="G83" s="22">
        <v>421</v>
      </c>
      <c r="H83" s="22" t="s">
        <v>8221</v>
      </c>
      <c r="I83">
        <v>6</v>
      </c>
    </row>
    <row r="84" spans="1:9" x14ac:dyDescent="0.25">
      <c r="A84" s="21">
        <v>82</v>
      </c>
      <c r="B84" s="21" t="s">
        <v>8219</v>
      </c>
      <c r="C84">
        <v>100</v>
      </c>
      <c r="G84" s="22">
        <v>422</v>
      </c>
      <c r="H84" s="22" t="s">
        <v>8221</v>
      </c>
      <c r="I84">
        <v>12</v>
      </c>
    </row>
    <row r="85" spans="1:9" x14ac:dyDescent="0.25">
      <c r="A85" s="21">
        <v>83</v>
      </c>
      <c r="B85" s="21" t="s">
        <v>8219</v>
      </c>
      <c r="C85">
        <v>13</v>
      </c>
      <c r="G85" s="22">
        <v>423</v>
      </c>
      <c r="H85" s="22" t="s">
        <v>8221</v>
      </c>
      <c r="I85">
        <v>13</v>
      </c>
    </row>
    <row r="86" spans="1:9" x14ac:dyDescent="0.25">
      <c r="A86" s="21">
        <v>84</v>
      </c>
      <c r="B86" s="21" t="s">
        <v>8219</v>
      </c>
      <c r="C86">
        <v>7</v>
      </c>
      <c r="G86" s="22">
        <v>424</v>
      </c>
      <c r="H86" s="22" t="s">
        <v>8221</v>
      </c>
      <c r="I86">
        <v>5</v>
      </c>
    </row>
    <row r="87" spans="1:9" x14ac:dyDescent="0.25">
      <c r="A87" s="21">
        <v>85</v>
      </c>
      <c r="B87" s="21" t="s">
        <v>8219</v>
      </c>
      <c r="C87">
        <v>21</v>
      </c>
      <c r="G87" s="22">
        <v>425</v>
      </c>
      <c r="H87" s="22" t="s">
        <v>8221</v>
      </c>
      <c r="I87">
        <v>2</v>
      </c>
    </row>
    <row r="88" spans="1:9" x14ac:dyDescent="0.25">
      <c r="A88" s="21">
        <v>86</v>
      </c>
      <c r="B88" s="21" t="s">
        <v>8219</v>
      </c>
      <c r="C88">
        <v>17</v>
      </c>
      <c r="G88" s="22">
        <v>426</v>
      </c>
      <c r="H88" s="22" t="s">
        <v>8221</v>
      </c>
      <c r="I88">
        <v>8</v>
      </c>
    </row>
    <row r="89" spans="1:9" x14ac:dyDescent="0.25">
      <c r="A89" s="21">
        <v>87</v>
      </c>
      <c r="B89" s="21" t="s">
        <v>8219</v>
      </c>
      <c r="C89">
        <v>25</v>
      </c>
      <c r="G89" s="22">
        <v>427</v>
      </c>
      <c r="H89" s="22" t="s">
        <v>8221</v>
      </c>
      <c r="I89">
        <v>0</v>
      </c>
    </row>
    <row r="90" spans="1:9" x14ac:dyDescent="0.25">
      <c r="A90" s="21">
        <v>88</v>
      </c>
      <c r="B90" s="21" t="s">
        <v>8219</v>
      </c>
      <c r="C90">
        <v>60</v>
      </c>
      <c r="G90" s="22">
        <v>428</v>
      </c>
      <c r="H90" s="22" t="s">
        <v>8221</v>
      </c>
      <c r="I90">
        <v>13</v>
      </c>
    </row>
    <row r="91" spans="1:9" x14ac:dyDescent="0.25">
      <c r="A91" s="21">
        <v>89</v>
      </c>
      <c r="B91" s="21" t="s">
        <v>8219</v>
      </c>
      <c r="C91">
        <v>56</v>
      </c>
      <c r="G91" s="22">
        <v>429</v>
      </c>
      <c r="H91" s="22" t="s">
        <v>8221</v>
      </c>
      <c r="I91">
        <v>0</v>
      </c>
    </row>
    <row r="92" spans="1:9" x14ac:dyDescent="0.25">
      <c r="A92" s="21">
        <v>90</v>
      </c>
      <c r="B92" s="21" t="s">
        <v>8219</v>
      </c>
      <c r="C92">
        <v>16</v>
      </c>
      <c r="G92" s="22">
        <v>430</v>
      </c>
      <c r="H92" s="22" t="s">
        <v>8221</v>
      </c>
      <c r="I92">
        <v>5</v>
      </c>
    </row>
    <row r="93" spans="1:9" x14ac:dyDescent="0.25">
      <c r="A93" s="21">
        <v>91</v>
      </c>
      <c r="B93" s="21" t="s">
        <v>8219</v>
      </c>
      <c r="C93">
        <v>46</v>
      </c>
      <c r="G93" s="22">
        <v>431</v>
      </c>
      <c r="H93" s="22" t="s">
        <v>8221</v>
      </c>
      <c r="I93">
        <v>8</v>
      </c>
    </row>
    <row r="94" spans="1:9" x14ac:dyDescent="0.25">
      <c r="A94" s="21">
        <v>92</v>
      </c>
      <c r="B94" s="21" t="s">
        <v>8219</v>
      </c>
      <c r="C94">
        <v>43</v>
      </c>
      <c r="G94" s="22">
        <v>432</v>
      </c>
      <c r="H94" s="22" t="s">
        <v>8221</v>
      </c>
      <c r="I94">
        <v>8</v>
      </c>
    </row>
    <row r="95" spans="1:9" x14ac:dyDescent="0.25">
      <c r="A95" s="21">
        <v>93</v>
      </c>
      <c r="B95" s="21" t="s">
        <v>8219</v>
      </c>
      <c r="C95">
        <v>15</v>
      </c>
      <c r="G95" s="22">
        <v>433</v>
      </c>
      <c r="H95" s="22" t="s">
        <v>8221</v>
      </c>
      <c r="I95">
        <v>0</v>
      </c>
    </row>
    <row r="96" spans="1:9" x14ac:dyDescent="0.25">
      <c r="A96" s="21">
        <v>94</v>
      </c>
      <c r="B96" s="21" t="s">
        <v>8219</v>
      </c>
      <c r="C96">
        <v>12</v>
      </c>
      <c r="G96" s="22">
        <v>434</v>
      </c>
      <c r="H96" s="22" t="s">
        <v>8221</v>
      </c>
      <c r="I96">
        <v>2</v>
      </c>
    </row>
    <row r="97" spans="1:9" x14ac:dyDescent="0.25">
      <c r="A97" s="21">
        <v>95</v>
      </c>
      <c r="B97" s="21" t="s">
        <v>8219</v>
      </c>
      <c r="C97">
        <v>21</v>
      </c>
      <c r="G97" s="22">
        <v>435</v>
      </c>
      <c r="H97" s="22" t="s">
        <v>8221</v>
      </c>
      <c r="I97">
        <v>3</v>
      </c>
    </row>
    <row r="98" spans="1:9" x14ac:dyDescent="0.25">
      <c r="A98" s="21">
        <v>96</v>
      </c>
      <c r="B98" s="21" t="s">
        <v>8219</v>
      </c>
      <c r="C98">
        <v>34</v>
      </c>
      <c r="G98" s="22">
        <v>436</v>
      </c>
      <c r="H98" s="22" t="s">
        <v>8221</v>
      </c>
      <c r="I98">
        <v>0</v>
      </c>
    </row>
    <row r="99" spans="1:9" x14ac:dyDescent="0.25">
      <c r="A99" s="21">
        <v>97</v>
      </c>
      <c r="B99" s="21" t="s">
        <v>8219</v>
      </c>
      <c r="C99">
        <v>8</v>
      </c>
      <c r="G99" s="22">
        <v>437</v>
      </c>
      <c r="H99" s="22" t="s">
        <v>8221</v>
      </c>
      <c r="I99">
        <v>0</v>
      </c>
    </row>
    <row r="100" spans="1:9" x14ac:dyDescent="0.25">
      <c r="A100" s="21">
        <v>98</v>
      </c>
      <c r="B100" s="21" t="s">
        <v>8219</v>
      </c>
      <c r="C100">
        <v>60</v>
      </c>
      <c r="G100" s="22">
        <v>438</v>
      </c>
      <c r="H100" s="22" t="s">
        <v>8221</v>
      </c>
      <c r="I100">
        <v>11</v>
      </c>
    </row>
    <row r="101" spans="1:9" x14ac:dyDescent="0.25">
      <c r="A101" s="21">
        <v>99</v>
      </c>
      <c r="B101" s="21" t="s">
        <v>8219</v>
      </c>
      <c r="C101">
        <v>39</v>
      </c>
      <c r="G101" s="22">
        <v>439</v>
      </c>
      <c r="H101" s="22" t="s">
        <v>8221</v>
      </c>
      <c r="I101">
        <v>0</v>
      </c>
    </row>
    <row r="102" spans="1:9" x14ac:dyDescent="0.25">
      <c r="A102" s="21">
        <v>100</v>
      </c>
      <c r="B102" s="21" t="s">
        <v>8219</v>
      </c>
      <c r="C102">
        <v>26</v>
      </c>
      <c r="G102" s="22">
        <v>440</v>
      </c>
      <c r="H102" s="22" t="s">
        <v>8221</v>
      </c>
      <c r="I102">
        <v>1</v>
      </c>
    </row>
    <row r="103" spans="1:9" x14ac:dyDescent="0.25">
      <c r="A103" s="21">
        <v>101</v>
      </c>
      <c r="B103" s="21" t="s">
        <v>8219</v>
      </c>
      <c r="C103">
        <v>35</v>
      </c>
      <c r="G103" s="22">
        <v>441</v>
      </c>
      <c r="H103" s="22" t="s">
        <v>8221</v>
      </c>
      <c r="I103">
        <v>0</v>
      </c>
    </row>
    <row r="104" spans="1:9" x14ac:dyDescent="0.25">
      <c r="A104" s="21">
        <v>102</v>
      </c>
      <c r="B104" s="21" t="s">
        <v>8219</v>
      </c>
      <c r="C104">
        <v>65</v>
      </c>
      <c r="G104" s="22">
        <v>442</v>
      </c>
      <c r="H104" s="22" t="s">
        <v>8221</v>
      </c>
      <c r="I104">
        <v>17</v>
      </c>
    </row>
    <row r="105" spans="1:9" x14ac:dyDescent="0.25">
      <c r="A105" s="21">
        <v>103</v>
      </c>
      <c r="B105" s="21" t="s">
        <v>8219</v>
      </c>
      <c r="C105">
        <v>49</v>
      </c>
      <c r="G105" s="22">
        <v>443</v>
      </c>
      <c r="H105" s="22" t="s">
        <v>8221</v>
      </c>
      <c r="I105">
        <v>2</v>
      </c>
    </row>
    <row r="106" spans="1:9" x14ac:dyDescent="0.25">
      <c r="A106" s="21">
        <v>104</v>
      </c>
      <c r="B106" s="21" t="s">
        <v>8219</v>
      </c>
      <c r="C106">
        <v>10</v>
      </c>
      <c r="G106" s="22">
        <v>444</v>
      </c>
      <c r="H106" s="22" t="s">
        <v>8221</v>
      </c>
      <c r="I106">
        <v>1</v>
      </c>
    </row>
    <row r="107" spans="1:9" x14ac:dyDescent="0.25">
      <c r="A107" s="21">
        <v>105</v>
      </c>
      <c r="B107" s="21" t="s">
        <v>8219</v>
      </c>
      <c r="C107">
        <v>60</v>
      </c>
      <c r="G107" s="22">
        <v>445</v>
      </c>
      <c r="H107" s="22" t="s">
        <v>8221</v>
      </c>
      <c r="I107">
        <v>2</v>
      </c>
    </row>
    <row r="108" spans="1:9" x14ac:dyDescent="0.25">
      <c r="A108" s="21">
        <v>106</v>
      </c>
      <c r="B108" s="21" t="s">
        <v>8219</v>
      </c>
      <c r="C108">
        <v>27</v>
      </c>
      <c r="G108" s="22">
        <v>446</v>
      </c>
      <c r="H108" s="22" t="s">
        <v>8221</v>
      </c>
      <c r="I108">
        <v>16</v>
      </c>
    </row>
    <row r="109" spans="1:9" x14ac:dyDescent="0.25">
      <c r="A109" s="21">
        <v>107</v>
      </c>
      <c r="B109" s="21" t="s">
        <v>8219</v>
      </c>
      <c r="C109">
        <v>69</v>
      </c>
      <c r="G109" s="22">
        <v>447</v>
      </c>
      <c r="H109" s="22" t="s">
        <v>8221</v>
      </c>
      <c r="I109">
        <v>1</v>
      </c>
    </row>
    <row r="110" spans="1:9" x14ac:dyDescent="0.25">
      <c r="A110" s="21">
        <v>108</v>
      </c>
      <c r="B110" s="21" t="s">
        <v>8219</v>
      </c>
      <c r="C110">
        <v>47</v>
      </c>
      <c r="G110" s="22">
        <v>448</v>
      </c>
      <c r="H110" s="22" t="s">
        <v>8221</v>
      </c>
      <c r="I110">
        <v>4</v>
      </c>
    </row>
    <row r="111" spans="1:9" x14ac:dyDescent="0.25">
      <c r="A111" s="21">
        <v>109</v>
      </c>
      <c r="B111" s="21" t="s">
        <v>8219</v>
      </c>
      <c r="C111">
        <v>47</v>
      </c>
      <c r="G111" s="22">
        <v>449</v>
      </c>
      <c r="H111" s="22" t="s">
        <v>8221</v>
      </c>
      <c r="I111">
        <v>5</v>
      </c>
    </row>
    <row r="112" spans="1:9" x14ac:dyDescent="0.25">
      <c r="A112" s="21">
        <v>110</v>
      </c>
      <c r="B112" s="21" t="s">
        <v>8219</v>
      </c>
      <c r="C112">
        <v>26</v>
      </c>
      <c r="G112" s="22">
        <v>450</v>
      </c>
      <c r="H112" s="22" t="s">
        <v>8221</v>
      </c>
      <c r="I112">
        <v>7</v>
      </c>
    </row>
    <row r="113" spans="1:9" x14ac:dyDescent="0.25">
      <c r="A113" s="21">
        <v>111</v>
      </c>
      <c r="B113" s="21" t="s">
        <v>8219</v>
      </c>
      <c r="C113">
        <v>53</v>
      </c>
      <c r="G113" s="22">
        <v>451</v>
      </c>
      <c r="H113" s="22" t="s">
        <v>8221</v>
      </c>
      <c r="I113">
        <v>0</v>
      </c>
    </row>
    <row r="114" spans="1:9" x14ac:dyDescent="0.25">
      <c r="A114" s="21">
        <v>112</v>
      </c>
      <c r="B114" s="21" t="s">
        <v>8219</v>
      </c>
      <c r="C114">
        <v>81</v>
      </c>
      <c r="G114" s="22">
        <v>452</v>
      </c>
      <c r="H114" s="22" t="s">
        <v>8221</v>
      </c>
      <c r="I114">
        <v>12</v>
      </c>
    </row>
    <row r="115" spans="1:9" x14ac:dyDescent="0.25">
      <c r="A115" s="21">
        <v>113</v>
      </c>
      <c r="B115" s="21" t="s">
        <v>8219</v>
      </c>
      <c r="C115">
        <v>78</v>
      </c>
      <c r="G115" s="22">
        <v>453</v>
      </c>
      <c r="H115" s="22" t="s">
        <v>8221</v>
      </c>
      <c r="I115">
        <v>2</v>
      </c>
    </row>
    <row r="116" spans="1:9" x14ac:dyDescent="0.25">
      <c r="A116" s="21">
        <v>114</v>
      </c>
      <c r="B116" s="21" t="s">
        <v>8219</v>
      </c>
      <c r="C116">
        <v>35</v>
      </c>
      <c r="G116" s="22">
        <v>454</v>
      </c>
      <c r="H116" s="22" t="s">
        <v>8221</v>
      </c>
      <c r="I116">
        <v>5</v>
      </c>
    </row>
    <row r="117" spans="1:9" x14ac:dyDescent="0.25">
      <c r="A117" s="21">
        <v>115</v>
      </c>
      <c r="B117" s="21" t="s">
        <v>8219</v>
      </c>
      <c r="C117">
        <v>22</v>
      </c>
      <c r="G117" s="22">
        <v>455</v>
      </c>
      <c r="H117" s="22" t="s">
        <v>8221</v>
      </c>
      <c r="I117">
        <v>2</v>
      </c>
    </row>
    <row r="118" spans="1:9" x14ac:dyDescent="0.25">
      <c r="A118" s="21">
        <v>116</v>
      </c>
      <c r="B118" s="21" t="s">
        <v>8219</v>
      </c>
      <c r="C118">
        <v>57</v>
      </c>
      <c r="G118" s="22">
        <v>456</v>
      </c>
      <c r="H118" s="22" t="s">
        <v>8221</v>
      </c>
      <c r="I118">
        <v>3</v>
      </c>
    </row>
    <row r="119" spans="1:9" x14ac:dyDescent="0.25">
      <c r="A119" s="21">
        <v>117</v>
      </c>
      <c r="B119" s="21" t="s">
        <v>8219</v>
      </c>
      <c r="C119">
        <v>27</v>
      </c>
      <c r="G119" s="22">
        <v>457</v>
      </c>
      <c r="H119" s="22" t="s">
        <v>8221</v>
      </c>
      <c r="I119">
        <v>0</v>
      </c>
    </row>
    <row r="120" spans="1:9" x14ac:dyDescent="0.25">
      <c r="A120" s="21">
        <v>118</v>
      </c>
      <c r="B120" s="21" t="s">
        <v>8219</v>
      </c>
      <c r="C120">
        <v>39</v>
      </c>
      <c r="G120" s="22">
        <v>458</v>
      </c>
      <c r="H120" s="22" t="s">
        <v>8221</v>
      </c>
      <c r="I120">
        <v>49</v>
      </c>
    </row>
    <row r="121" spans="1:9" x14ac:dyDescent="0.25">
      <c r="A121" s="21">
        <v>119</v>
      </c>
      <c r="B121" s="21" t="s">
        <v>8219</v>
      </c>
      <c r="C121">
        <v>37</v>
      </c>
      <c r="G121" s="22">
        <v>459</v>
      </c>
      <c r="H121" s="22" t="s">
        <v>8221</v>
      </c>
      <c r="I121">
        <v>1</v>
      </c>
    </row>
    <row r="122" spans="1:9" x14ac:dyDescent="0.25">
      <c r="A122" s="21">
        <v>240</v>
      </c>
      <c r="B122" s="21" t="s">
        <v>8219</v>
      </c>
      <c r="C122">
        <v>137</v>
      </c>
      <c r="G122" s="22">
        <v>460</v>
      </c>
      <c r="H122" s="22" t="s">
        <v>8221</v>
      </c>
      <c r="I122">
        <v>2</v>
      </c>
    </row>
    <row r="123" spans="1:9" x14ac:dyDescent="0.25">
      <c r="A123" s="21">
        <v>241</v>
      </c>
      <c r="B123" s="21" t="s">
        <v>8219</v>
      </c>
      <c r="C123">
        <v>376</v>
      </c>
      <c r="G123" s="22">
        <v>461</v>
      </c>
      <c r="H123" s="22" t="s">
        <v>8221</v>
      </c>
      <c r="I123">
        <v>0</v>
      </c>
    </row>
    <row r="124" spans="1:9" x14ac:dyDescent="0.25">
      <c r="A124" s="21">
        <v>242</v>
      </c>
      <c r="B124" s="21" t="s">
        <v>8219</v>
      </c>
      <c r="C124">
        <v>202</v>
      </c>
      <c r="G124" s="22">
        <v>462</v>
      </c>
      <c r="H124" s="22" t="s">
        <v>8221</v>
      </c>
      <c r="I124">
        <v>0</v>
      </c>
    </row>
    <row r="125" spans="1:9" x14ac:dyDescent="0.25">
      <c r="A125" s="21">
        <v>243</v>
      </c>
      <c r="B125" s="21" t="s">
        <v>8219</v>
      </c>
      <c r="C125">
        <v>328</v>
      </c>
      <c r="G125" s="22">
        <v>463</v>
      </c>
      <c r="H125" s="22" t="s">
        <v>8221</v>
      </c>
      <c r="I125">
        <v>11</v>
      </c>
    </row>
    <row r="126" spans="1:9" x14ac:dyDescent="0.25">
      <c r="A126" s="21">
        <v>244</v>
      </c>
      <c r="B126" s="21" t="s">
        <v>8219</v>
      </c>
      <c r="C126">
        <v>84</v>
      </c>
      <c r="G126" s="22">
        <v>464</v>
      </c>
      <c r="H126" s="22" t="s">
        <v>8221</v>
      </c>
      <c r="I126">
        <v>1</v>
      </c>
    </row>
    <row r="127" spans="1:9" x14ac:dyDescent="0.25">
      <c r="A127" s="21">
        <v>245</v>
      </c>
      <c r="B127" s="21" t="s">
        <v>8219</v>
      </c>
      <c r="C127">
        <v>96</v>
      </c>
      <c r="G127" s="22">
        <v>465</v>
      </c>
      <c r="H127" s="22" t="s">
        <v>8221</v>
      </c>
      <c r="I127">
        <v>8</v>
      </c>
    </row>
    <row r="128" spans="1:9" x14ac:dyDescent="0.25">
      <c r="A128" s="21">
        <v>246</v>
      </c>
      <c r="B128" s="21" t="s">
        <v>8219</v>
      </c>
      <c r="C128">
        <v>223</v>
      </c>
      <c r="G128" s="22">
        <v>466</v>
      </c>
      <c r="H128" s="22" t="s">
        <v>8221</v>
      </c>
      <c r="I128">
        <v>5</v>
      </c>
    </row>
    <row r="129" spans="1:9" x14ac:dyDescent="0.25">
      <c r="A129" s="21">
        <v>247</v>
      </c>
      <c r="B129" s="21" t="s">
        <v>8219</v>
      </c>
      <c r="C129">
        <v>62</v>
      </c>
      <c r="G129" s="22">
        <v>467</v>
      </c>
      <c r="H129" s="22" t="s">
        <v>8221</v>
      </c>
      <c r="I129">
        <v>39</v>
      </c>
    </row>
    <row r="130" spans="1:9" x14ac:dyDescent="0.25">
      <c r="A130" s="21">
        <v>248</v>
      </c>
      <c r="B130" s="21" t="s">
        <v>8219</v>
      </c>
      <c r="C130">
        <v>146</v>
      </c>
      <c r="G130" s="22">
        <v>468</v>
      </c>
      <c r="H130" s="22" t="s">
        <v>8221</v>
      </c>
      <c r="I130">
        <v>0</v>
      </c>
    </row>
    <row r="131" spans="1:9" x14ac:dyDescent="0.25">
      <c r="A131" s="21">
        <v>249</v>
      </c>
      <c r="B131" s="21" t="s">
        <v>8219</v>
      </c>
      <c r="C131">
        <v>235</v>
      </c>
      <c r="G131" s="22">
        <v>469</v>
      </c>
      <c r="H131" s="22" t="s">
        <v>8221</v>
      </c>
      <c r="I131">
        <v>0</v>
      </c>
    </row>
    <row r="132" spans="1:9" x14ac:dyDescent="0.25">
      <c r="A132" s="21">
        <v>250</v>
      </c>
      <c r="B132" s="21" t="s">
        <v>8219</v>
      </c>
      <c r="C132">
        <v>437</v>
      </c>
      <c r="G132" s="22">
        <v>470</v>
      </c>
      <c r="H132" s="22" t="s">
        <v>8221</v>
      </c>
      <c r="I132">
        <v>2</v>
      </c>
    </row>
    <row r="133" spans="1:9" x14ac:dyDescent="0.25">
      <c r="A133" s="21">
        <v>251</v>
      </c>
      <c r="B133" s="21" t="s">
        <v>8219</v>
      </c>
      <c r="C133">
        <v>77</v>
      </c>
      <c r="G133" s="22">
        <v>471</v>
      </c>
      <c r="H133" s="22" t="s">
        <v>8221</v>
      </c>
      <c r="I133">
        <v>170</v>
      </c>
    </row>
    <row r="134" spans="1:9" x14ac:dyDescent="0.25">
      <c r="A134" s="21">
        <v>252</v>
      </c>
      <c r="B134" s="21" t="s">
        <v>8219</v>
      </c>
      <c r="C134">
        <v>108</v>
      </c>
      <c r="G134" s="22">
        <v>472</v>
      </c>
      <c r="H134" s="22" t="s">
        <v>8221</v>
      </c>
      <c r="I134">
        <v>5</v>
      </c>
    </row>
    <row r="135" spans="1:9" x14ac:dyDescent="0.25">
      <c r="A135" s="21">
        <v>253</v>
      </c>
      <c r="B135" s="21" t="s">
        <v>8219</v>
      </c>
      <c r="C135">
        <v>7</v>
      </c>
      <c r="G135" s="22">
        <v>473</v>
      </c>
      <c r="H135" s="22" t="s">
        <v>8221</v>
      </c>
      <c r="I135">
        <v>14</v>
      </c>
    </row>
    <row r="136" spans="1:9" x14ac:dyDescent="0.25">
      <c r="A136" s="21">
        <v>254</v>
      </c>
      <c r="B136" s="21" t="s">
        <v>8219</v>
      </c>
      <c r="C136">
        <v>314</v>
      </c>
      <c r="G136" s="22">
        <v>474</v>
      </c>
      <c r="H136" s="22" t="s">
        <v>8221</v>
      </c>
      <c r="I136">
        <v>1</v>
      </c>
    </row>
    <row r="137" spans="1:9" x14ac:dyDescent="0.25">
      <c r="A137" s="21">
        <v>255</v>
      </c>
      <c r="B137" s="21" t="s">
        <v>8219</v>
      </c>
      <c r="C137">
        <v>188</v>
      </c>
      <c r="G137" s="22">
        <v>475</v>
      </c>
      <c r="H137" s="22" t="s">
        <v>8221</v>
      </c>
      <c r="I137">
        <v>0</v>
      </c>
    </row>
    <row r="138" spans="1:9" x14ac:dyDescent="0.25">
      <c r="A138" s="21">
        <v>256</v>
      </c>
      <c r="B138" s="21" t="s">
        <v>8219</v>
      </c>
      <c r="C138">
        <v>275</v>
      </c>
      <c r="G138" s="22">
        <v>476</v>
      </c>
      <c r="H138" s="22" t="s">
        <v>8221</v>
      </c>
      <c r="I138">
        <v>124</v>
      </c>
    </row>
    <row r="139" spans="1:9" x14ac:dyDescent="0.25">
      <c r="A139" s="21">
        <v>257</v>
      </c>
      <c r="B139" s="21" t="s">
        <v>8219</v>
      </c>
      <c r="C139">
        <v>560</v>
      </c>
      <c r="G139" s="22">
        <v>477</v>
      </c>
      <c r="H139" s="22" t="s">
        <v>8221</v>
      </c>
      <c r="I139">
        <v>0</v>
      </c>
    </row>
    <row r="140" spans="1:9" x14ac:dyDescent="0.25">
      <c r="A140" s="21">
        <v>258</v>
      </c>
      <c r="B140" s="21" t="s">
        <v>8219</v>
      </c>
      <c r="C140">
        <v>688</v>
      </c>
      <c r="G140" s="22">
        <v>478</v>
      </c>
      <c r="H140" s="22" t="s">
        <v>8221</v>
      </c>
      <c r="I140">
        <v>0</v>
      </c>
    </row>
    <row r="141" spans="1:9" x14ac:dyDescent="0.25">
      <c r="A141" s="21">
        <v>259</v>
      </c>
      <c r="B141" s="21" t="s">
        <v>8219</v>
      </c>
      <c r="C141">
        <v>942</v>
      </c>
      <c r="G141" s="22">
        <v>479</v>
      </c>
      <c r="H141" s="22" t="s">
        <v>8221</v>
      </c>
      <c r="I141">
        <v>55</v>
      </c>
    </row>
    <row r="142" spans="1:9" x14ac:dyDescent="0.25">
      <c r="A142" s="21">
        <v>260</v>
      </c>
      <c r="B142" s="21" t="s">
        <v>8219</v>
      </c>
      <c r="C142">
        <v>88</v>
      </c>
      <c r="G142" s="22">
        <v>480</v>
      </c>
      <c r="H142" s="22" t="s">
        <v>8221</v>
      </c>
      <c r="I142">
        <v>140</v>
      </c>
    </row>
    <row r="143" spans="1:9" x14ac:dyDescent="0.25">
      <c r="A143" s="21">
        <v>261</v>
      </c>
      <c r="B143" s="21" t="s">
        <v>8219</v>
      </c>
      <c r="C143">
        <v>220</v>
      </c>
      <c r="G143" s="22">
        <v>481</v>
      </c>
      <c r="H143" s="22" t="s">
        <v>8221</v>
      </c>
      <c r="I143">
        <v>21</v>
      </c>
    </row>
    <row r="144" spans="1:9" x14ac:dyDescent="0.25">
      <c r="A144" s="21">
        <v>262</v>
      </c>
      <c r="B144" s="21" t="s">
        <v>8219</v>
      </c>
      <c r="C144">
        <v>145</v>
      </c>
      <c r="G144" s="22">
        <v>482</v>
      </c>
      <c r="H144" s="22" t="s">
        <v>8221</v>
      </c>
      <c r="I144">
        <v>1</v>
      </c>
    </row>
    <row r="145" spans="1:9" x14ac:dyDescent="0.25">
      <c r="A145" s="21">
        <v>263</v>
      </c>
      <c r="B145" s="21" t="s">
        <v>8219</v>
      </c>
      <c r="C145">
        <v>963</v>
      </c>
      <c r="G145" s="22">
        <v>483</v>
      </c>
      <c r="H145" s="22" t="s">
        <v>8221</v>
      </c>
      <c r="I145">
        <v>147</v>
      </c>
    </row>
    <row r="146" spans="1:9" x14ac:dyDescent="0.25">
      <c r="A146" s="21">
        <v>264</v>
      </c>
      <c r="B146" s="21" t="s">
        <v>8219</v>
      </c>
      <c r="C146">
        <v>91</v>
      </c>
      <c r="G146" s="22">
        <v>484</v>
      </c>
      <c r="H146" s="22" t="s">
        <v>8221</v>
      </c>
      <c r="I146">
        <v>11</v>
      </c>
    </row>
    <row r="147" spans="1:9" x14ac:dyDescent="0.25">
      <c r="A147" s="21">
        <v>265</v>
      </c>
      <c r="B147" s="21" t="s">
        <v>8219</v>
      </c>
      <c r="C147">
        <v>58</v>
      </c>
      <c r="G147" s="22">
        <v>485</v>
      </c>
      <c r="H147" s="22" t="s">
        <v>8221</v>
      </c>
      <c r="I147">
        <v>125</v>
      </c>
    </row>
    <row r="148" spans="1:9" x14ac:dyDescent="0.25">
      <c r="A148" s="21">
        <v>266</v>
      </c>
      <c r="B148" s="21" t="s">
        <v>8219</v>
      </c>
      <c r="C148">
        <v>36</v>
      </c>
      <c r="G148" s="22">
        <v>486</v>
      </c>
      <c r="H148" s="22" t="s">
        <v>8221</v>
      </c>
      <c r="I148">
        <v>1</v>
      </c>
    </row>
    <row r="149" spans="1:9" x14ac:dyDescent="0.25">
      <c r="A149" s="21">
        <v>267</v>
      </c>
      <c r="B149" s="21" t="s">
        <v>8219</v>
      </c>
      <c r="C149">
        <v>165</v>
      </c>
      <c r="G149" s="22">
        <v>487</v>
      </c>
      <c r="H149" s="22" t="s">
        <v>8221</v>
      </c>
      <c r="I149">
        <v>0</v>
      </c>
    </row>
    <row r="150" spans="1:9" x14ac:dyDescent="0.25">
      <c r="A150" s="21">
        <v>268</v>
      </c>
      <c r="B150" s="21" t="s">
        <v>8219</v>
      </c>
      <c r="C150">
        <v>111</v>
      </c>
      <c r="G150" s="22">
        <v>488</v>
      </c>
      <c r="H150" s="22" t="s">
        <v>8221</v>
      </c>
      <c r="I150">
        <v>0</v>
      </c>
    </row>
    <row r="151" spans="1:9" x14ac:dyDescent="0.25">
      <c r="A151" s="21">
        <v>269</v>
      </c>
      <c r="B151" s="21" t="s">
        <v>8219</v>
      </c>
      <c r="C151">
        <v>1596</v>
      </c>
      <c r="G151" s="22">
        <v>489</v>
      </c>
      <c r="H151" s="22" t="s">
        <v>8221</v>
      </c>
      <c r="I151">
        <v>3</v>
      </c>
    </row>
    <row r="152" spans="1:9" x14ac:dyDescent="0.25">
      <c r="A152" s="21">
        <v>270</v>
      </c>
      <c r="B152" s="21" t="s">
        <v>8219</v>
      </c>
      <c r="C152">
        <v>61</v>
      </c>
      <c r="G152" s="22">
        <v>490</v>
      </c>
      <c r="H152" s="22" t="s">
        <v>8221</v>
      </c>
      <c r="I152">
        <v>0</v>
      </c>
    </row>
    <row r="153" spans="1:9" x14ac:dyDescent="0.25">
      <c r="A153" s="21">
        <v>271</v>
      </c>
      <c r="B153" s="21" t="s">
        <v>8219</v>
      </c>
      <c r="C153">
        <v>287</v>
      </c>
      <c r="G153" s="22">
        <v>491</v>
      </c>
      <c r="H153" s="22" t="s">
        <v>8221</v>
      </c>
      <c r="I153">
        <v>0</v>
      </c>
    </row>
    <row r="154" spans="1:9" x14ac:dyDescent="0.25">
      <c r="A154" s="21">
        <v>272</v>
      </c>
      <c r="B154" s="21" t="s">
        <v>8219</v>
      </c>
      <c r="C154">
        <v>65</v>
      </c>
      <c r="G154" s="22">
        <v>492</v>
      </c>
      <c r="H154" s="22" t="s">
        <v>8221</v>
      </c>
      <c r="I154">
        <v>0</v>
      </c>
    </row>
    <row r="155" spans="1:9" x14ac:dyDescent="0.25">
      <c r="A155" s="21">
        <v>273</v>
      </c>
      <c r="B155" s="21" t="s">
        <v>8219</v>
      </c>
      <c r="C155">
        <v>118</v>
      </c>
      <c r="G155" s="22">
        <v>493</v>
      </c>
      <c r="H155" s="22" t="s">
        <v>8221</v>
      </c>
      <c r="I155">
        <v>0</v>
      </c>
    </row>
    <row r="156" spans="1:9" x14ac:dyDescent="0.25">
      <c r="A156" s="21">
        <v>274</v>
      </c>
      <c r="B156" s="21" t="s">
        <v>8219</v>
      </c>
      <c r="C156">
        <v>113</v>
      </c>
      <c r="G156" s="22">
        <v>494</v>
      </c>
      <c r="H156" s="22" t="s">
        <v>8221</v>
      </c>
      <c r="I156">
        <v>3</v>
      </c>
    </row>
    <row r="157" spans="1:9" x14ac:dyDescent="0.25">
      <c r="A157" s="21">
        <v>275</v>
      </c>
      <c r="B157" s="21" t="s">
        <v>8219</v>
      </c>
      <c r="C157">
        <v>332</v>
      </c>
      <c r="G157" s="22">
        <v>495</v>
      </c>
      <c r="H157" s="22" t="s">
        <v>8221</v>
      </c>
      <c r="I157">
        <v>0</v>
      </c>
    </row>
    <row r="158" spans="1:9" x14ac:dyDescent="0.25">
      <c r="A158" s="21">
        <v>276</v>
      </c>
      <c r="B158" s="21" t="s">
        <v>8219</v>
      </c>
      <c r="C158">
        <v>62</v>
      </c>
      <c r="G158" s="22">
        <v>496</v>
      </c>
      <c r="H158" s="22" t="s">
        <v>8221</v>
      </c>
      <c r="I158">
        <v>1</v>
      </c>
    </row>
    <row r="159" spans="1:9" x14ac:dyDescent="0.25">
      <c r="A159" s="21">
        <v>277</v>
      </c>
      <c r="B159" s="21" t="s">
        <v>8219</v>
      </c>
      <c r="C159">
        <v>951</v>
      </c>
      <c r="G159" s="22">
        <v>497</v>
      </c>
      <c r="H159" s="22" t="s">
        <v>8221</v>
      </c>
      <c r="I159">
        <v>3</v>
      </c>
    </row>
    <row r="160" spans="1:9" x14ac:dyDescent="0.25">
      <c r="A160" s="21">
        <v>278</v>
      </c>
      <c r="B160" s="21" t="s">
        <v>8219</v>
      </c>
      <c r="C160">
        <v>415</v>
      </c>
      <c r="G160" s="22">
        <v>498</v>
      </c>
      <c r="H160" s="22" t="s">
        <v>8221</v>
      </c>
      <c r="I160">
        <v>22</v>
      </c>
    </row>
    <row r="161" spans="1:9" x14ac:dyDescent="0.25">
      <c r="A161" s="21">
        <v>279</v>
      </c>
      <c r="B161" s="21" t="s">
        <v>8219</v>
      </c>
      <c r="C161">
        <v>305</v>
      </c>
      <c r="G161" s="22">
        <v>499</v>
      </c>
      <c r="H161" s="22" t="s">
        <v>8221</v>
      </c>
      <c r="I161">
        <v>26</v>
      </c>
    </row>
    <row r="162" spans="1:9" x14ac:dyDescent="0.25">
      <c r="A162" s="21">
        <v>280</v>
      </c>
      <c r="B162" s="21" t="s">
        <v>8219</v>
      </c>
      <c r="C162">
        <v>2139</v>
      </c>
      <c r="G162" s="22">
        <v>500</v>
      </c>
      <c r="H162" s="22" t="s">
        <v>8221</v>
      </c>
      <c r="I162">
        <v>4</v>
      </c>
    </row>
    <row r="163" spans="1:9" x14ac:dyDescent="0.25">
      <c r="A163" s="21">
        <v>281</v>
      </c>
      <c r="B163" s="21" t="s">
        <v>8219</v>
      </c>
      <c r="C163">
        <v>79</v>
      </c>
      <c r="G163" s="22">
        <v>501</v>
      </c>
      <c r="H163" s="22" t="s">
        <v>8221</v>
      </c>
      <c r="I163">
        <v>0</v>
      </c>
    </row>
    <row r="164" spans="1:9" x14ac:dyDescent="0.25">
      <c r="A164" s="21">
        <v>282</v>
      </c>
      <c r="B164" s="21" t="s">
        <v>8219</v>
      </c>
      <c r="C164">
        <v>179</v>
      </c>
      <c r="G164" s="22">
        <v>502</v>
      </c>
      <c r="H164" s="22" t="s">
        <v>8221</v>
      </c>
      <c r="I164">
        <v>4</v>
      </c>
    </row>
    <row r="165" spans="1:9" x14ac:dyDescent="0.25">
      <c r="A165" s="21">
        <v>283</v>
      </c>
      <c r="B165" s="21" t="s">
        <v>8219</v>
      </c>
      <c r="C165">
        <v>202</v>
      </c>
      <c r="G165" s="22">
        <v>503</v>
      </c>
      <c r="H165" s="22" t="s">
        <v>8221</v>
      </c>
      <c r="I165">
        <v>9</v>
      </c>
    </row>
    <row r="166" spans="1:9" x14ac:dyDescent="0.25">
      <c r="A166" s="21">
        <v>284</v>
      </c>
      <c r="B166" s="21" t="s">
        <v>8219</v>
      </c>
      <c r="C166">
        <v>760</v>
      </c>
      <c r="G166" s="22">
        <v>504</v>
      </c>
      <c r="H166" s="22" t="s">
        <v>8221</v>
      </c>
      <c r="I166">
        <v>5</v>
      </c>
    </row>
    <row r="167" spans="1:9" x14ac:dyDescent="0.25">
      <c r="A167" s="21">
        <v>285</v>
      </c>
      <c r="B167" s="21" t="s">
        <v>8219</v>
      </c>
      <c r="C167">
        <v>563</v>
      </c>
      <c r="G167" s="22">
        <v>505</v>
      </c>
      <c r="H167" s="22" t="s">
        <v>8221</v>
      </c>
      <c r="I167">
        <v>14</v>
      </c>
    </row>
    <row r="168" spans="1:9" x14ac:dyDescent="0.25">
      <c r="A168" s="21">
        <v>286</v>
      </c>
      <c r="B168" s="21" t="s">
        <v>8219</v>
      </c>
      <c r="C168">
        <v>135</v>
      </c>
      <c r="G168" s="22">
        <v>506</v>
      </c>
      <c r="H168" s="22" t="s">
        <v>8221</v>
      </c>
      <c r="I168">
        <v>1</v>
      </c>
    </row>
    <row r="169" spans="1:9" x14ac:dyDescent="0.25">
      <c r="A169" s="21">
        <v>287</v>
      </c>
      <c r="B169" s="21" t="s">
        <v>8219</v>
      </c>
      <c r="C169">
        <v>290</v>
      </c>
      <c r="G169" s="22">
        <v>507</v>
      </c>
      <c r="H169" s="22" t="s">
        <v>8221</v>
      </c>
      <c r="I169">
        <v>10</v>
      </c>
    </row>
    <row r="170" spans="1:9" x14ac:dyDescent="0.25">
      <c r="A170" s="21">
        <v>288</v>
      </c>
      <c r="B170" s="21" t="s">
        <v>8219</v>
      </c>
      <c r="C170">
        <v>447</v>
      </c>
      <c r="G170" s="22">
        <v>508</v>
      </c>
      <c r="H170" s="22" t="s">
        <v>8221</v>
      </c>
      <c r="I170">
        <v>3</v>
      </c>
    </row>
    <row r="171" spans="1:9" x14ac:dyDescent="0.25">
      <c r="A171" s="21">
        <v>289</v>
      </c>
      <c r="B171" s="21" t="s">
        <v>8219</v>
      </c>
      <c r="C171">
        <v>232</v>
      </c>
      <c r="G171" s="22">
        <v>509</v>
      </c>
      <c r="H171" s="22" t="s">
        <v>8221</v>
      </c>
      <c r="I171">
        <v>1</v>
      </c>
    </row>
    <row r="172" spans="1:9" x14ac:dyDescent="0.25">
      <c r="A172" s="21">
        <v>290</v>
      </c>
      <c r="B172" s="21" t="s">
        <v>8219</v>
      </c>
      <c r="C172">
        <v>168</v>
      </c>
      <c r="G172" s="22">
        <v>510</v>
      </c>
      <c r="H172" s="22" t="s">
        <v>8221</v>
      </c>
      <c r="I172">
        <v>0</v>
      </c>
    </row>
    <row r="173" spans="1:9" x14ac:dyDescent="0.25">
      <c r="A173" s="21">
        <v>291</v>
      </c>
      <c r="B173" s="21" t="s">
        <v>8219</v>
      </c>
      <c r="C173">
        <v>128</v>
      </c>
      <c r="G173" s="22">
        <v>511</v>
      </c>
      <c r="H173" s="22" t="s">
        <v>8221</v>
      </c>
      <c r="I173">
        <v>5</v>
      </c>
    </row>
    <row r="174" spans="1:9" x14ac:dyDescent="0.25">
      <c r="A174" s="21">
        <v>292</v>
      </c>
      <c r="B174" s="21" t="s">
        <v>8219</v>
      </c>
      <c r="C174">
        <v>493</v>
      </c>
      <c r="G174" s="22">
        <v>512</v>
      </c>
      <c r="H174" s="22" t="s">
        <v>8221</v>
      </c>
      <c r="I174">
        <v>2</v>
      </c>
    </row>
    <row r="175" spans="1:9" x14ac:dyDescent="0.25">
      <c r="A175" s="21">
        <v>293</v>
      </c>
      <c r="B175" s="21" t="s">
        <v>8219</v>
      </c>
      <c r="C175">
        <v>131</v>
      </c>
      <c r="G175" s="22">
        <v>513</v>
      </c>
      <c r="H175" s="22" t="s">
        <v>8221</v>
      </c>
      <c r="I175">
        <v>68</v>
      </c>
    </row>
    <row r="176" spans="1:9" x14ac:dyDescent="0.25">
      <c r="A176" s="21">
        <v>294</v>
      </c>
      <c r="B176" s="21" t="s">
        <v>8219</v>
      </c>
      <c r="C176">
        <v>50</v>
      </c>
      <c r="G176" s="22">
        <v>514</v>
      </c>
      <c r="H176" s="22" t="s">
        <v>8221</v>
      </c>
      <c r="I176">
        <v>3</v>
      </c>
    </row>
    <row r="177" spans="1:9" x14ac:dyDescent="0.25">
      <c r="A177" s="21">
        <v>295</v>
      </c>
      <c r="B177" s="21" t="s">
        <v>8219</v>
      </c>
      <c r="C177">
        <v>665</v>
      </c>
      <c r="G177" s="22">
        <v>515</v>
      </c>
      <c r="H177" s="22" t="s">
        <v>8221</v>
      </c>
      <c r="I177">
        <v>34</v>
      </c>
    </row>
    <row r="178" spans="1:9" x14ac:dyDescent="0.25">
      <c r="A178" s="21">
        <v>296</v>
      </c>
      <c r="B178" s="21" t="s">
        <v>8219</v>
      </c>
      <c r="C178">
        <v>129</v>
      </c>
      <c r="G178" s="22">
        <v>516</v>
      </c>
      <c r="H178" s="22" t="s">
        <v>8221</v>
      </c>
      <c r="I178">
        <v>0</v>
      </c>
    </row>
    <row r="179" spans="1:9" x14ac:dyDescent="0.25">
      <c r="A179" s="21">
        <v>297</v>
      </c>
      <c r="B179" s="21" t="s">
        <v>8219</v>
      </c>
      <c r="C179">
        <v>142</v>
      </c>
      <c r="G179" s="22">
        <v>517</v>
      </c>
      <c r="H179" s="22" t="s">
        <v>8221</v>
      </c>
      <c r="I179">
        <v>3</v>
      </c>
    </row>
    <row r="180" spans="1:9" x14ac:dyDescent="0.25">
      <c r="A180" s="21">
        <v>298</v>
      </c>
      <c r="B180" s="21" t="s">
        <v>8219</v>
      </c>
      <c r="C180">
        <v>2436</v>
      </c>
      <c r="G180" s="22">
        <v>518</v>
      </c>
      <c r="H180" s="22" t="s">
        <v>8221</v>
      </c>
      <c r="I180">
        <v>0</v>
      </c>
    </row>
    <row r="181" spans="1:9" x14ac:dyDescent="0.25">
      <c r="A181" s="21">
        <v>299</v>
      </c>
      <c r="B181" s="21" t="s">
        <v>8219</v>
      </c>
      <c r="C181">
        <v>244</v>
      </c>
      <c r="G181" s="22">
        <v>519</v>
      </c>
      <c r="H181" s="22" t="s">
        <v>8221</v>
      </c>
      <c r="I181">
        <v>70</v>
      </c>
    </row>
    <row r="182" spans="1:9" x14ac:dyDescent="0.25">
      <c r="A182" s="21">
        <v>300</v>
      </c>
      <c r="B182" s="21" t="s">
        <v>8219</v>
      </c>
      <c r="C182">
        <v>298</v>
      </c>
      <c r="G182" s="22">
        <v>540</v>
      </c>
      <c r="H182" s="22" t="s">
        <v>8221</v>
      </c>
      <c r="I182">
        <v>1</v>
      </c>
    </row>
    <row r="183" spans="1:9" x14ac:dyDescent="0.25">
      <c r="A183" s="21">
        <v>301</v>
      </c>
      <c r="B183" s="21" t="s">
        <v>8219</v>
      </c>
      <c r="C183">
        <v>251</v>
      </c>
      <c r="G183" s="22">
        <v>541</v>
      </c>
      <c r="H183" s="22" t="s">
        <v>8221</v>
      </c>
      <c r="I183">
        <v>1</v>
      </c>
    </row>
    <row r="184" spans="1:9" x14ac:dyDescent="0.25">
      <c r="A184" s="21">
        <v>302</v>
      </c>
      <c r="B184" s="21" t="s">
        <v>8219</v>
      </c>
      <c r="C184">
        <v>108</v>
      </c>
      <c r="G184" s="22">
        <v>542</v>
      </c>
      <c r="H184" s="22" t="s">
        <v>8221</v>
      </c>
      <c r="I184">
        <v>1</v>
      </c>
    </row>
    <row r="185" spans="1:9" x14ac:dyDescent="0.25">
      <c r="A185" s="21">
        <v>303</v>
      </c>
      <c r="B185" s="21" t="s">
        <v>8219</v>
      </c>
      <c r="C185">
        <v>82</v>
      </c>
      <c r="G185" s="22">
        <v>543</v>
      </c>
      <c r="H185" s="22" t="s">
        <v>8221</v>
      </c>
      <c r="I185">
        <v>2</v>
      </c>
    </row>
    <row r="186" spans="1:9" x14ac:dyDescent="0.25">
      <c r="A186" s="21">
        <v>304</v>
      </c>
      <c r="B186" s="21" t="s">
        <v>8219</v>
      </c>
      <c r="C186">
        <v>74</v>
      </c>
      <c r="G186" s="22">
        <v>544</v>
      </c>
      <c r="H186" s="22" t="s">
        <v>8221</v>
      </c>
      <c r="I186">
        <v>2</v>
      </c>
    </row>
    <row r="187" spans="1:9" x14ac:dyDescent="0.25">
      <c r="A187" s="21">
        <v>305</v>
      </c>
      <c r="B187" s="21" t="s">
        <v>8219</v>
      </c>
      <c r="C187">
        <v>189</v>
      </c>
      <c r="G187" s="22">
        <v>545</v>
      </c>
      <c r="H187" s="22" t="s">
        <v>8221</v>
      </c>
      <c r="I187">
        <v>34</v>
      </c>
    </row>
    <row r="188" spans="1:9" x14ac:dyDescent="0.25">
      <c r="A188" s="21">
        <v>306</v>
      </c>
      <c r="B188" s="21" t="s">
        <v>8219</v>
      </c>
      <c r="C188">
        <v>80</v>
      </c>
      <c r="G188" s="22">
        <v>546</v>
      </c>
      <c r="H188" s="22" t="s">
        <v>8221</v>
      </c>
      <c r="I188">
        <v>2</v>
      </c>
    </row>
    <row r="189" spans="1:9" x14ac:dyDescent="0.25">
      <c r="A189" s="21">
        <v>307</v>
      </c>
      <c r="B189" s="21" t="s">
        <v>8219</v>
      </c>
      <c r="C189">
        <v>576</v>
      </c>
      <c r="G189" s="22">
        <v>547</v>
      </c>
      <c r="H189" s="22" t="s">
        <v>8221</v>
      </c>
      <c r="I189">
        <v>0</v>
      </c>
    </row>
    <row r="190" spans="1:9" x14ac:dyDescent="0.25">
      <c r="A190" s="21">
        <v>308</v>
      </c>
      <c r="B190" s="21" t="s">
        <v>8219</v>
      </c>
      <c r="C190">
        <v>202</v>
      </c>
      <c r="G190" s="22">
        <v>548</v>
      </c>
      <c r="H190" s="22" t="s">
        <v>8221</v>
      </c>
      <c r="I190">
        <v>1</v>
      </c>
    </row>
    <row r="191" spans="1:9" x14ac:dyDescent="0.25">
      <c r="A191" s="21">
        <v>309</v>
      </c>
      <c r="B191" s="21" t="s">
        <v>8219</v>
      </c>
      <c r="C191">
        <v>238</v>
      </c>
      <c r="G191" s="22">
        <v>549</v>
      </c>
      <c r="H191" s="22" t="s">
        <v>8221</v>
      </c>
      <c r="I191">
        <v>8</v>
      </c>
    </row>
    <row r="192" spans="1:9" x14ac:dyDescent="0.25">
      <c r="A192" s="21">
        <v>310</v>
      </c>
      <c r="B192" s="21" t="s">
        <v>8219</v>
      </c>
      <c r="C192">
        <v>36</v>
      </c>
      <c r="G192" s="22">
        <v>550</v>
      </c>
      <c r="H192" s="22" t="s">
        <v>8221</v>
      </c>
      <c r="I192">
        <v>4</v>
      </c>
    </row>
    <row r="193" spans="1:9" x14ac:dyDescent="0.25">
      <c r="A193" s="21">
        <v>311</v>
      </c>
      <c r="B193" s="21" t="s">
        <v>8219</v>
      </c>
      <c r="C193">
        <v>150</v>
      </c>
      <c r="G193" s="22">
        <v>551</v>
      </c>
      <c r="H193" s="22" t="s">
        <v>8221</v>
      </c>
      <c r="I193">
        <v>28</v>
      </c>
    </row>
    <row r="194" spans="1:9" x14ac:dyDescent="0.25">
      <c r="A194" s="21">
        <v>312</v>
      </c>
      <c r="B194" s="21" t="s">
        <v>8219</v>
      </c>
      <c r="C194">
        <v>146</v>
      </c>
      <c r="G194" s="22">
        <v>552</v>
      </c>
      <c r="H194" s="22" t="s">
        <v>8221</v>
      </c>
      <c r="I194">
        <v>0</v>
      </c>
    </row>
    <row r="195" spans="1:9" x14ac:dyDescent="0.25">
      <c r="A195" s="21">
        <v>313</v>
      </c>
      <c r="B195" s="21" t="s">
        <v>8219</v>
      </c>
      <c r="C195">
        <v>222</v>
      </c>
      <c r="G195" s="22">
        <v>553</v>
      </c>
      <c r="H195" s="22" t="s">
        <v>8221</v>
      </c>
      <c r="I195">
        <v>6</v>
      </c>
    </row>
    <row r="196" spans="1:9" x14ac:dyDescent="0.25">
      <c r="A196" s="21">
        <v>314</v>
      </c>
      <c r="B196" s="21" t="s">
        <v>8219</v>
      </c>
      <c r="C196">
        <v>120</v>
      </c>
      <c r="G196" s="22">
        <v>554</v>
      </c>
      <c r="H196" s="22" t="s">
        <v>8221</v>
      </c>
      <c r="I196">
        <v>22</v>
      </c>
    </row>
    <row r="197" spans="1:9" x14ac:dyDescent="0.25">
      <c r="A197" s="21">
        <v>315</v>
      </c>
      <c r="B197" s="21" t="s">
        <v>8219</v>
      </c>
      <c r="C197">
        <v>126</v>
      </c>
      <c r="G197" s="22">
        <v>555</v>
      </c>
      <c r="H197" s="22" t="s">
        <v>8221</v>
      </c>
      <c r="I197">
        <v>0</v>
      </c>
    </row>
    <row r="198" spans="1:9" x14ac:dyDescent="0.25">
      <c r="A198" s="21">
        <v>316</v>
      </c>
      <c r="B198" s="21" t="s">
        <v>8219</v>
      </c>
      <c r="C198">
        <v>158</v>
      </c>
      <c r="G198" s="22">
        <v>556</v>
      </c>
      <c r="H198" s="22" t="s">
        <v>8221</v>
      </c>
      <c r="I198">
        <v>1</v>
      </c>
    </row>
    <row r="199" spans="1:9" x14ac:dyDescent="0.25">
      <c r="A199" s="21">
        <v>317</v>
      </c>
      <c r="B199" s="21" t="s">
        <v>8219</v>
      </c>
      <c r="C199">
        <v>316</v>
      </c>
      <c r="G199" s="22">
        <v>557</v>
      </c>
      <c r="H199" s="22" t="s">
        <v>8221</v>
      </c>
      <c r="I199">
        <v>20</v>
      </c>
    </row>
    <row r="200" spans="1:9" x14ac:dyDescent="0.25">
      <c r="A200" s="21">
        <v>318</v>
      </c>
      <c r="B200" s="21" t="s">
        <v>8219</v>
      </c>
      <c r="C200">
        <v>284</v>
      </c>
      <c r="G200" s="22">
        <v>558</v>
      </c>
      <c r="H200" s="22" t="s">
        <v>8221</v>
      </c>
      <c r="I200">
        <v>0</v>
      </c>
    </row>
    <row r="201" spans="1:9" x14ac:dyDescent="0.25">
      <c r="A201" s="21">
        <v>319</v>
      </c>
      <c r="B201" s="21" t="s">
        <v>8219</v>
      </c>
      <c r="C201">
        <v>51</v>
      </c>
      <c r="G201" s="22">
        <v>559</v>
      </c>
      <c r="H201" s="22" t="s">
        <v>8221</v>
      </c>
      <c r="I201">
        <v>1</v>
      </c>
    </row>
    <row r="202" spans="1:9" x14ac:dyDescent="0.25">
      <c r="A202" s="21">
        <v>320</v>
      </c>
      <c r="B202" s="21" t="s">
        <v>8219</v>
      </c>
      <c r="C202">
        <v>158</v>
      </c>
      <c r="G202" s="22">
        <v>560</v>
      </c>
      <c r="H202" s="22" t="s">
        <v>8221</v>
      </c>
      <c r="I202">
        <v>3</v>
      </c>
    </row>
    <row r="203" spans="1:9" x14ac:dyDescent="0.25">
      <c r="A203" s="21">
        <v>321</v>
      </c>
      <c r="B203" s="21" t="s">
        <v>8219</v>
      </c>
      <c r="C203">
        <v>337</v>
      </c>
      <c r="G203" s="22">
        <v>561</v>
      </c>
      <c r="H203" s="22" t="s">
        <v>8221</v>
      </c>
      <c r="I203">
        <v>2</v>
      </c>
    </row>
    <row r="204" spans="1:9" x14ac:dyDescent="0.25">
      <c r="A204" s="21">
        <v>322</v>
      </c>
      <c r="B204" s="21" t="s">
        <v>8219</v>
      </c>
      <c r="C204">
        <v>186</v>
      </c>
      <c r="G204" s="22">
        <v>562</v>
      </c>
      <c r="H204" s="22" t="s">
        <v>8221</v>
      </c>
      <c r="I204">
        <v>0</v>
      </c>
    </row>
    <row r="205" spans="1:9" x14ac:dyDescent="0.25">
      <c r="A205" s="21">
        <v>323</v>
      </c>
      <c r="B205" s="21" t="s">
        <v>8219</v>
      </c>
      <c r="C205">
        <v>58</v>
      </c>
      <c r="G205" s="22">
        <v>563</v>
      </c>
      <c r="H205" s="22" t="s">
        <v>8221</v>
      </c>
      <c r="I205">
        <v>2</v>
      </c>
    </row>
    <row r="206" spans="1:9" x14ac:dyDescent="0.25">
      <c r="A206" s="21">
        <v>324</v>
      </c>
      <c r="B206" s="21" t="s">
        <v>8219</v>
      </c>
      <c r="C206">
        <v>82</v>
      </c>
      <c r="G206" s="22">
        <v>564</v>
      </c>
      <c r="H206" s="22" t="s">
        <v>8221</v>
      </c>
      <c r="I206">
        <v>1</v>
      </c>
    </row>
    <row r="207" spans="1:9" x14ac:dyDescent="0.25">
      <c r="A207" s="21">
        <v>325</v>
      </c>
      <c r="B207" s="21" t="s">
        <v>8219</v>
      </c>
      <c r="C207">
        <v>736</v>
      </c>
      <c r="G207" s="22">
        <v>565</v>
      </c>
      <c r="H207" s="22" t="s">
        <v>8221</v>
      </c>
      <c r="I207">
        <v>0</v>
      </c>
    </row>
    <row r="208" spans="1:9" x14ac:dyDescent="0.25">
      <c r="A208" s="21">
        <v>326</v>
      </c>
      <c r="B208" s="21" t="s">
        <v>8219</v>
      </c>
      <c r="C208">
        <v>1151</v>
      </c>
      <c r="G208" s="22">
        <v>566</v>
      </c>
      <c r="H208" s="22" t="s">
        <v>8221</v>
      </c>
      <c r="I208">
        <v>1</v>
      </c>
    </row>
    <row r="209" spans="1:9" x14ac:dyDescent="0.25">
      <c r="A209" s="21">
        <v>327</v>
      </c>
      <c r="B209" s="21" t="s">
        <v>8219</v>
      </c>
      <c r="C209">
        <v>34</v>
      </c>
      <c r="G209" s="22">
        <v>567</v>
      </c>
      <c r="H209" s="22" t="s">
        <v>8221</v>
      </c>
      <c r="I209">
        <v>0</v>
      </c>
    </row>
    <row r="210" spans="1:9" x14ac:dyDescent="0.25">
      <c r="A210" s="21">
        <v>328</v>
      </c>
      <c r="B210" s="21" t="s">
        <v>8219</v>
      </c>
      <c r="C210">
        <v>498</v>
      </c>
      <c r="G210" s="22">
        <v>568</v>
      </c>
      <c r="H210" s="22" t="s">
        <v>8221</v>
      </c>
      <c r="I210">
        <v>5</v>
      </c>
    </row>
    <row r="211" spans="1:9" x14ac:dyDescent="0.25">
      <c r="A211" s="21">
        <v>329</v>
      </c>
      <c r="B211" s="21" t="s">
        <v>8219</v>
      </c>
      <c r="C211">
        <v>167</v>
      </c>
      <c r="G211" s="22">
        <v>569</v>
      </c>
      <c r="H211" s="22" t="s">
        <v>8221</v>
      </c>
      <c r="I211">
        <v>1</v>
      </c>
    </row>
    <row r="212" spans="1:9" x14ac:dyDescent="0.25">
      <c r="A212" s="21">
        <v>330</v>
      </c>
      <c r="B212" s="21" t="s">
        <v>8219</v>
      </c>
      <c r="C212">
        <v>340</v>
      </c>
      <c r="G212" s="22">
        <v>570</v>
      </c>
      <c r="H212" s="22" t="s">
        <v>8221</v>
      </c>
      <c r="I212">
        <v>1</v>
      </c>
    </row>
    <row r="213" spans="1:9" x14ac:dyDescent="0.25">
      <c r="A213" s="21">
        <v>331</v>
      </c>
      <c r="B213" s="21" t="s">
        <v>8219</v>
      </c>
      <c r="C213">
        <v>438</v>
      </c>
      <c r="G213" s="22">
        <v>571</v>
      </c>
      <c r="H213" s="22" t="s">
        <v>8221</v>
      </c>
      <c r="I213">
        <v>2</v>
      </c>
    </row>
    <row r="214" spans="1:9" x14ac:dyDescent="0.25">
      <c r="A214" s="21">
        <v>332</v>
      </c>
      <c r="B214" s="21" t="s">
        <v>8219</v>
      </c>
      <c r="C214">
        <v>555</v>
      </c>
      <c r="G214" s="22">
        <v>572</v>
      </c>
      <c r="H214" s="22" t="s">
        <v>8221</v>
      </c>
      <c r="I214">
        <v>0</v>
      </c>
    </row>
    <row r="215" spans="1:9" x14ac:dyDescent="0.25">
      <c r="A215" s="21">
        <v>333</v>
      </c>
      <c r="B215" s="21" t="s">
        <v>8219</v>
      </c>
      <c r="C215">
        <v>266</v>
      </c>
      <c r="G215" s="22">
        <v>573</v>
      </c>
      <c r="H215" s="22" t="s">
        <v>8221</v>
      </c>
      <c r="I215">
        <v>9</v>
      </c>
    </row>
    <row r="216" spans="1:9" x14ac:dyDescent="0.25">
      <c r="A216" s="21">
        <v>334</v>
      </c>
      <c r="B216" s="21" t="s">
        <v>8219</v>
      </c>
      <c r="C216">
        <v>69</v>
      </c>
      <c r="G216" s="22">
        <v>574</v>
      </c>
      <c r="H216" s="22" t="s">
        <v>8221</v>
      </c>
      <c r="I216">
        <v>4</v>
      </c>
    </row>
    <row r="217" spans="1:9" x14ac:dyDescent="0.25">
      <c r="A217" s="21">
        <v>335</v>
      </c>
      <c r="B217" s="21" t="s">
        <v>8219</v>
      </c>
      <c r="C217">
        <v>80</v>
      </c>
      <c r="G217" s="22">
        <v>575</v>
      </c>
      <c r="H217" s="22" t="s">
        <v>8221</v>
      </c>
      <c r="I217">
        <v>4</v>
      </c>
    </row>
    <row r="218" spans="1:9" x14ac:dyDescent="0.25">
      <c r="A218" s="21">
        <v>336</v>
      </c>
      <c r="B218" s="21" t="s">
        <v>8219</v>
      </c>
      <c r="C218">
        <v>493</v>
      </c>
      <c r="G218" s="22">
        <v>576</v>
      </c>
      <c r="H218" s="22" t="s">
        <v>8221</v>
      </c>
      <c r="I218">
        <v>1</v>
      </c>
    </row>
    <row r="219" spans="1:9" x14ac:dyDescent="0.25">
      <c r="A219" s="21">
        <v>337</v>
      </c>
      <c r="B219" s="21" t="s">
        <v>8219</v>
      </c>
      <c r="C219">
        <v>31</v>
      </c>
      <c r="G219" s="22">
        <v>577</v>
      </c>
      <c r="H219" s="22" t="s">
        <v>8221</v>
      </c>
      <c r="I219">
        <v>1</v>
      </c>
    </row>
    <row r="220" spans="1:9" x14ac:dyDescent="0.25">
      <c r="A220" s="21">
        <v>338</v>
      </c>
      <c r="B220" s="21" t="s">
        <v>8219</v>
      </c>
      <c r="C220">
        <v>236</v>
      </c>
      <c r="G220" s="22">
        <v>578</v>
      </c>
      <c r="H220" s="22" t="s">
        <v>8221</v>
      </c>
      <c r="I220">
        <v>7</v>
      </c>
    </row>
    <row r="221" spans="1:9" x14ac:dyDescent="0.25">
      <c r="A221" s="21">
        <v>339</v>
      </c>
      <c r="B221" s="21" t="s">
        <v>8219</v>
      </c>
      <c r="C221">
        <v>89</v>
      </c>
      <c r="G221" s="22">
        <v>579</v>
      </c>
      <c r="H221" s="22" t="s">
        <v>8221</v>
      </c>
      <c r="I221">
        <v>5</v>
      </c>
    </row>
    <row r="222" spans="1:9" x14ac:dyDescent="0.25">
      <c r="A222" s="21">
        <v>340</v>
      </c>
      <c r="B222" s="21" t="s">
        <v>8219</v>
      </c>
      <c r="C222">
        <v>299</v>
      </c>
      <c r="G222" s="22">
        <v>580</v>
      </c>
      <c r="H222" s="22" t="s">
        <v>8221</v>
      </c>
      <c r="I222">
        <v>1</v>
      </c>
    </row>
    <row r="223" spans="1:9" x14ac:dyDescent="0.25">
      <c r="A223" s="21">
        <v>341</v>
      </c>
      <c r="B223" s="21" t="s">
        <v>8219</v>
      </c>
      <c r="C223">
        <v>55</v>
      </c>
      <c r="G223" s="22">
        <v>581</v>
      </c>
      <c r="H223" s="22" t="s">
        <v>8221</v>
      </c>
      <c r="I223">
        <v>0</v>
      </c>
    </row>
    <row r="224" spans="1:9" x14ac:dyDescent="0.25">
      <c r="A224" s="21">
        <v>342</v>
      </c>
      <c r="B224" s="21" t="s">
        <v>8219</v>
      </c>
      <c r="C224">
        <v>325</v>
      </c>
      <c r="G224" s="22">
        <v>582</v>
      </c>
      <c r="H224" s="22" t="s">
        <v>8221</v>
      </c>
      <c r="I224">
        <v>0</v>
      </c>
    </row>
    <row r="225" spans="1:9" x14ac:dyDescent="0.25">
      <c r="A225" s="21">
        <v>343</v>
      </c>
      <c r="B225" s="21" t="s">
        <v>8219</v>
      </c>
      <c r="C225">
        <v>524</v>
      </c>
      <c r="G225" s="22">
        <v>583</v>
      </c>
      <c r="H225" s="22" t="s">
        <v>8221</v>
      </c>
      <c r="I225">
        <v>1</v>
      </c>
    </row>
    <row r="226" spans="1:9" x14ac:dyDescent="0.25">
      <c r="A226" s="21">
        <v>344</v>
      </c>
      <c r="B226" s="21" t="s">
        <v>8219</v>
      </c>
      <c r="C226">
        <v>285</v>
      </c>
      <c r="G226" s="22">
        <v>584</v>
      </c>
      <c r="H226" s="22" t="s">
        <v>8221</v>
      </c>
      <c r="I226">
        <v>2</v>
      </c>
    </row>
    <row r="227" spans="1:9" x14ac:dyDescent="0.25">
      <c r="A227" s="21">
        <v>345</v>
      </c>
      <c r="B227" s="21" t="s">
        <v>8219</v>
      </c>
      <c r="C227">
        <v>179</v>
      </c>
      <c r="G227" s="22">
        <v>585</v>
      </c>
      <c r="H227" s="22" t="s">
        <v>8221</v>
      </c>
      <c r="I227">
        <v>0</v>
      </c>
    </row>
    <row r="228" spans="1:9" x14ac:dyDescent="0.25">
      <c r="A228" s="21">
        <v>346</v>
      </c>
      <c r="B228" s="21" t="s">
        <v>8219</v>
      </c>
      <c r="C228">
        <v>188</v>
      </c>
      <c r="G228" s="22">
        <v>586</v>
      </c>
      <c r="H228" s="22" t="s">
        <v>8221</v>
      </c>
      <c r="I228">
        <v>4</v>
      </c>
    </row>
    <row r="229" spans="1:9" x14ac:dyDescent="0.25">
      <c r="A229" s="21">
        <v>347</v>
      </c>
      <c r="B229" s="21" t="s">
        <v>8219</v>
      </c>
      <c r="C229">
        <v>379</v>
      </c>
      <c r="G229" s="22">
        <v>587</v>
      </c>
      <c r="H229" s="22" t="s">
        <v>8221</v>
      </c>
      <c r="I229">
        <v>7</v>
      </c>
    </row>
    <row r="230" spans="1:9" x14ac:dyDescent="0.25">
      <c r="A230" s="21">
        <v>348</v>
      </c>
      <c r="B230" s="21" t="s">
        <v>8219</v>
      </c>
      <c r="C230">
        <v>119</v>
      </c>
      <c r="G230" s="22">
        <v>588</v>
      </c>
      <c r="H230" s="22" t="s">
        <v>8221</v>
      </c>
      <c r="I230">
        <v>2</v>
      </c>
    </row>
    <row r="231" spans="1:9" x14ac:dyDescent="0.25">
      <c r="A231" s="21">
        <v>349</v>
      </c>
      <c r="B231" s="21" t="s">
        <v>8219</v>
      </c>
      <c r="C231">
        <v>167</v>
      </c>
      <c r="G231" s="22">
        <v>589</v>
      </c>
      <c r="H231" s="22" t="s">
        <v>8221</v>
      </c>
      <c r="I231">
        <v>1</v>
      </c>
    </row>
    <row r="232" spans="1:9" x14ac:dyDescent="0.25">
      <c r="A232" s="21">
        <v>350</v>
      </c>
      <c r="B232" s="21" t="s">
        <v>8219</v>
      </c>
      <c r="C232">
        <v>221</v>
      </c>
      <c r="G232" s="22">
        <v>590</v>
      </c>
      <c r="H232" s="22" t="s">
        <v>8221</v>
      </c>
      <c r="I232">
        <v>9</v>
      </c>
    </row>
    <row r="233" spans="1:9" x14ac:dyDescent="0.25">
      <c r="A233" s="21">
        <v>351</v>
      </c>
      <c r="B233" s="21" t="s">
        <v>8219</v>
      </c>
      <c r="C233">
        <v>964</v>
      </c>
      <c r="G233" s="22">
        <v>591</v>
      </c>
      <c r="H233" s="22" t="s">
        <v>8221</v>
      </c>
      <c r="I233">
        <v>2</v>
      </c>
    </row>
    <row r="234" spans="1:9" x14ac:dyDescent="0.25">
      <c r="A234" s="21">
        <v>352</v>
      </c>
      <c r="B234" s="21" t="s">
        <v>8219</v>
      </c>
      <c r="C234">
        <v>286</v>
      </c>
      <c r="G234" s="22">
        <v>592</v>
      </c>
      <c r="H234" s="22" t="s">
        <v>8221</v>
      </c>
      <c r="I234">
        <v>1</v>
      </c>
    </row>
    <row r="235" spans="1:9" x14ac:dyDescent="0.25">
      <c r="A235" s="21">
        <v>353</v>
      </c>
      <c r="B235" s="21" t="s">
        <v>8219</v>
      </c>
      <c r="C235">
        <v>613</v>
      </c>
      <c r="G235" s="22">
        <v>593</v>
      </c>
      <c r="H235" s="22" t="s">
        <v>8221</v>
      </c>
      <c r="I235">
        <v>7</v>
      </c>
    </row>
    <row r="236" spans="1:9" x14ac:dyDescent="0.25">
      <c r="A236" s="21">
        <v>354</v>
      </c>
      <c r="B236" s="21" t="s">
        <v>8219</v>
      </c>
      <c r="C236">
        <v>29</v>
      </c>
      <c r="G236" s="22">
        <v>594</v>
      </c>
      <c r="H236" s="22" t="s">
        <v>8221</v>
      </c>
      <c r="I236">
        <v>2</v>
      </c>
    </row>
    <row r="237" spans="1:9" x14ac:dyDescent="0.25">
      <c r="A237" s="21">
        <v>355</v>
      </c>
      <c r="B237" s="21" t="s">
        <v>8219</v>
      </c>
      <c r="C237">
        <v>165</v>
      </c>
      <c r="G237" s="22">
        <v>595</v>
      </c>
      <c r="H237" s="22" t="s">
        <v>8221</v>
      </c>
      <c r="I237">
        <v>8</v>
      </c>
    </row>
    <row r="238" spans="1:9" x14ac:dyDescent="0.25">
      <c r="A238" s="21">
        <v>356</v>
      </c>
      <c r="B238" s="21" t="s">
        <v>8219</v>
      </c>
      <c r="C238">
        <v>97</v>
      </c>
      <c r="G238" s="22">
        <v>596</v>
      </c>
      <c r="H238" s="22" t="s">
        <v>8221</v>
      </c>
      <c r="I238">
        <v>2</v>
      </c>
    </row>
    <row r="239" spans="1:9" x14ac:dyDescent="0.25">
      <c r="A239" s="21">
        <v>357</v>
      </c>
      <c r="B239" s="21" t="s">
        <v>8219</v>
      </c>
      <c r="C239">
        <v>303</v>
      </c>
      <c r="G239" s="22">
        <v>597</v>
      </c>
      <c r="H239" s="22" t="s">
        <v>8221</v>
      </c>
      <c r="I239">
        <v>2</v>
      </c>
    </row>
    <row r="240" spans="1:9" x14ac:dyDescent="0.25">
      <c r="A240" s="21">
        <v>358</v>
      </c>
      <c r="B240" s="21" t="s">
        <v>8219</v>
      </c>
      <c r="C240">
        <v>267</v>
      </c>
      <c r="G240" s="22">
        <v>598</v>
      </c>
      <c r="H240" s="22" t="s">
        <v>8221</v>
      </c>
      <c r="I240">
        <v>7</v>
      </c>
    </row>
    <row r="241" spans="1:9" x14ac:dyDescent="0.25">
      <c r="A241" s="21">
        <v>359</v>
      </c>
      <c r="B241" s="21" t="s">
        <v>8219</v>
      </c>
      <c r="C241">
        <v>302</v>
      </c>
      <c r="G241" s="22">
        <v>599</v>
      </c>
      <c r="H241" s="22" t="s">
        <v>8221</v>
      </c>
      <c r="I241">
        <v>2</v>
      </c>
    </row>
    <row r="242" spans="1:9" x14ac:dyDescent="0.25">
      <c r="A242" s="21">
        <v>360</v>
      </c>
      <c r="B242" s="21" t="s">
        <v>8219</v>
      </c>
      <c r="C242">
        <v>87</v>
      </c>
      <c r="G242" s="22">
        <v>660</v>
      </c>
      <c r="H242" s="22" t="s">
        <v>8221</v>
      </c>
      <c r="I242">
        <v>18</v>
      </c>
    </row>
    <row r="243" spans="1:9" x14ac:dyDescent="0.25">
      <c r="A243" s="21">
        <v>361</v>
      </c>
      <c r="B243" s="21" t="s">
        <v>8219</v>
      </c>
      <c r="C243">
        <v>354</v>
      </c>
      <c r="G243" s="22">
        <v>661</v>
      </c>
      <c r="H243" s="22" t="s">
        <v>8221</v>
      </c>
      <c r="I243">
        <v>9</v>
      </c>
    </row>
    <row r="244" spans="1:9" x14ac:dyDescent="0.25">
      <c r="A244" s="21">
        <v>362</v>
      </c>
      <c r="B244" s="21" t="s">
        <v>8219</v>
      </c>
      <c r="C244">
        <v>86</v>
      </c>
      <c r="G244" s="22">
        <v>662</v>
      </c>
      <c r="H244" s="22" t="s">
        <v>8221</v>
      </c>
      <c r="I244">
        <v>4</v>
      </c>
    </row>
    <row r="245" spans="1:9" x14ac:dyDescent="0.25">
      <c r="A245" s="21">
        <v>363</v>
      </c>
      <c r="B245" s="21" t="s">
        <v>8219</v>
      </c>
      <c r="C245">
        <v>26</v>
      </c>
      <c r="G245" s="22">
        <v>663</v>
      </c>
      <c r="H245" s="22" t="s">
        <v>8221</v>
      </c>
      <c r="I245">
        <v>7</v>
      </c>
    </row>
    <row r="246" spans="1:9" x14ac:dyDescent="0.25">
      <c r="A246" s="21">
        <v>364</v>
      </c>
      <c r="B246" s="21" t="s">
        <v>8219</v>
      </c>
      <c r="C246">
        <v>113</v>
      </c>
      <c r="G246" s="22">
        <v>664</v>
      </c>
      <c r="H246" s="22" t="s">
        <v>8221</v>
      </c>
      <c r="I246">
        <v>29</v>
      </c>
    </row>
    <row r="247" spans="1:9" x14ac:dyDescent="0.25">
      <c r="A247" s="21">
        <v>365</v>
      </c>
      <c r="B247" s="21" t="s">
        <v>8219</v>
      </c>
      <c r="C247">
        <v>65</v>
      </c>
      <c r="G247" s="22">
        <v>665</v>
      </c>
      <c r="H247" s="22" t="s">
        <v>8221</v>
      </c>
      <c r="I247">
        <v>12</v>
      </c>
    </row>
    <row r="248" spans="1:9" x14ac:dyDescent="0.25">
      <c r="A248" s="21">
        <v>366</v>
      </c>
      <c r="B248" s="21" t="s">
        <v>8219</v>
      </c>
      <c r="C248">
        <v>134</v>
      </c>
      <c r="G248" s="22">
        <v>666</v>
      </c>
      <c r="H248" s="22" t="s">
        <v>8221</v>
      </c>
      <c r="I248">
        <v>4</v>
      </c>
    </row>
    <row r="249" spans="1:9" x14ac:dyDescent="0.25">
      <c r="A249" s="21">
        <v>367</v>
      </c>
      <c r="B249" s="21" t="s">
        <v>8219</v>
      </c>
      <c r="C249">
        <v>119</v>
      </c>
      <c r="G249" s="22">
        <v>667</v>
      </c>
      <c r="H249" s="22" t="s">
        <v>8221</v>
      </c>
      <c r="I249">
        <v>28</v>
      </c>
    </row>
    <row r="250" spans="1:9" x14ac:dyDescent="0.25">
      <c r="A250" s="21">
        <v>368</v>
      </c>
      <c r="B250" s="21" t="s">
        <v>8219</v>
      </c>
      <c r="C250">
        <v>159</v>
      </c>
      <c r="G250" s="22">
        <v>668</v>
      </c>
      <c r="H250" s="22" t="s">
        <v>8221</v>
      </c>
      <c r="I250">
        <v>25</v>
      </c>
    </row>
    <row r="251" spans="1:9" x14ac:dyDescent="0.25">
      <c r="A251" s="21">
        <v>369</v>
      </c>
      <c r="B251" s="21" t="s">
        <v>8219</v>
      </c>
      <c r="C251">
        <v>167</v>
      </c>
      <c r="G251" s="22">
        <v>669</v>
      </c>
      <c r="H251" s="22" t="s">
        <v>8221</v>
      </c>
      <c r="I251">
        <v>28</v>
      </c>
    </row>
    <row r="252" spans="1:9" x14ac:dyDescent="0.25">
      <c r="A252" s="21">
        <v>370</v>
      </c>
      <c r="B252" s="21" t="s">
        <v>8219</v>
      </c>
      <c r="C252">
        <v>43</v>
      </c>
      <c r="G252" s="22">
        <v>670</v>
      </c>
      <c r="H252" s="22" t="s">
        <v>8221</v>
      </c>
      <c r="I252">
        <v>310</v>
      </c>
    </row>
    <row r="253" spans="1:9" x14ac:dyDescent="0.25">
      <c r="A253" s="21">
        <v>371</v>
      </c>
      <c r="B253" s="21" t="s">
        <v>8219</v>
      </c>
      <c r="C253">
        <v>1062</v>
      </c>
      <c r="G253" s="22">
        <v>671</v>
      </c>
      <c r="H253" s="22" t="s">
        <v>8221</v>
      </c>
      <c r="I253">
        <v>15</v>
      </c>
    </row>
    <row r="254" spans="1:9" x14ac:dyDescent="0.25">
      <c r="A254" s="21">
        <v>372</v>
      </c>
      <c r="B254" s="21" t="s">
        <v>8219</v>
      </c>
      <c r="C254">
        <v>9</v>
      </c>
      <c r="G254" s="22">
        <v>672</v>
      </c>
      <c r="H254" s="22" t="s">
        <v>8221</v>
      </c>
      <c r="I254">
        <v>215</v>
      </c>
    </row>
    <row r="255" spans="1:9" x14ac:dyDescent="0.25">
      <c r="A255" s="21">
        <v>373</v>
      </c>
      <c r="B255" s="21" t="s">
        <v>8219</v>
      </c>
      <c r="C255">
        <v>89</v>
      </c>
      <c r="G255" s="22">
        <v>673</v>
      </c>
      <c r="H255" s="22" t="s">
        <v>8221</v>
      </c>
      <c r="I255">
        <v>3</v>
      </c>
    </row>
    <row r="256" spans="1:9" x14ac:dyDescent="0.25">
      <c r="A256" s="21">
        <v>374</v>
      </c>
      <c r="B256" s="21" t="s">
        <v>8219</v>
      </c>
      <c r="C256">
        <v>174</v>
      </c>
      <c r="G256" s="22">
        <v>674</v>
      </c>
      <c r="H256" s="22" t="s">
        <v>8221</v>
      </c>
      <c r="I256">
        <v>2</v>
      </c>
    </row>
    <row r="257" spans="1:9" x14ac:dyDescent="0.25">
      <c r="A257" s="21">
        <v>375</v>
      </c>
      <c r="B257" s="21" t="s">
        <v>8219</v>
      </c>
      <c r="C257">
        <v>14</v>
      </c>
      <c r="G257" s="22">
        <v>675</v>
      </c>
      <c r="H257" s="22" t="s">
        <v>8221</v>
      </c>
      <c r="I257">
        <v>26</v>
      </c>
    </row>
    <row r="258" spans="1:9" x14ac:dyDescent="0.25">
      <c r="A258" s="21">
        <v>376</v>
      </c>
      <c r="B258" s="21" t="s">
        <v>8219</v>
      </c>
      <c r="C258">
        <v>48</v>
      </c>
      <c r="G258" s="22">
        <v>676</v>
      </c>
      <c r="H258" s="22" t="s">
        <v>8221</v>
      </c>
      <c r="I258">
        <v>24</v>
      </c>
    </row>
    <row r="259" spans="1:9" x14ac:dyDescent="0.25">
      <c r="A259" s="21">
        <v>377</v>
      </c>
      <c r="B259" s="21" t="s">
        <v>8219</v>
      </c>
      <c r="C259">
        <v>133</v>
      </c>
      <c r="G259" s="22">
        <v>677</v>
      </c>
      <c r="H259" s="22" t="s">
        <v>8221</v>
      </c>
      <c r="I259">
        <v>96</v>
      </c>
    </row>
    <row r="260" spans="1:9" x14ac:dyDescent="0.25">
      <c r="A260" s="21">
        <v>378</v>
      </c>
      <c r="B260" s="21" t="s">
        <v>8219</v>
      </c>
      <c r="C260">
        <v>83</v>
      </c>
      <c r="G260" s="22">
        <v>678</v>
      </c>
      <c r="H260" s="22" t="s">
        <v>8221</v>
      </c>
      <c r="I260">
        <v>17</v>
      </c>
    </row>
    <row r="261" spans="1:9" x14ac:dyDescent="0.25">
      <c r="A261" s="21">
        <v>379</v>
      </c>
      <c r="B261" s="21" t="s">
        <v>8219</v>
      </c>
      <c r="C261">
        <v>149</v>
      </c>
      <c r="G261" s="22">
        <v>679</v>
      </c>
      <c r="H261" s="22" t="s">
        <v>8221</v>
      </c>
      <c r="I261">
        <v>94</v>
      </c>
    </row>
    <row r="262" spans="1:9" x14ac:dyDescent="0.25">
      <c r="A262" s="21">
        <v>380</v>
      </c>
      <c r="B262" s="21" t="s">
        <v>8219</v>
      </c>
      <c r="C262">
        <v>49</v>
      </c>
      <c r="G262" s="22">
        <v>680</v>
      </c>
      <c r="H262" s="22" t="s">
        <v>8221</v>
      </c>
      <c r="I262">
        <v>129</v>
      </c>
    </row>
    <row r="263" spans="1:9" x14ac:dyDescent="0.25">
      <c r="A263" s="21">
        <v>381</v>
      </c>
      <c r="B263" s="21" t="s">
        <v>8219</v>
      </c>
      <c r="C263">
        <v>251</v>
      </c>
      <c r="G263" s="22">
        <v>681</v>
      </c>
      <c r="H263" s="22" t="s">
        <v>8221</v>
      </c>
      <c r="I263">
        <v>1</v>
      </c>
    </row>
    <row r="264" spans="1:9" x14ac:dyDescent="0.25">
      <c r="A264" s="21">
        <v>382</v>
      </c>
      <c r="B264" s="21" t="s">
        <v>8219</v>
      </c>
      <c r="C264">
        <v>22</v>
      </c>
      <c r="G264" s="22">
        <v>682</v>
      </c>
      <c r="H264" s="22" t="s">
        <v>8221</v>
      </c>
      <c r="I264">
        <v>4</v>
      </c>
    </row>
    <row r="265" spans="1:9" x14ac:dyDescent="0.25">
      <c r="A265" s="21">
        <v>383</v>
      </c>
      <c r="B265" s="21" t="s">
        <v>8219</v>
      </c>
      <c r="C265">
        <v>48</v>
      </c>
      <c r="G265" s="22">
        <v>683</v>
      </c>
      <c r="H265" s="22" t="s">
        <v>8221</v>
      </c>
      <c r="I265">
        <v>3</v>
      </c>
    </row>
    <row r="266" spans="1:9" x14ac:dyDescent="0.25">
      <c r="A266" s="21">
        <v>384</v>
      </c>
      <c r="B266" s="21" t="s">
        <v>8219</v>
      </c>
      <c r="C266">
        <v>383</v>
      </c>
      <c r="G266" s="22">
        <v>684</v>
      </c>
      <c r="H266" s="22" t="s">
        <v>8221</v>
      </c>
      <c r="I266">
        <v>135</v>
      </c>
    </row>
    <row r="267" spans="1:9" x14ac:dyDescent="0.25">
      <c r="A267" s="21">
        <v>385</v>
      </c>
      <c r="B267" s="21" t="s">
        <v>8219</v>
      </c>
      <c r="C267">
        <v>237</v>
      </c>
      <c r="G267" s="22">
        <v>685</v>
      </c>
      <c r="H267" s="22" t="s">
        <v>8221</v>
      </c>
      <c r="I267">
        <v>10</v>
      </c>
    </row>
    <row r="268" spans="1:9" x14ac:dyDescent="0.25">
      <c r="A268" s="21">
        <v>386</v>
      </c>
      <c r="B268" s="21" t="s">
        <v>8219</v>
      </c>
      <c r="C268">
        <v>13</v>
      </c>
      <c r="G268" s="22">
        <v>686</v>
      </c>
      <c r="H268" s="22" t="s">
        <v>8221</v>
      </c>
      <c r="I268">
        <v>0</v>
      </c>
    </row>
    <row r="269" spans="1:9" x14ac:dyDescent="0.25">
      <c r="A269" s="21">
        <v>387</v>
      </c>
      <c r="B269" s="21" t="s">
        <v>8219</v>
      </c>
      <c r="C269">
        <v>562</v>
      </c>
      <c r="G269" s="22">
        <v>687</v>
      </c>
      <c r="H269" s="22" t="s">
        <v>8221</v>
      </c>
      <c r="I269">
        <v>6</v>
      </c>
    </row>
    <row r="270" spans="1:9" x14ac:dyDescent="0.25">
      <c r="A270" s="21">
        <v>388</v>
      </c>
      <c r="B270" s="21" t="s">
        <v>8219</v>
      </c>
      <c r="C270">
        <v>71</v>
      </c>
      <c r="G270" s="22">
        <v>688</v>
      </c>
      <c r="H270" s="22" t="s">
        <v>8221</v>
      </c>
      <c r="I270">
        <v>36</v>
      </c>
    </row>
    <row r="271" spans="1:9" x14ac:dyDescent="0.25">
      <c r="A271" s="21">
        <v>389</v>
      </c>
      <c r="B271" s="21" t="s">
        <v>8219</v>
      </c>
      <c r="C271">
        <v>1510</v>
      </c>
      <c r="G271" s="22">
        <v>689</v>
      </c>
      <c r="H271" s="22" t="s">
        <v>8221</v>
      </c>
      <c r="I271">
        <v>336</v>
      </c>
    </row>
    <row r="272" spans="1:9" x14ac:dyDescent="0.25">
      <c r="A272" s="21">
        <v>390</v>
      </c>
      <c r="B272" s="21" t="s">
        <v>8219</v>
      </c>
      <c r="C272">
        <v>14</v>
      </c>
      <c r="G272" s="22">
        <v>690</v>
      </c>
      <c r="H272" s="22" t="s">
        <v>8221</v>
      </c>
      <c r="I272">
        <v>34</v>
      </c>
    </row>
    <row r="273" spans="1:9" x14ac:dyDescent="0.25">
      <c r="A273" s="21">
        <v>391</v>
      </c>
      <c r="B273" s="21" t="s">
        <v>8219</v>
      </c>
      <c r="C273">
        <v>193</v>
      </c>
      <c r="G273" s="22">
        <v>691</v>
      </c>
      <c r="H273" s="22" t="s">
        <v>8221</v>
      </c>
      <c r="I273">
        <v>10</v>
      </c>
    </row>
    <row r="274" spans="1:9" x14ac:dyDescent="0.25">
      <c r="A274" s="21">
        <v>392</v>
      </c>
      <c r="B274" s="21" t="s">
        <v>8219</v>
      </c>
      <c r="C274">
        <v>206</v>
      </c>
      <c r="G274" s="22">
        <v>692</v>
      </c>
      <c r="H274" s="22" t="s">
        <v>8221</v>
      </c>
      <c r="I274">
        <v>201</v>
      </c>
    </row>
    <row r="275" spans="1:9" x14ac:dyDescent="0.25">
      <c r="A275" s="21">
        <v>393</v>
      </c>
      <c r="B275" s="21" t="s">
        <v>8219</v>
      </c>
      <c r="C275">
        <v>351</v>
      </c>
      <c r="G275" s="22">
        <v>693</v>
      </c>
      <c r="H275" s="22" t="s">
        <v>8221</v>
      </c>
      <c r="I275">
        <v>296</v>
      </c>
    </row>
    <row r="276" spans="1:9" x14ac:dyDescent="0.25">
      <c r="A276" s="21">
        <v>394</v>
      </c>
      <c r="B276" s="21" t="s">
        <v>8219</v>
      </c>
      <c r="C276">
        <v>50</v>
      </c>
      <c r="G276" s="22">
        <v>694</v>
      </c>
      <c r="H276" s="22" t="s">
        <v>8221</v>
      </c>
      <c r="I276">
        <v>7</v>
      </c>
    </row>
    <row r="277" spans="1:9" x14ac:dyDescent="0.25">
      <c r="A277" s="21">
        <v>395</v>
      </c>
      <c r="B277" s="21" t="s">
        <v>8219</v>
      </c>
      <c r="C277">
        <v>184</v>
      </c>
      <c r="G277" s="22">
        <v>695</v>
      </c>
      <c r="H277" s="22" t="s">
        <v>8221</v>
      </c>
      <c r="I277">
        <v>7</v>
      </c>
    </row>
    <row r="278" spans="1:9" x14ac:dyDescent="0.25">
      <c r="A278" s="21">
        <v>396</v>
      </c>
      <c r="B278" s="21" t="s">
        <v>8219</v>
      </c>
      <c r="C278">
        <v>196</v>
      </c>
      <c r="G278" s="22">
        <v>696</v>
      </c>
      <c r="H278" s="22" t="s">
        <v>8221</v>
      </c>
      <c r="I278">
        <v>1</v>
      </c>
    </row>
    <row r="279" spans="1:9" x14ac:dyDescent="0.25">
      <c r="A279" s="21">
        <v>397</v>
      </c>
      <c r="B279" s="21" t="s">
        <v>8219</v>
      </c>
      <c r="C279">
        <v>229</v>
      </c>
      <c r="G279" s="22">
        <v>697</v>
      </c>
      <c r="H279" s="22" t="s">
        <v>8221</v>
      </c>
      <c r="I279">
        <v>114</v>
      </c>
    </row>
    <row r="280" spans="1:9" x14ac:dyDescent="0.25">
      <c r="A280" s="21">
        <v>398</v>
      </c>
      <c r="B280" s="21" t="s">
        <v>8219</v>
      </c>
      <c r="C280">
        <v>67</v>
      </c>
      <c r="G280" s="22">
        <v>698</v>
      </c>
      <c r="H280" s="22" t="s">
        <v>8221</v>
      </c>
      <c r="I280">
        <v>29</v>
      </c>
    </row>
    <row r="281" spans="1:9" x14ac:dyDescent="0.25">
      <c r="A281" s="21">
        <v>399</v>
      </c>
      <c r="B281" s="21" t="s">
        <v>8219</v>
      </c>
      <c r="C281">
        <v>95</v>
      </c>
      <c r="G281" s="22">
        <v>699</v>
      </c>
      <c r="H281" s="22" t="s">
        <v>8221</v>
      </c>
      <c r="I281">
        <v>890</v>
      </c>
    </row>
    <row r="282" spans="1:9" x14ac:dyDescent="0.25">
      <c r="A282" s="21">
        <v>400</v>
      </c>
      <c r="B282" s="21" t="s">
        <v>8219</v>
      </c>
      <c r="C282">
        <v>62</v>
      </c>
      <c r="G282" s="22">
        <v>700</v>
      </c>
      <c r="H282" s="22" t="s">
        <v>8221</v>
      </c>
      <c r="I282">
        <v>31</v>
      </c>
    </row>
    <row r="283" spans="1:9" x14ac:dyDescent="0.25">
      <c r="A283" s="21">
        <v>401</v>
      </c>
      <c r="B283" s="21" t="s">
        <v>8219</v>
      </c>
      <c r="C283">
        <v>73</v>
      </c>
      <c r="G283" s="22">
        <v>701</v>
      </c>
      <c r="H283" s="22" t="s">
        <v>8221</v>
      </c>
      <c r="I283">
        <v>21</v>
      </c>
    </row>
    <row r="284" spans="1:9" x14ac:dyDescent="0.25">
      <c r="A284" s="21">
        <v>402</v>
      </c>
      <c r="B284" s="21" t="s">
        <v>8219</v>
      </c>
      <c r="C284">
        <v>43</v>
      </c>
      <c r="G284" s="22">
        <v>702</v>
      </c>
      <c r="H284" s="22" t="s">
        <v>8221</v>
      </c>
      <c r="I284">
        <v>37</v>
      </c>
    </row>
    <row r="285" spans="1:9" x14ac:dyDescent="0.25">
      <c r="A285" s="21">
        <v>403</v>
      </c>
      <c r="B285" s="21" t="s">
        <v>8219</v>
      </c>
      <c r="C285">
        <v>70</v>
      </c>
      <c r="G285" s="22">
        <v>703</v>
      </c>
      <c r="H285" s="22" t="s">
        <v>8221</v>
      </c>
      <c r="I285">
        <v>7</v>
      </c>
    </row>
    <row r="286" spans="1:9" x14ac:dyDescent="0.25">
      <c r="A286" s="21">
        <v>404</v>
      </c>
      <c r="B286" s="21" t="s">
        <v>8219</v>
      </c>
      <c r="C286">
        <v>271</v>
      </c>
      <c r="G286" s="22">
        <v>704</v>
      </c>
      <c r="H286" s="22" t="s">
        <v>8221</v>
      </c>
      <c r="I286">
        <v>4</v>
      </c>
    </row>
    <row r="287" spans="1:9" x14ac:dyDescent="0.25">
      <c r="A287" s="21">
        <v>405</v>
      </c>
      <c r="B287" s="21" t="s">
        <v>8219</v>
      </c>
      <c r="C287">
        <v>55</v>
      </c>
      <c r="G287" s="22">
        <v>705</v>
      </c>
      <c r="H287" s="22" t="s">
        <v>8221</v>
      </c>
      <c r="I287">
        <v>5</v>
      </c>
    </row>
    <row r="288" spans="1:9" x14ac:dyDescent="0.25">
      <c r="A288" s="21">
        <v>406</v>
      </c>
      <c r="B288" s="21" t="s">
        <v>8219</v>
      </c>
      <c r="C288">
        <v>35</v>
      </c>
      <c r="G288" s="22">
        <v>706</v>
      </c>
      <c r="H288" s="22" t="s">
        <v>8221</v>
      </c>
      <c r="I288">
        <v>0</v>
      </c>
    </row>
    <row r="289" spans="1:9" x14ac:dyDescent="0.25">
      <c r="A289" s="21">
        <v>407</v>
      </c>
      <c r="B289" s="21" t="s">
        <v>8219</v>
      </c>
      <c r="C289">
        <v>22</v>
      </c>
      <c r="G289" s="22">
        <v>707</v>
      </c>
      <c r="H289" s="22" t="s">
        <v>8221</v>
      </c>
      <c r="I289">
        <v>456</v>
      </c>
    </row>
    <row r="290" spans="1:9" x14ac:dyDescent="0.25">
      <c r="A290" s="21">
        <v>408</v>
      </c>
      <c r="B290" s="21" t="s">
        <v>8219</v>
      </c>
      <c r="C290">
        <v>38</v>
      </c>
      <c r="G290" s="22">
        <v>708</v>
      </c>
      <c r="H290" s="22" t="s">
        <v>8221</v>
      </c>
      <c r="I290">
        <v>369</v>
      </c>
    </row>
    <row r="291" spans="1:9" x14ac:dyDescent="0.25">
      <c r="A291" s="21">
        <v>409</v>
      </c>
      <c r="B291" s="21" t="s">
        <v>8219</v>
      </c>
      <c r="C291">
        <v>15</v>
      </c>
      <c r="G291" s="22">
        <v>709</v>
      </c>
      <c r="H291" s="22" t="s">
        <v>8221</v>
      </c>
      <c r="I291">
        <v>2</v>
      </c>
    </row>
    <row r="292" spans="1:9" x14ac:dyDescent="0.25">
      <c r="A292" s="21">
        <v>410</v>
      </c>
      <c r="B292" s="21" t="s">
        <v>8219</v>
      </c>
      <c r="C292">
        <v>7</v>
      </c>
      <c r="G292" s="22">
        <v>710</v>
      </c>
      <c r="H292" s="22" t="s">
        <v>8221</v>
      </c>
      <c r="I292">
        <v>0</v>
      </c>
    </row>
    <row r="293" spans="1:9" x14ac:dyDescent="0.25">
      <c r="A293" s="21">
        <v>411</v>
      </c>
      <c r="B293" s="21" t="s">
        <v>8219</v>
      </c>
      <c r="C293">
        <v>241</v>
      </c>
      <c r="G293" s="22">
        <v>711</v>
      </c>
      <c r="H293" s="22" t="s">
        <v>8221</v>
      </c>
      <c r="I293">
        <v>338</v>
      </c>
    </row>
    <row r="294" spans="1:9" x14ac:dyDescent="0.25">
      <c r="A294" s="21">
        <v>412</v>
      </c>
      <c r="B294" s="21" t="s">
        <v>8219</v>
      </c>
      <c r="C294">
        <v>55</v>
      </c>
      <c r="G294" s="22">
        <v>712</v>
      </c>
      <c r="H294" s="22" t="s">
        <v>8221</v>
      </c>
      <c r="I294">
        <v>4</v>
      </c>
    </row>
    <row r="295" spans="1:9" x14ac:dyDescent="0.25">
      <c r="A295" s="21">
        <v>413</v>
      </c>
      <c r="B295" s="21" t="s">
        <v>8219</v>
      </c>
      <c r="C295">
        <v>171</v>
      </c>
      <c r="G295" s="22">
        <v>713</v>
      </c>
      <c r="H295" s="22" t="s">
        <v>8221</v>
      </c>
      <c r="I295">
        <v>1</v>
      </c>
    </row>
    <row r="296" spans="1:9" x14ac:dyDescent="0.25">
      <c r="A296" s="21">
        <v>414</v>
      </c>
      <c r="B296" s="21" t="s">
        <v>8219</v>
      </c>
      <c r="C296">
        <v>208</v>
      </c>
      <c r="G296" s="22">
        <v>714</v>
      </c>
      <c r="H296" s="22" t="s">
        <v>8221</v>
      </c>
      <c r="I296">
        <v>28</v>
      </c>
    </row>
    <row r="297" spans="1:9" x14ac:dyDescent="0.25">
      <c r="A297" s="21">
        <v>415</v>
      </c>
      <c r="B297" s="21" t="s">
        <v>8219</v>
      </c>
      <c r="C297">
        <v>21</v>
      </c>
      <c r="G297" s="22">
        <v>715</v>
      </c>
      <c r="H297" s="22" t="s">
        <v>8221</v>
      </c>
      <c r="I297">
        <v>12</v>
      </c>
    </row>
    <row r="298" spans="1:9" x14ac:dyDescent="0.25">
      <c r="A298" s="21">
        <v>416</v>
      </c>
      <c r="B298" s="21" t="s">
        <v>8219</v>
      </c>
      <c r="C298">
        <v>25</v>
      </c>
      <c r="G298" s="22">
        <v>716</v>
      </c>
      <c r="H298" s="22" t="s">
        <v>8221</v>
      </c>
      <c r="I298">
        <v>16</v>
      </c>
    </row>
    <row r="299" spans="1:9" x14ac:dyDescent="0.25">
      <c r="A299" s="21">
        <v>417</v>
      </c>
      <c r="B299" s="21" t="s">
        <v>8219</v>
      </c>
      <c r="C299">
        <v>52</v>
      </c>
      <c r="G299" s="22">
        <v>717</v>
      </c>
      <c r="H299" s="22" t="s">
        <v>8221</v>
      </c>
      <c r="I299">
        <v>4</v>
      </c>
    </row>
    <row r="300" spans="1:9" x14ac:dyDescent="0.25">
      <c r="A300" s="21">
        <v>418</v>
      </c>
      <c r="B300" s="21" t="s">
        <v>8219</v>
      </c>
      <c r="C300">
        <v>104</v>
      </c>
      <c r="G300" s="22">
        <v>718</v>
      </c>
      <c r="H300" s="22" t="s">
        <v>8221</v>
      </c>
      <c r="I300">
        <v>4</v>
      </c>
    </row>
    <row r="301" spans="1:9" x14ac:dyDescent="0.25">
      <c r="A301" s="21">
        <v>419</v>
      </c>
      <c r="B301" s="21" t="s">
        <v>8219</v>
      </c>
      <c r="C301">
        <v>73</v>
      </c>
      <c r="G301" s="22">
        <v>719</v>
      </c>
      <c r="H301" s="22" t="s">
        <v>8221</v>
      </c>
      <c r="I301">
        <v>10</v>
      </c>
    </row>
    <row r="302" spans="1:9" x14ac:dyDescent="0.25">
      <c r="A302" s="21">
        <v>520</v>
      </c>
      <c r="B302" s="21" t="s">
        <v>8219</v>
      </c>
      <c r="C302">
        <v>34</v>
      </c>
      <c r="G302" s="22">
        <v>760</v>
      </c>
      <c r="H302" s="22" t="s">
        <v>8221</v>
      </c>
      <c r="I302">
        <v>0</v>
      </c>
    </row>
    <row r="303" spans="1:9" x14ac:dyDescent="0.25">
      <c r="A303" s="21">
        <v>521</v>
      </c>
      <c r="B303" s="21" t="s">
        <v>8219</v>
      </c>
      <c r="C303">
        <v>56</v>
      </c>
      <c r="G303" s="22">
        <v>761</v>
      </c>
      <c r="H303" s="22" t="s">
        <v>8221</v>
      </c>
      <c r="I303">
        <v>6</v>
      </c>
    </row>
    <row r="304" spans="1:9" x14ac:dyDescent="0.25">
      <c r="A304" s="21">
        <v>522</v>
      </c>
      <c r="B304" s="21" t="s">
        <v>8219</v>
      </c>
      <c r="C304">
        <v>31</v>
      </c>
      <c r="G304" s="22">
        <v>762</v>
      </c>
      <c r="H304" s="22" t="s">
        <v>8221</v>
      </c>
      <c r="I304">
        <v>0</v>
      </c>
    </row>
    <row r="305" spans="1:9" x14ac:dyDescent="0.25">
      <c r="A305" s="21">
        <v>523</v>
      </c>
      <c r="B305" s="21" t="s">
        <v>8219</v>
      </c>
      <c r="C305">
        <v>84</v>
      </c>
      <c r="G305" s="22">
        <v>763</v>
      </c>
      <c r="H305" s="22" t="s">
        <v>8221</v>
      </c>
      <c r="I305">
        <v>1</v>
      </c>
    </row>
    <row r="306" spans="1:9" x14ac:dyDescent="0.25">
      <c r="A306" s="21">
        <v>524</v>
      </c>
      <c r="B306" s="21" t="s">
        <v>8219</v>
      </c>
      <c r="C306">
        <v>130</v>
      </c>
      <c r="G306" s="22">
        <v>764</v>
      </c>
      <c r="H306" s="22" t="s">
        <v>8221</v>
      </c>
      <c r="I306">
        <v>0</v>
      </c>
    </row>
    <row r="307" spans="1:9" x14ac:dyDescent="0.25">
      <c r="A307" s="21">
        <v>525</v>
      </c>
      <c r="B307" s="21" t="s">
        <v>8219</v>
      </c>
      <c r="C307">
        <v>12</v>
      </c>
      <c r="G307" s="22">
        <v>765</v>
      </c>
      <c r="H307" s="22" t="s">
        <v>8221</v>
      </c>
      <c r="I307">
        <v>44</v>
      </c>
    </row>
    <row r="308" spans="1:9" x14ac:dyDescent="0.25">
      <c r="A308" s="21">
        <v>526</v>
      </c>
      <c r="B308" s="21" t="s">
        <v>8219</v>
      </c>
      <c r="C308">
        <v>23</v>
      </c>
      <c r="G308" s="22">
        <v>766</v>
      </c>
      <c r="H308" s="22" t="s">
        <v>8221</v>
      </c>
      <c r="I308">
        <v>0</v>
      </c>
    </row>
    <row r="309" spans="1:9" x14ac:dyDescent="0.25">
      <c r="A309" s="21">
        <v>527</v>
      </c>
      <c r="B309" s="21" t="s">
        <v>8219</v>
      </c>
      <c r="C309">
        <v>158</v>
      </c>
      <c r="G309" s="22">
        <v>767</v>
      </c>
      <c r="H309" s="22" t="s">
        <v>8221</v>
      </c>
      <c r="I309">
        <v>3</v>
      </c>
    </row>
    <row r="310" spans="1:9" x14ac:dyDescent="0.25">
      <c r="A310" s="21">
        <v>528</v>
      </c>
      <c r="B310" s="21" t="s">
        <v>8219</v>
      </c>
      <c r="C310">
        <v>30</v>
      </c>
      <c r="G310" s="22">
        <v>768</v>
      </c>
      <c r="H310" s="22" t="s">
        <v>8221</v>
      </c>
      <c r="I310">
        <v>0</v>
      </c>
    </row>
    <row r="311" spans="1:9" x14ac:dyDescent="0.25">
      <c r="A311" s="21">
        <v>529</v>
      </c>
      <c r="B311" s="21" t="s">
        <v>8219</v>
      </c>
      <c r="C311">
        <v>18</v>
      </c>
      <c r="G311" s="22">
        <v>769</v>
      </c>
      <c r="H311" s="22" t="s">
        <v>8221</v>
      </c>
      <c r="I311">
        <v>52</v>
      </c>
    </row>
    <row r="312" spans="1:9" x14ac:dyDescent="0.25">
      <c r="A312" s="21">
        <v>530</v>
      </c>
      <c r="B312" s="21" t="s">
        <v>8219</v>
      </c>
      <c r="C312">
        <v>29</v>
      </c>
      <c r="G312" s="22">
        <v>770</v>
      </c>
      <c r="H312" s="22" t="s">
        <v>8221</v>
      </c>
      <c r="I312">
        <v>0</v>
      </c>
    </row>
    <row r="313" spans="1:9" x14ac:dyDescent="0.25">
      <c r="A313" s="21">
        <v>531</v>
      </c>
      <c r="B313" s="21" t="s">
        <v>8219</v>
      </c>
      <c r="C313">
        <v>31</v>
      </c>
      <c r="G313" s="22">
        <v>771</v>
      </c>
      <c r="H313" s="22" t="s">
        <v>8221</v>
      </c>
      <c r="I313">
        <v>1</v>
      </c>
    </row>
    <row r="314" spans="1:9" x14ac:dyDescent="0.25">
      <c r="A314" s="21">
        <v>532</v>
      </c>
      <c r="B314" s="21" t="s">
        <v>8219</v>
      </c>
      <c r="C314">
        <v>173</v>
      </c>
      <c r="G314" s="22">
        <v>772</v>
      </c>
      <c r="H314" s="22" t="s">
        <v>8221</v>
      </c>
      <c r="I314">
        <v>1</v>
      </c>
    </row>
    <row r="315" spans="1:9" x14ac:dyDescent="0.25">
      <c r="A315" s="21">
        <v>533</v>
      </c>
      <c r="B315" s="21" t="s">
        <v>8219</v>
      </c>
      <c r="C315">
        <v>17</v>
      </c>
      <c r="G315" s="22">
        <v>773</v>
      </c>
      <c r="H315" s="22" t="s">
        <v>8221</v>
      </c>
      <c r="I315">
        <v>2</v>
      </c>
    </row>
    <row r="316" spans="1:9" x14ac:dyDescent="0.25">
      <c r="A316" s="21">
        <v>534</v>
      </c>
      <c r="B316" s="21" t="s">
        <v>8219</v>
      </c>
      <c r="C316">
        <v>48</v>
      </c>
      <c r="G316" s="22">
        <v>774</v>
      </c>
      <c r="H316" s="22" t="s">
        <v>8221</v>
      </c>
      <c r="I316">
        <v>9</v>
      </c>
    </row>
    <row r="317" spans="1:9" x14ac:dyDescent="0.25">
      <c r="A317" s="21">
        <v>535</v>
      </c>
      <c r="B317" s="21" t="s">
        <v>8219</v>
      </c>
      <c r="C317">
        <v>59</v>
      </c>
      <c r="G317" s="22">
        <v>775</v>
      </c>
      <c r="H317" s="22" t="s">
        <v>8221</v>
      </c>
      <c r="I317">
        <v>5</v>
      </c>
    </row>
    <row r="318" spans="1:9" x14ac:dyDescent="0.25">
      <c r="A318" s="21">
        <v>536</v>
      </c>
      <c r="B318" s="21" t="s">
        <v>8219</v>
      </c>
      <c r="C318">
        <v>39</v>
      </c>
      <c r="G318" s="22">
        <v>776</v>
      </c>
      <c r="H318" s="22" t="s">
        <v>8221</v>
      </c>
      <c r="I318">
        <v>57</v>
      </c>
    </row>
    <row r="319" spans="1:9" x14ac:dyDescent="0.25">
      <c r="A319" s="21">
        <v>537</v>
      </c>
      <c r="B319" s="21" t="s">
        <v>8219</v>
      </c>
      <c r="C319">
        <v>59</v>
      </c>
      <c r="G319" s="22">
        <v>777</v>
      </c>
      <c r="H319" s="22" t="s">
        <v>8221</v>
      </c>
      <c r="I319">
        <v>3</v>
      </c>
    </row>
    <row r="320" spans="1:9" x14ac:dyDescent="0.25">
      <c r="A320" s="21">
        <v>538</v>
      </c>
      <c r="B320" s="21" t="s">
        <v>8219</v>
      </c>
      <c r="C320">
        <v>60</v>
      </c>
      <c r="G320" s="22">
        <v>778</v>
      </c>
      <c r="H320" s="22" t="s">
        <v>8221</v>
      </c>
      <c r="I320">
        <v>1</v>
      </c>
    </row>
    <row r="321" spans="1:9" x14ac:dyDescent="0.25">
      <c r="A321" s="21">
        <v>539</v>
      </c>
      <c r="B321" s="21" t="s">
        <v>8219</v>
      </c>
      <c r="C321">
        <v>20</v>
      </c>
      <c r="G321" s="22">
        <v>779</v>
      </c>
      <c r="H321" s="22" t="s">
        <v>8221</v>
      </c>
      <c r="I321">
        <v>6</v>
      </c>
    </row>
    <row r="322" spans="1:9" x14ac:dyDescent="0.25">
      <c r="A322" s="21">
        <v>640</v>
      </c>
      <c r="B322" s="21" t="s">
        <v>8219</v>
      </c>
      <c r="C322">
        <v>2</v>
      </c>
      <c r="G322" s="22">
        <v>860</v>
      </c>
      <c r="H322" s="22" t="s">
        <v>8221</v>
      </c>
      <c r="I322">
        <v>48</v>
      </c>
    </row>
    <row r="323" spans="1:9" x14ac:dyDescent="0.25">
      <c r="A323" s="21">
        <v>641</v>
      </c>
      <c r="B323" s="21" t="s">
        <v>8219</v>
      </c>
      <c r="C323">
        <v>315</v>
      </c>
      <c r="G323" s="22">
        <v>861</v>
      </c>
      <c r="H323" s="22" t="s">
        <v>8221</v>
      </c>
      <c r="I323">
        <v>2</v>
      </c>
    </row>
    <row r="324" spans="1:9" x14ac:dyDescent="0.25">
      <c r="A324" s="21">
        <v>642</v>
      </c>
      <c r="B324" s="21" t="s">
        <v>8219</v>
      </c>
      <c r="C324">
        <v>2174</v>
      </c>
      <c r="G324" s="22">
        <v>862</v>
      </c>
      <c r="H324" s="22" t="s">
        <v>8221</v>
      </c>
      <c r="I324">
        <v>4</v>
      </c>
    </row>
    <row r="325" spans="1:9" x14ac:dyDescent="0.25">
      <c r="A325" s="21">
        <v>643</v>
      </c>
      <c r="B325" s="21" t="s">
        <v>8219</v>
      </c>
      <c r="C325">
        <v>152</v>
      </c>
      <c r="G325" s="22">
        <v>863</v>
      </c>
      <c r="H325" s="22" t="s">
        <v>8221</v>
      </c>
      <c r="I325">
        <v>5</v>
      </c>
    </row>
    <row r="326" spans="1:9" x14ac:dyDescent="0.25">
      <c r="A326" s="21">
        <v>644</v>
      </c>
      <c r="B326" s="21" t="s">
        <v>8219</v>
      </c>
      <c r="C326">
        <v>1021</v>
      </c>
      <c r="G326" s="22">
        <v>864</v>
      </c>
      <c r="H326" s="22" t="s">
        <v>8221</v>
      </c>
      <c r="I326">
        <v>79</v>
      </c>
    </row>
    <row r="327" spans="1:9" x14ac:dyDescent="0.25">
      <c r="A327" s="21">
        <v>645</v>
      </c>
      <c r="B327" s="21" t="s">
        <v>8219</v>
      </c>
      <c r="C327">
        <v>237</v>
      </c>
      <c r="G327" s="22">
        <v>865</v>
      </c>
      <c r="H327" s="22" t="s">
        <v>8221</v>
      </c>
      <c r="I327">
        <v>2</v>
      </c>
    </row>
    <row r="328" spans="1:9" x14ac:dyDescent="0.25">
      <c r="A328" s="21">
        <v>646</v>
      </c>
      <c r="B328" s="21" t="s">
        <v>8219</v>
      </c>
      <c r="C328">
        <v>27</v>
      </c>
      <c r="G328" s="22">
        <v>866</v>
      </c>
      <c r="H328" s="22" t="s">
        <v>8221</v>
      </c>
      <c r="I328">
        <v>11</v>
      </c>
    </row>
    <row r="329" spans="1:9" x14ac:dyDescent="0.25">
      <c r="A329" s="21">
        <v>647</v>
      </c>
      <c r="B329" s="21" t="s">
        <v>8219</v>
      </c>
      <c r="C329">
        <v>17</v>
      </c>
      <c r="G329" s="22">
        <v>867</v>
      </c>
      <c r="H329" s="22" t="s">
        <v>8221</v>
      </c>
      <c r="I329">
        <v>11</v>
      </c>
    </row>
    <row r="330" spans="1:9" x14ac:dyDescent="0.25">
      <c r="A330" s="21">
        <v>648</v>
      </c>
      <c r="B330" s="21" t="s">
        <v>8219</v>
      </c>
      <c r="C330">
        <v>27</v>
      </c>
      <c r="G330" s="22">
        <v>868</v>
      </c>
      <c r="H330" s="22" t="s">
        <v>8221</v>
      </c>
      <c r="I330">
        <v>1</v>
      </c>
    </row>
    <row r="331" spans="1:9" x14ac:dyDescent="0.25">
      <c r="A331" s="21">
        <v>649</v>
      </c>
      <c r="B331" s="21" t="s">
        <v>8219</v>
      </c>
      <c r="C331">
        <v>82</v>
      </c>
      <c r="G331" s="22">
        <v>869</v>
      </c>
      <c r="H331" s="22" t="s">
        <v>8221</v>
      </c>
      <c r="I331">
        <v>3</v>
      </c>
    </row>
    <row r="332" spans="1:9" x14ac:dyDescent="0.25">
      <c r="A332" s="21">
        <v>650</v>
      </c>
      <c r="B332" s="21" t="s">
        <v>8219</v>
      </c>
      <c r="C332">
        <v>48</v>
      </c>
      <c r="G332" s="22">
        <v>870</v>
      </c>
      <c r="H332" s="22" t="s">
        <v>8221</v>
      </c>
      <c r="I332">
        <v>5</v>
      </c>
    </row>
    <row r="333" spans="1:9" x14ac:dyDescent="0.25">
      <c r="A333" s="21">
        <v>651</v>
      </c>
      <c r="B333" s="21" t="s">
        <v>8219</v>
      </c>
      <c r="C333">
        <v>105</v>
      </c>
      <c r="G333" s="22">
        <v>871</v>
      </c>
      <c r="H333" s="22" t="s">
        <v>8221</v>
      </c>
      <c r="I333">
        <v>12</v>
      </c>
    </row>
    <row r="334" spans="1:9" x14ac:dyDescent="0.25">
      <c r="A334" s="21">
        <v>652</v>
      </c>
      <c r="B334" s="21" t="s">
        <v>8219</v>
      </c>
      <c r="C334">
        <v>28</v>
      </c>
      <c r="G334" s="22">
        <v>872</v>
      </c>
      <c r="H334" s="22" t="s">
        <v>8221</v>
      </c>
      <c r="I334">
        <v>2</v>
      </c>
    </row>
    <row r="335" spans="1:9" x14ac:dyDescent="0.25">
      <c r="A335" s="21">
        <v>653</v>
      </c>
      <c r="B335" s="21" t="s">
        <v>8219</v>
      </c>
      <c r="C335">
        <v>1107</v>
      </c>
      <c r="G335" s="22">
        <v>873</v>
      </c>
      <c r="H335" s="22" t="s">
        <v>8221</v>
      </c>
      <c r="I335">
        <v>5</v>
      </c>
    </row>
    <row r="336" spans="1:9" x14ac:dyDescent="0.25">
      <c r="A336" s="21">
        <v>654</v>
      </c>
      <c r="B336" s="21" t="s">
        <v>8219</v>
      </c>
      <c r="C336">
        <v>1013</v>
      </c>
      <c r="G336" s="22">
        <v>874</v>
      </c>
      <c r="H336" s="22" t="s">
        <v>8221</v>
      </c>
      <c r="I336">
        <v>21</v>
      </c>
    </row>
    <row r="337" spans="1:9" x14ac:dyDescent="0.25">
      <c r="A337" s="21">
        <v>655</v>
      </c>
      <c r="B337" s="21" t="s">
        <v>8219</v>
      </c>
      <c r="C337">
        <v>274</v>
      </c>
      <c r="G337" s="22">
        <v>875</v>
      </c>
      <c r="H337" s="22" t="s">
        <v>8221</v>
      </c>
      <c r="I337">
        <v>0</v>
      </c>
    </row>
    <row r="338" spans="1:9" x14ac:dyDescent="0.25">
      <c r="A338" s="21">
        <v>656</v>
      </c>
      <c r="B338" s="21" t="s">
        <v>8219</v>
      </c>
      <c r="C338">
        <v>87</v>
      </c>
      <c r="G338" s="22">
        <v>876</v>
      </c>
      <c r="H338" s="22" t="s">
        <v>8221</v>
      </c>
      <c r="I338">
        <v>45</v>
      </c>
    </row>
    <row r="339" spans="1:9" x14ac:dyDescent="0.25">
      <c r="A339" s="21">
        <v>657</v>
      </c>
      <c r="B339" s="21" t="s">
        <v>8219</v>
      </c>
      <c r="C339">
        <v>99</v>
      </c>
      <c r="G339" s="22">
        <v>877</v>
      </c>
      <c r="H339" s="22" t="s">
        <v>8221</v>
      </c>
      <c r="I339">
        <v>29</v>
      </c>
    </row>
    <row r="340" spans="1:9" x14ac:dyDescent="0.25">
      <c r="A340" s="21">
        <v>658</v>
      </c>
      <c r="B340" s="21" t="s">
        <v>8219</v>
      </c>
      <c r="C340">
        <v>276</v>
      </c>
      <c r="G340" s="22">
        <v>878</v>
      </c>
      <c r="H340" s="22" t="s">
        <v>8221</v>
      </c>
      <c r="I340">
        <v>2</v>
      </c>
    </row>
    <row r="341" spans="1:9" x14ac:dyDescent="0.25">
      <c r="A341" s="21">
        <v>659</v>
      </c>
      <c r="B341" s="21" t="s">
        <v>8219</v>
      </c>
      <c r="C341">
        <v>21</v>
      </c>
      <c r="G341" s="22">
        <v>879</v>
      </c>
      <c r="H341" s="22" t="s">
        <v>8221</v>
      </c>
      <c r="I341">
        <v>30</v>
      </c>
    </row>
    <row r="342" spans="1:9" x14ac:dyDescent="0.25">
      <c r="A342" s="21">
        <v>720</v>
      </c>
      <c r="B342" s="21" t="s">
        <v>8219</v>
      </c>
      <c r="C342">
        <v>41</v>
      </c>
      <c r="G342" s="22">
        <v>880</v>
      </c>
      <c r="H342" s="22" t="s">
        <v>8221</v>
      </c>
      <c r="I342">
        <v>8</v>
      </c>
    </row>
    <row r="343" spans="1:9" x14ac:dyDescent="0.25">
      <c r="A343" s="21">
        <v>721</v>
      </c>
      <c r="B343" s="21" t="s">
        <v>8219</v>
      </c>
      <c r="C343">
        <v>119</v>
      </c>
      <c r="G343" s="22">
        <v>881</v>
      </c>
      <c r="H343" s="22" t="s">
        <v>8221</v>
      </c>
      <c r="I343">
        <v>1</v>
      </c>
    </row>
    <row r="344" spans="1:9" x14ac:dyDescent="0.25">
      <c r="A344" s="21">
        <v>722</v>
      </c>
      <c r="B344" s="21" t="s">
        <v>8219</v>
      </c>
      <c r="C344">
        <v>153</v>
      </c>
      <c r="G344" s="22">
        <v>882</v>
      </c>
      <c r="H344" s="22" t="s">
        <v>8221</v>
      </c>
      <c r="I344">
        <v>14</v>
      </c>
    </row>
    <row r="345" spans="1:9" x14ac:dyDescent="0.25">
      <c r="A345" s="21">
        <v>723</v>
      </c>
      <c r="B345" s="21" t="s">
        <v>8219</v>
      </c>
      <c r="C345">
        <v>100</v>
      </c>
      <c r="G345" s="22">
        <v>883</v>
      </c>
      <c r="H345" s="22" t="s">
        <v>8221</v>
      </c>
      <c r="I345">
        <v>24</v>
      </c>
    </row>
    <row r="346" spans="1:9" x14ac:dyDescent="0.25">
      <c r="A346" s="21">
        <v>724</v>
      </c>
      <c r="B346" s="21" t="s">
        <v>8219</v>
      </c>
      <c r="C346">
        <v>143</v>
      </c>
      <c r="G346" s="22">
        <v>884</v>
      </c>
      <c r="H346" s="22" t="s">
        <v>8221</v>
      </c>
      <c r="I346">
        <v>2</v>
      </c>
    </row>
    <row r="347" spans="1:9" x14ac:dyDescent="0.25">
      <c r="A347" s="21">
        <v>725</v>
      </c>
      <c r="B347" s="21" t="s">
        <v>8219</v>
      </c>
      <c r="C347">
        <v>140</v>
      </c>
      <c r="G347" s="22">
        <v>885</v>
      </c>
      <c r="H347" s="22" t="s">
        <v>8221</v>
      </c>
      <c r="I347">
        <v>21</v>
      </c>
    </row>
    <row r="348" spans="1:9" x14ac:dyDescent="0.25">
      <c r="A348" s="21">
        <v>726</v>
      </c>
      <c r="B348" s="21" t="s">
        <v>8219</v>
      </c>
      <c r="C348">
        <v>35</v>
      </c>
      <c r="G348" s="22">
        <v>886</v>
      </c>
      <c r="H348" s="22" t="s">
        <v>8221</v>
      </c>
      <c r="I348">
        <v>7</v>
      </c>
    </row>
    <row r="349" spans="1:9" x14ac:dyDescent="0.25">
      <c r="A349" s="21">
        <v>727</v>
      </c>
      <c r="B349" s="21" t="s">
        <v>8219</v>
      </c>
      <c r="C349">
        <v>149</v>
      </c>
      <c r="G349" s="22">
        <v>887</v>
      </c>
      <c r="H349" s="22" t="s">
        <v>8221</v>
      </c>
      <c r="I349">
        <v>0</v>
      </c>
    </row>
    <row r="350" spans="1:9" x14ac:dyDescent="0.25">
      <c r="A350" s="21">
        <v>728</v>
      </c>
      <c r="B350" s="21" t="s">
        <v>8219</v>
      </c>
      <c r="C350">
        <v>130</v>
      </c>
      <c r="G350" s="22">
        <v>888</v>
      </c>
      <c r="H350" s="22" t="s">
        <v>8221</v>
      </c>
      <c r="I350">
        <v>4</v>
      </c>
    </row>
    <row r="351" spans="1:9" x14ac:dyDescent="0.25">
      <c r="A351" s="21">
        <v>729</v>
      </c>
      <c r="B351" s="21" t="s">
        <v>8219</v>
      </c>
      <c r="C351">
        <v>120</v>
      </c>
      <c r="G351" s="22">
        <v>889</v>
      </c>
      <c r="H351" s="22" t="s">
        <v>8221</v>
      </c>
      <c r="I351">
        <v>32</v>
      </c>
    </row>
    <row r="352" spans="1:9" x14ac:dyDescent="0.25">
      <c r="A352" s="21">
        <v>730</v>
      </c>
      <c r="B352" s="21" t="s">
        <v>8219</v>
      </c>
      <c r="C352">
        <v>265</v>
      </c>
      <c r="G352" s="22">
        <v>890</v>
      </c>
      <c r="H352" s="22" t="s">
        <v>8221</v>
      </c>
      <c r="I352">
        <v>4</v>
      </c>
    </row>
    <row r="353" spans="1:9" x14ac:dyDescent="0.25">
      <c r="A353" s="21">
        <v>731</v>
      </c>
      <c r="B353" s="21" t="s">
        <v>8219</v>
      </c>
      <c r="C353">
        <v>71</v>
      </c>
      <c r="G353" s="22">
        <v>891</v>
      </c>
      <c r="H353" s="22" t="s">
        <v>8221</v>
      </c>
      <c r="I353">
        <v>9</v>
      </c>
    </row>
    <row r="354" spans="1:9" x14ac:dyDescent="0.25">
      <c r="A354" s="21">
        <v>732</v>
      </c>
      <c r="B354" s="21" t="s">
        <v>8219</v>
      </c>
      <c r="C354">
        <v>13</v>
      </c>
      <c r="G354" s="22">
        <v>892</v>
      </c>
      <c r="H354" s="22" t="s">
        <v>8221</v>
      </c>
      <c r="I354">
        <v>17</v>
      </c>
    </row>
    <row r="355" spans="1:9" x14ac:dyDescent="0.25">
      <c r="A355" s="21">
        <v>733</v>
      </c>
      <c r="B355" s="21" t="s">
        <v>8219</v>
      </c>
      <c r="C355">
        <v>169</v>
      </c>
      <c r="G355" s="22">
        <v>893</v>
      </c>
      <c r="H355" s="22" t="s">
        <v>8221</v>
      </c>
      <c r="I355">
        <v>5</v>
      </c>
    </row>
    <row r="356" spans="1:9" x14ac:dyDescent="0.25">
      <c r="A356" s="21">
        <v>734</v>
      </c>
      <c r="B356" s="21" t="s">
        <v>8219</v>
      </c>
      <c r="C356">
        <v>57</v>
      </c>
      <c r="G356" s="22">
        <v>894</v>
      </c>
      <c r="H356" s="22" t="s">
        <v>8221</v>
      </c>
      <c r="I356">
        <v>53</v>
      </c>
    </row>
    <row r="357" spans="1:9" x14ac:dyDescent="0.25">
      <c r="A357" s="21">
        <v>735</v>
      </c>
      <c r="B357" s="21" t="s">
        <v>8219</v>
      </c>
      <c r="C357">
        <v>229</v>
      </c>
      <c r="G357" s="22">
        <v>895</v>
      </c>
      <c r="H357" s="22" t="s">
        <v>8221</v>
      </c>
      <c r="I357">
        <v>7</v>
      </c>
    </row>
    <row r="358" spans="1:9" x14ac:dyDescent="0.25">
      <c r="A358" s="21">
        <v>736</v>
      </c>
      <c r="B358" s="21" t="s">
        <v>8219</v>
      </c>
      <c r="C358">
        <v>108</v>
      </c>
      <c r="G358" s="22">
        <v>896</v>
      </c>
      <c r="H358" s="22" t="s">
        <v>8221</v>
      </c>
      <c r="I358">
        <v>72</v>
      </c>
    </row>
    <row r="359" spans="1:9" x14ac:dyDescent="0.25">
      <c r="A359" s="21">
        <v>737</v>
      </c>
      <c r="B359" s="21" t="s">
        <v>8219</v>
      </c>
      <c r="C359">
        <v>108</v>
      </c>
      <c r="G359" s="22">
        <v>897</v>
      </c>
      <c r="H359" s="22" t="s">
        <v>8221</v>
      </c>
      <c r="I359">
        <v>0</v>
      </c>
    </row>
    <row r="360" spans="1:9" x14ac:dyDescent="0.25">
      <c r="A360" s="21">
        <v>738</v>
      </c>
      <c r="B360" s="21" t="s">
        <v>8219</v>
      </c>
      <c r="C360">
        <v>41</v>
      </c>
      <c r="G360" s="22">
        <v>898</v>
      </c>
      <c r="H360" s="22" t="s">
        <v>8221</v>
      </c>
      <c r="I360">
        <v>2</v>
      </c>
    </row>
    <row r="361" spans="1:9" x14ac:dyDescent="0.25">
      <c r="A361" s="21">
        <v>739</v>
      </c>
      <c r="B361" s="21" t="s">
        <v>8219</v>
      </c>
      <c r="C361">
        <v>139</v>
      </c>
      <c r="G361" s="22">
        <v>899</v>
      </c>
      <c r="H361" s="22" t="s">
        <v>8221</v>
      </c>
      <c r="I361">
        <v>8</v>
      </c>
    </row>
    <row r="362" spans="1:9" x14ac:dyDescent="0.25">
      <c r="A362" s="21">
        <v>740</v>
      </c>
      <c r="B362" s="21" t="s">
        <v>8219</v>
      </c>
      <c r="C362">
        <v>19</v>
      </c>
      <c r="G362" s="22">
        <v>900</v>
      </c>
      <c r="H362" s="22" t="s">
        <v>8221</v>
      </c>
      <c r="I362">
        <v>2</v>
      </c>
    </row>
    <row r="363" spans="1:9" x14ac:dyDescent="0.25">
      <c r="A363" s="21">
        <v>741</v>
      </c>
      <c r="B363" s="21" t="s">
        <v>8219</v>
      </c>
      <c r="C363">
        <v>94</v>
      </c>
      <c r="G363" s="22">
        <v>901</v>
      </c>
      <c r="H363" s="22" t="s">
        <v>8221</v>
      </c>
      <c r="I363">
        <v>0</v>
      </c>
    </row>
    <row r="364" spans="1:9" x14ac:dyDescent="0.25">
      <c r="A364" s="21">
        <v>742</v>
      </c>
      <c r="B364" s="21" t="s">
        <v>8219</v>
      </c>
      <c r="C364">
        <v>23</v>
      </c>
      <c r="G364" s="22">
        <v>902</v>
      </c>
      <c r="H364" s="22" t="s">
        <v>8221</v>
      </c>
      <c r="I364">
        <v>3</v>
      </c>
    </row>
    <row r="365" spans="1:9" x14ac:dyDescent="0.25">
      <c r="A365" s="21">
        <v>743</v>
      </c>
      <c r="B365" s="21" t="s">
        <v>8219</v>
      </c>
      <c r="C365">
        <v>15</v>
      </c>
      <c r="G365" s="22">
        <v>903</v>
      </c>
      <c r="H365" s="22" t="s">
        <v>8221</v>
      </c>
      <c r="I365">
        <v>4</v>
      </c>
    </row>
    <row r="366" spans="1:9" x14ac:dyDescent="0.25">
      <c r="A366" s="21">
        <v>744</v>
      </c>
      <c r="B366" s="21" t="s">
        <v>8219</v>
      </c>
      <c r="C366">
        <v>62</v>
      </c>
      <c r="G366" s="22">
        <v>904</v>
      </c>
      <c r="H366" s="22" t="s">
        <v>8221</v>
      </c>
      <c r="I366">
        <v>3</v>
      </c>
    </row>
    <row r="367" spans="1:9" x14ac:dyDescent="0.25">
      <c r="A367" s="21">
        <v>745</v>
      </c>
      <c r="B367" s="21" t="s">
        <v>8219</v>
      </c>
      <c r="C367">
        <v>74</v>
      </c>
      <c r="G367" s="22">
        <v>905</v>
      </c>
      <c r="H367" s="22" t="s">
        <v>8221</v>
      </c>
      <c r="I367">
        <v>6</v>
      </c>
    </row>
    <row r="368" spans="1:9" x14ac:dyDescent="0.25">
      <c r="A368" s="21">
        <v>746</v>
      </c>
      <c r="B368" s="21" t="s">
        <v>8219</v>
      </c>
      <c r="C368">
        <v>97</v>
      </c>
      <c r="G368" s="22">
        <v>906</v>
      </c>
      <c r="H368" s="22" t="s">
        <v>8221</v>
      </c>
      <c r="I368">
        <v>0</v>
      </c>
    </row>
    <row r="369" spans="1:9" x14ac:dyDescent="0.25">
      <c r="A369" s="21">
        <v>747</v>
      </c>
      <c r="B369" s="21" t="s">
        <v>8219</v>
      </c>
      <c r="C369">
        <v>55</v>
      </c>
      <c r="G369" s="22">
        <v>907</v>
      </c>
      <c r="H369" s="22" t="s">
        <v>8221</v>
      </c>
      <c r="I369">
        <v>0</v>
      </c>
    </row>
    <row r="370" spans="1:9" x14ac:dyDescent="0.25">
      <c r="A370" s="21">
        <v>748</v>
      </c>
      <c r="B370" s="21" t="s">
        <v>8219</v>
      </c>
      <c r="C370">
        <v>44</v>
      </c>
      <c r="G370" s="22">
        <v>908</v>
      </c>
      <c r="H370" s="22" t="s">
        <v>8221</v>
      </c>
      <c r="I370">
        <v>0</v>
      </c>
    </row>
    <row r="371" spans="1:9" x14ac:dyDescent="0.25">
      <c r="A371" s="21">
        <v>749</v>
      </c>
      <c r="B371" s="21" t="s">
        <v>8219</v>
      </c>
      <c r="C371">
        <v>110</v>
      </c>
      <c r="G371" s="22">
        <v>909</v>
      </c>
      <c r="H371" s="22" t="s">
        <v>8221</v>
      </c>
      <c r="I371">
        <v>8</v>
      </c>
    </row>
    <row r="372" spans="1:9" x14ac:dyDescent="0.25">
      <c r="A372" s="21">
        <v>750</v>
      </c>
      <c r="B372" s="21" t="s">
        <v>8219</v>
      </c>
      <c r="C372">
        <v>59</v>
      </c>
      <c r="G372" s="22">
        <v>910</v>
      </c>
      <c r="H372" s="22" t="s">
        <v>8221</v>
      </c>
      <c r="I372">
        <v>5</v>
      </c>
    </row>
    <row r="373" spans="1:9" x14ac:dyDescent="0.25">
      <c r="A373" s="21">
        <v>751</v>
      </c>
      <c r="B373" s="21" t="s">
        <v>8219</v>
      </c>
      <c r="C373">
        <v>62</v>
      </c>
      <c r="G373" s="22">
        <v>911</v>
      </c>
      <c r="H373" s="22" t="s">
        <v>8221</v>
      </c>
      <c r="I373">
        <v>0</v>
      </c>
    </row>
    <row r="374" spans="1:9" x14ac:dyDescent="0.25">
      <c r="A374" s="21">
        <v>752</v>
      </c>
      <c r="B374" s="21" t="s">
        <v>8219</v>
      </c>
      <c r="C374">
        <v>105</v>
      </c>
      <c r="G374" s="22">
        <v>912</v>
      </c>
      <c r="H374" s="22" t="s">
        <v>8221</v>
      </c>
      <c r="I374">
        <v>2</v>
      </c>
    </row>
    <row r="375" spans="1:9" x14ac:dyDescent="0.25">
      <c r="A375" s="21">
        <v>753</v>
      </c>
      <c r="B375" s="21" t="s">
        <v>8219</v>
      </c>
      <c r="C375">
        <v>26</v>
      </c>
      <c r="G375" s="22">
        <v>913</v>
      </c>
      <c r="H375" s="22" t="s">
        <v>8221</v>
      </c>
      <c r="I375">
        <v>24</v>
      </c>
    </row>
    <row r="376" spans="1:9" x14ac:dyDescent="0.25">
      <c r="A376" s="21">
        <v>754</v>
      </c>
      <c r="B376" s="21" t="s">
        <v>8219</v>
      </c>
      <c r="C376">
        <v>49</v>
      </c>
      <c r="G376" s="22">
        <v>914</v>
      </c>
      <c r="H376" s="22" t="s">
        <v>8221</v>
      </c>
      <c r="I376">
        <v>0</v>
      </c>
    </row>
    <row r="377" spans="1:9" x14ac:dyDescent="0.25">
      <c r="A377" s="21">
        <v>755</v>
      </c>
      <c r="B377" s="21" t="s">
        <v>8219</v>
      </c>
      <c r="C377">
        <v>68</v>
      </c>
      <c r="G377" s="22">
        <v>915</v>
      </c>
      <c r="H377" s="22" t="s">
        <v>8221</v>
      </c>
      <c r="I377">
        <v>9</v>
      </c>
    </row>
    <row r="378" spans="1:9" x14ac:dyDescent="0.25">
      <c r="A378" s="21">
        <v>756</v>
      </c>
      <c r="B378" s="21" t="s">
        <v>8219</v>
      </c>
      <c r="C378">
        <v>22</v>
      </c>
      <c r="G378" s="22">
        <v>916</v>
      </c>
      <c r="H378" s="22" t="s">
        <v>8221</v>
      </c>
      <c r="I378">
        <v>0</v>
      </c>
    </row>
    <row r="379" spans="1:9" x14ac:dyDescent="0.25">
      <c r="A379" s="21">
        <v>757</v>
      </c>
      <c r="B379" s="21" t="s">
        <v>8219</v>
      </c>
      <c r="C379">
        <v>18</v>
      </c>
      <c r="G379" s="22">
        <v>917</v>
      </c>
      <c r="H379" s="22" t="s">
        <v>8221</v>
      </c>
      <c r="I379">
        <v>1</v>
      </c>
    </row>
    <row r="380" spans="1:9" x14ac:dyDescent="0.25">
      <c r="A380" s="21">
        <v>758</v>
      </c>
      <c r="B380" s="21" t="s">
        <v>8219</v>
      </c>
      <c r="C380">
        <v>19</v>
      </c>
      <c r="G380" s="22">
        <v>918</v>
      </c>
      <c r="H380" s="22" t="s">
        <v>8221</v>
      </c>
      <c r="I380">
        <v>10</v>
      </c>
    </row>
    <row r="381" spans="1:9" x14ac:dyDescent="0.25">
      <c r="A381" s="21">
        <v>759</v>
      </c>
      <c r="B381" s="21" t="s">
        <v>8219</v>
      </c>
      <c r="C381">
        <v>99</v>
      </c>
      <c r="G381" s="22">
        <v>919</v>
      </c>
      <c r="H381" s="22" t="s">
        <v>8221</v>
      </c>
      <c r="I381">
        <v>1</v>
      </c>
    </row>
    <row r="382" spans="1:9" x14ac:dyDescent="0.25">
      <c r="A382" s="21">
        <v>780</v>
      </c>
      <c r="B382" s="21" t="s">
        <v>8219</v>
      </c>
      <c r="C382">
        <v>27</v>
      </c>
      <c r="G382" s="22">
        <v>920</v>
      </c>
      <c r="H382" s="22" t="s">
        <v>8221</v>
      </c>
      <c r="I382">
        <v>0</v>
      </c>
    </row>
    <row r="383" spans="1:9" x14ac:dyDescent="0.25">
      <c r="A383" s="21">
        <v>781</v>
      </c>
      <c r="B383" s="21" t="s">
        <v>8219</v>
      </c>
      <c r="C383">
        <v>25</v>
      </c>
      <c r="G383" s="22">
        <v>921</v>
      </c>
      <c r="H383" s="22" t="s">
        <v>8221</v>
      </c>
      <c r="I383">
        <v>20</v>
      </c>
    </row>
    <row r="384" spans="1:9" x14ac:dyDescent="0.25">
      <c r="A384" s="21">
        <v>782</v>
      </c>
      <c r="B384" s="21" t="s">
        <v>8219</v>
      </c>
      <c r="C384">
        <v>14</v>
      </c>
      <c r="G384" s="22">
        <v>922</v>
      </c>
      <c r="H384" s="22" t="s">
        <v>8221</v>
      </c>
      <c r="I384">
        <v>30</v>
      </c>
    </row>
    <row r="385" spans="1:9" x14ac:dyDescent="0.25">
      <c r="A385" s="21">
        <v>783</v>
      </c>
      <c r="B385" s="21" t="s">
        <v>8219</v>
      </c>
      <c r="C385">
        <v>35</v>
      </c>
      <c r="G385" s="22">
        <v>923</v>
      </c>
      <c r="H385" s="22" t="s">
        <v>8221</v>
      </c>
      <c r="I385">
        <v>6</v>
      </c>
    </row>
    <row r="386" spans="1:9" x14ac:dyDescent="0.25">
      <c r="A386" s="21">
        <v>784</v>
      </c>
      <c r="B386" s="21" t="s">
        <v>8219</v>
      </c>
      <c r="C386">
        <v>10</v>
      </c>
      <c r="G386" s="22">
        <v>924</v>
      </c>
      <c r="H386" s="22" t="s">
        <v>8221</v>
      </c>
      <c r="I386">
        <v>15</v>
      </c>
    </row>
    <row r="387" spans="1:9" x14ac:dyDescent="0.25">
      <c r="A387" s="21">
        <v>785</v>
      </c>
      <c r="B387" s="21" t="s">
        <v>8219</v>
      </c>
      <c r="C387">
        <v>29</v>
      </c>
      <c r="G387" s="22">
        <v>925</v>
      </c>
      <c r="H387" s="22" t="s">
        <v>8221</v>
      </c>
      <c r="I387">
        <v>5</v>
      </c>
    </row>
    <row r="388" spans="1:9" x14ac:dyDescent="0.25">
      <c r="A388" s="21">
        <v>786</v>
      </c>
      <c r="B388" s="21" t="s">
        <v>8219</v>
      </c>
      <c r="C388">
        <v>44</v>
      </c>
      <c r="G388" s="22">
        <v>926</v>
      </c>
      <c r="H388" s="22" t="s">
        <v>8221</v>
      </c>
      <c r="I388">
        <v>0</v>
      </c>
    </row>
    <row r="389" spans="1:9" x14ac:dyDescent="0.25">
      <c r="A389" s="21">
        <v>787</v>
      </c>
      <c r="B389" s="21" t="s">
        <v>8219</v>
      </c>
      <c r="C389">
        <v>17</v>
      </c>
      <c r="G389" s="22">
        <v>927</v>
      </c>
      <c r="H389" s="22" t="s">
        <v>8221</v>
      </c>
      <c r="I389">
        <v>0</v>
      </c>
    </row>
    <row r="390" spans="1:9" x14ac:dyDescent="0.25">
      <c r="A390" s="21">
        <v>788</v>
      </c>
      <c r="B390" s="21" t="s">
        <v>8219</v>
      </c>
      <c r="C390">
        <v>34</v>
      </c>
      <c r="G390" s="22">
        <v>928</v>
      </c>
      <c r="H390" s="22" t="s">
        <v>8221</v>
      </c>
      <c r="I390">
        <v>28</v>
      </c>
    </row>
    <row r="391" spans="1:9" x14ac:dyDescent="0.25">
      <c r="A391" s="21">
        <v>789</v>
      </c>
      <c r="B391" s="21" t="s">
        <v>8219</v>
      </c>
      <c r="C391">
        <v>14</v>
      </c>
      <c r="G391" s="22">
        <v>929</v>
      </c>
      <c r="H391" s="22" t="s">
        <v>8221</v>
      </c>
      <c r="I391">
        <v>0</v>
      </c>
    </row>
    <row r="392" spans="1:9" x14ac:dyDescent="0.25">
      <c r="A392" s="21">
        <v>790</v>
      </c>
      <c r="B392" s="21" t="s">
        <v>8219</v>
      </c>
      <c r="C392">
        <v>156</v>
      </c>
      <c r="G392" s="22">
        <v>930</v>
      </c>
      <c r="H392" s="22" t="s">
        <v>8221</v>
      </c>
      <c r="I392">
        <v>5</v>
      </c>
    </row>
    <row r="393" spans="1:9" x14ac:dyDescent="0.25">
      <c r="A393" s="21">
        <v>791</v>
      </c>
      <c r="B393" s="21" t="s">
        <v>8219</v>
      </c>
      <c r="C393">
        <v>128</v>
      </c>
      <c r="G393" s="22">
        <v>931</v>
      </c>
      <c r="H393" s="22" t="s">
        <v>8221</v>
      </c>
      <c r="I393">
        <v>7</v>
      </c>
    </row>
    <row r="394" spans="1:9" x14ac:dyDescent="0.25">
      <c r="A394" s="21">
        <v>792</v>
      </c>
      <c r="B394" s="21" t="s">
        <v>8219</v>
      </c>
      <c r="C394">
        <v>60</v>
      </c>
      <c r="G394" s="22">
        <v>932</v>
      </c>
      <c r="H394" s="22" t="s">
        <v>8221</v>
      </c>
      <c r="I394">
        <v>30</v>
      </c>
    </row>
    <row r="395" spans="1:9" x14ac:dyDescent="0.25">
      <c r="A395" s="21">
        <v>793</v>
      </c>
      <c r="B395" s="21" t="s">
        <v>8219</v>
      </c>
      <c r="C395">
        <v>32</v>
      </c>
      <c r="G395" s="22">
        <v>933</v>
      </c>
      <c r="H395" s="22" t="s">
        <v>8221</v>
      </c>
      <c r="I395">
        <v>2</v>
      </c>
    </row>
    <row r="396" spans="1:9" x14ac:dyDescent="0.25">
      <c r="A396" s="21">
        <v>794</v>
      </c>
      <c r="B396" s="21" t="s">
        <v>8219</v>
      </c>
      <c r="C396">
        <v>53</v>
      </c>
      <c r="G396" s="22">
        <v>934</v>
      </c>
      <c r="H396" s="22" t="s">
        <v>8221</v>
      </c>
      <c r="I396">
        <v>30</v>
      </c>
    </row>
    <row r="397" spans="1:9" x14ac:dyDescent="0.25">
      <c r="A397" s="21">
        <v>795</v>
      </c>
      <c r="B397" s="21" t="s">
        <v>8219</v>
      </c>
      <c r="C397">
        <v>184</v>
      </c>
      <c r="G397" s="22">
        <v>935</v>
      </c>
      <c r="H397" s="22" t="s">
        <v>8221</v>
      </c>
      <c r="I397">
        <v>2</v>
      </c>
    </row>
    <row r="398" spans="1:9" x14ac:dyDescent="0.25">
      <c r="A398" s="21">
        <v>796</v>
      </c>
      <c r="B398" s="21" t="s">
        <v>8219</v>
      </c>
      <c r="C398">
        <v>90</v>
      </c>
      <c r="G398" s="22">
        <v>936</v>
      </c>
      <c r="H398" s="22" t="s">
        <v>8221</v>
      </c>
      <c r="I398">
        <v>0</v>
      </c>
    </row>
    <row r="399" spans="1:9" x14ac:dyDescent="0.25">
      <c r="A399" s="21">
        <v>797</v>
      </c>
      <c r="B399" s="21" t="s">
        <v>8219</v>
      </c>
      <c r="C399">
        <v>71</v>
      </c>
      <c r="G399" s="22">
        <v>937</v>
      </c>
      <c r="H399" s="22" t="s">
        <v>8221</v>
      </c>
      <c r="I399">
        <v>2</v>
      </c>
    </row>
    <row r="400" spans="1:9" x14ac:dyDescent="0.25">
      <c r="A400" s="21">
        <v>798</v>
      </c>
      <c r="B400" s="21" t="s">
        <v>8219</v>
      </c>
      <c r="C400">
        <v>87</v>
      </c>
      <c r="G400" s="22">
        <v>938</v>
      </c>
      <c r="H400" s="22" t="s">
        <v>8221</v>
      </c>
      <c r="I400">
        <v>1</v>
      </c>
    </row>
    <row r="401" spans="1:9" x14ac:dyDescent="0.25">
      <c r="A401" s="21">
        <v>799</v>
      </c>
      <c r="B401" s="21" t="s">
        <v>8219</v>
      </c>
      <c r="C401">
        <v>28</v>
      </c>
      <c r="G401" s="22">
        <v>939</v>
      </c>
      <c r="H401" s="22" t="s">
        <v>8221</v>
      </c>
      <c r="I401">
        <v>2</v>
      </c>
    </row>
    <row r="402" spans="1:9" x14ac:dyDescent="0.25">
      <c r="A402" s="21">
        <v>800</v>
      </c>
      <c r="B402" s="21" t="s">
        <v>8219</v>
      </c>
      <c r="C402">
        <v>56</v>
      </c>
      <c r="G402" s="22">
        <v>940</v>
      </c>
      <c r="H402" s="22" t="s">
        <v>8221</v>
      </c>
      <c r="I402">
        <v>14</v>
      </c>
    </row>
    <row r="403" spans="1:9" x14ac:dyDescent="0.25">
      <c r="A403" s="21">
        <v>801</v>
      </c>
      <c r="B403" s="21" t="s">
        <v>8219</v>
      </c>
      <c r="C403">
        <v>51</v>
      </c>
      <c r="G403" s="22">
        <v>941</v>
      </c>
      <c r="H403" s="22" t="s">
        <v>8221</v>
      </c>
      <c r="I403">
        <v>31</v>
      </c>
    </row>
    <row r="404" spans="1:9" x14ac:dyDescent="0.25">
      <c r="A404" s="21">
        <v>802</v>
      </c>
      <c r="B404" s="21" t="s">
        <v>8219</v>
      </c>
      <c r="C404">
        <v>75</v>
      </c>
      <c r="G404" s="22">
        <v>942</v>
      </c>
      <c r="H404" s="22" t="s">
        <v>8221</v>
      </c>
      <c r="I404">
        <v>16</v>
      </c>
    </row>
    <row r="405" spans="1:9" x14ac:dyDescent="0.25">
      <c r="A405" s="21">
        <v>803</v>
      </c>
      <c r="B405" s="21" t="s">
        <v>8219</v>
      </c>
      <c r="C405">
        <v>38</v>
      </c>
      <c r="G405" s="22">
        <v>943</v>
      </c>
      <c r="H405" s="22" t="s">
        <v>8221</v>
      </c>
      <c r="I405">
        <v>12</v>
      </c>
    </row>
    <row r="406" spans="1:9" x14ac:dyDescent="0.25">
      <c r="A406" s="21">
        <v>804</v>
      </c>
      <c r="B406" s="21" t="s">
        <v>8219</v>
      </c>
      <c r="C406">
        <v>18</v>
      </c>
      <c r="G406" s="22">
        <v>944</v>
      </c>
      <c r="H406" s="22" t="s">
        <v>8221</v>
      </c>
      <c r="I406">
        <v>96</v>
      </c>
    </row>
    <row r="407" spans="1:9" x14ac:dyDescent="0.25">
      <c r="A407" s="21">
        <v>805</v>
      </c>
      <c r="B407" s="21" t="s">
        <v>8219</v>
      </c>
      <c r="C407">
        <v>54</v>
      </c>
      <c r="G407" s="22">
        <v>945</v>
      </c>
      <c r="H407" s="22" t="s">
        <v>8221</v>
      </c>
      <c r="I407">
        <v>16</v>
      </c>
    </row>
    <row r="408" spans="1:9" x14ac:dyDescent="0.25">
      <c r="A408" s="21">
        <v>806</v>
      </c>
      <c r="B408" s="21" t="s">
        <v>8219</v>
      </c>
      <c r="C408">
        <v>71</v>
      </c>
      <c r="G408" s="22">
        <v>946</v>
      </c>
      <c r="H408" s="22" t="s">
        <v>8221</v>
      </c>
      <c r="I408">
        <v>5</v>
      </c>
    </row>
    <row r="409" spans="1:9" x14ac:dyDescent="0.25">
      <c r="A409" s="21">
        <v>807</v>
      </c>
      <c r="B409" s="21" t="s">
        <v>8219</v>
      </c>
      <c r="C409">
        <v>57</v>
      </c>
      <c r="G409" s="22">
        <v>947</v>
      </c>
      <c r="H409" s="22" t="s">
        <v>8221</v>
      </c>
      <c r="I409">
        <v>0</v>
      </c>
    </row>
    <row r="410" spans="1:9" x14ac:dyDescent="0.25">
      <c r="A410" s="21">
        <v>808</v>
      </c>
      <c r="B410" s="21" t="s">
        <v>8219</v>
      </c>
      <c r="C410">
        <v>43</v>
      </c>
      <c r="G410" s="22">
        <v>948</v>
      </c>
      <c r="H410" s="22" t="s">
        <v>8221</v>
      </c>
      <c r="I410">
        <v>8</v>
      </c>
    </row>
    <row r="411" spans="1:9" x14ac:dyDescent="0.25">
      <c r="A411" s="21">
        <v>809</v>
      </c>
      <c r="B411" s="21" t="s">
        <v>8219</v>
      </c>
      <c r="C411">
        <v>52</v>
      </c>
      <c r="G411" s="22">
        <v>949</v>
      </c>
      <c r="H411" s="22" t="s">
        <v>8221</v>
      </c>
      <c r="I411">
        <v>7</v>
      </c>
    </row>
    <row r="412" spans="1:9" x14ac:dyDescent="0.25">
      <c r="A412" s="21">
        <v>810</v>
      </c>
      <c r="B412" s="21" t="s">
        <v>8219</v>
      </c>
      <c r="C412">
        <v>27</v>
      </c>
      <c r="G412" s="22">
        <v>950</v>
      </c>
      <c r="H412" s="22" t="s">
        <v>8221</v>
      </c>
      <c r="I412">
        <v>24</v>
      </c>
    </row>
    <row r="413" spans="1:9" x14ac:dyDescent="0.25">
      <c r="A413" s="21">
        <v>811</v>
      </c>
      <c r="B413" s="21" t="s">
        <v>8219</v>
      </c>
      <c r="C413">
        <v>12</v>
      </c>
      <c r="G413" s="22">
        <v>951</v>
      </c>
      <c r="H413" s="22" t="s">
        <v>8221</v>
      </c>
      <c r="I413">
        <v>121</v>
      </c>
    </row>
    <row r="414" spans="1:9" x14ac:dyDescent="0.25">
      <c r="A414" s="21">
        <v>812</v>
      </c>
      <c r="B414" s="21" t="s">
        <v>8219</v>
      </c>
      <c r="C414">
        <v>33</v>
      </c>
      <c r="G414" s="22">
        <v>952</v>
      </c>
      <c r="H414" s="22" t="s">
        <v>8221</v>
      </c>
      <c r="I414">
        <v>196</v>
      </c>
    </row>
    <row r="415" spans="1:9" x14ac:dyDescent="0.25">
      <c r="A415" s="21">
        <v>813</v>
      </c>
      <c r="B415" s="21" t="s">
        <v>8219</v>
      </c>
      <c r="C415">
        <v>96</v>
      </c>
      <c r="G415" s="22">
        <v>953</v>
      </c>
      <c r="H415" s="22" t="s">
        <v>8221</v>
      </c>
      <c r="I415">
        <v>5</v>
      </c>
    </row>
    <row r="416" spans="1:9" x14ac:dyDescent="0.25">
      <c r="A416" s="21">
        <v>814</v>
      </c>
      <c r="B416" s="21" t="s">
        <v>8219</v>
      </c>
      <c r="C416">
        <v>28</v>
      </c>
      <c r="G416" s="22">
        <v>954</v>
      </c>
      <c r="H416" s="22" t="s">
        <v>8221</v>
      </c>
      <c r="I416">
        <v>73</v>
      </c>
    </row>
    <row r="417" spans="1:9" x14ac:dyDescent="0.25">
      <c r="A417" s="21">
        <v>815</v>
      </c>
      <c r="B417" s="21" t="s">
        <v>8219</v>
      </c>
      <c r="C417">
        <v>43</v>
      </c>
      <c r="G417" s="22">
        <v>955</v>
      </c>
      <c r="H417" s="22" t="s">
        <v>8221</v>
      </c>
      <c r="I417">
        <v>93</v>
      </c>
    </row>
    <row r="418" spans="1:9" x14ac:dyDescent="0.25">
      <c r="A418" s="21">
        <v>816</v>
      </c>
      <c r="B418" s="21" t="s">
        <v>8219</v>
      </c>
      <c r="C418">
        <v>205</v>
      </c>
      <c r="G418" s="22">
        <v>956</v>
      </c>
      <c r="H418" s="22" t="s">
        <v>8221</v>
      </c>
      <c r="I418">
        <v>17</v>
      </c>
    </row>
    <row r="419" spans="1:9" x14ac:dyDescent="0.25">
      <c r="A419" s="21">
        <v>817</v>
      </c>
      <c r="B419" s="21" t="s">
        <v>8219</v>
      </c>
      <c r="C419">
        <v>23</v>
      </c>
      <c r="G419" s="22">
        <v>957</v>
      </c>
      <c r="H419" s="22" t="s">
        <v>8221</v>
      </c>
      <c r="I419">
        <v>7</v>
      </c>
    </row>
    <row r="420" spans="1:9" x14ac:dyDescent="0.25">
      <c r="A420" s="21">
        <v>818</v>
      </c>
      <c r="B420" s="21" t="s">
        <v>8219</v>
      </c>
      <c r="C420">
        <v>19</v>
      </c>
      <c r="G420" s="22">
        <v>958</v>
      </c>
      <c r="H420" s="22" t="s">
        <v>8221</v>
      </c>
      <c r="I420">
        <v>17</v>
      </c>
    </row>
    <row r="421" spans="1:9" x14ac:dyDescent="0.25">
      <c r="A421" s="21">
        <v>819</v>
      </c>
      <c r="B421" s="21" t="s">
        <v>8219</v>
      </c>
      <c r="C421">
        <v>14</v>
      </c>
      <c r="G421" s="22">
        <v>959</v>
      </c>
      <c r="H421" s="22" t="s">
        <v>8221</v>
      </c>
      <c r="I421">
        <v>171</v>
      </c>
    </row>
    <row r="422" spans="1:9" x14ac:dyDescent="0.25">
      <c r="A422" s="21">
        <v>820</v>
      </c>
      <c r="B422" s="21" t="s">
        <v>8219</v>
      </c>
      <c r="C422">
        <v>38</v>
      </c>
      <c r="G422" s="22">
        <v>960</v>
      </c>
      <c r="H422" s="22" t="s">
        <v>8221</v>
      </c>
      <c r="I422">
        <v>188</v>
      </c>
    </row>
    <row r="423" spans="1:9" x14ac:dyDescent="0.25">
      <c r="A423" s="21">
        <v>821</v>
      </c>
      <c r="B423" s="21" t="s">
        <v>8219</v>
      </c>
      <c r="C423">
        <v>78</v>
      </c>
      <c r="G423" s="22">
        <v>961</v>
      </c>
      <c r="H423" s="22" t="s">
        <v>8221</v>
      </c>
      <c r="I423">
        <v>110</v>
      </c>
    </row>
    <row r="424" spans="1:9" x14ac:dyDescent="0.25">
      <c r="A424" s="21">
        <v>822</v>
      </c>
      <c r="B424" s="21" t="s">
        <v>8219</v>
      </c>
      <c r="C424">
        <v>69</v>
      </c>
      <c r="G424" s="22">
        <v>962</v>
      </c>
      <c r="H424" s="22" t="s">
        <v>8221</v>
      </c>
      <c r="I424">
        <v>37</v>
      </c>
    </row>
    <row r="425" spans="1:9" x14ac:dyDescent="0.25">
      <c r="A425" s="21">
        <v>823</v>
      </c>
      <c r="B425" s="21" t="s">
        <v>8219</v>
      </c>
      <c r="C425">
        <v>33</v>
      </c>
      <c r="G425" s="22">
        <v>963</v>
      </c>
      <c r="H425" s="22" t="s">
        <v>8221</v>
      </c>
      <c r="I425">
        <v>9</v>
      </c>
    </row>
    <row r="426" spans="1:9" x14ac:dyDescent="0.25">
      <c r="A426" s="21">
        <v>824</v>
      </c>
      <c r="B426" s="21" t="s">
        <v>8219</v>
      </c>
      <c r="C426">
        <v>54</v>
      </c>
      <c r="G426" s="22">
        <v>964</v>
      </c>
      <c r="H426" s="22" t="s">
        <v>8221</v>
      </c>
      <c r="I426">
        <v>29</v>
      </c>
    </row>
    <row r="427" spans="1:9" x14ac:dyDescent="0.25">
      <c r="A427" s="21">
        <v>825</v>
      </c>
      <c r="B427" s="21" t="s">
        <v>8219</v>
      </c>
      <c r="C427">
        <v>99</v>
      </c>
      <c r="G427" s="22">
        <v>965</v>
      </c>
      <c r="H427" s="22" t="s">
        <v>8221</v>
      </c>
      <c r="I427">
        <v>6</v>
      </c>
    </row>
    <row r="428" spans="1:9" x14ac:dyDescent="0.25">
      <c r="A428" s="21">
        <v>826</v>
      </c>
      <c r="B428" s="21" t="s">
        <v>8219</v>
      </c>
      <c r="C428">
        <v>49</v>
      </c>
      <c r="G428" s="22">
        <v>966</v>
      </c>
      <c r="H428" s="22" t="s">
        <v>8221</v>
      </c>
      <c r="I428">
        <v>30</v>
      </c>
    </row>
    <row r="429" spans="1:9" x14ac:dyDescent="0.25">
      <c r="A429" s="21">
        <v>827</v>
      </c>
      <c r="B429" s="21" t="s">
        <v>8219</v>
      </c>
      <c r="C429">
        <v>11</v>
      </c>
      <c r="G429" s="22">
        <v>967</v>
      </c>
      <c r="H429" s="22" t="s">
        <v>8221</v>
      </c>
      <c r="I429">
        <v>81</v>
      </c>
    </row>
    <row r="430" spans="1:9" x14ac:dyDescent="0.25">
      <c r="A430" s="21">
        <v>828</v>
      </c>
      <c r="B430" s="21" t="s">
        <v>8219</v>
      </c>
      <c r="C430">
        <v>38</v>
      </c>
      <c r="G430" s="22">
        <v>968</v>
      </c>
      <c r="H430" s="22" t="s">
        <v>8221</v>
      </c>
      <c r="I430">
        <v>4</v>
      </c>
    </row>
    <row r="431" spans="1:9" x14ac:dyDescent="0.25">
      <c r="A431" s="21">
        <v>829</v>
      </c>
      <c r="B431" s="21" t="s">
        <v>8219</v>
      </c>
      <c r="C431">
        <v>16</v>
      </c>
      <c r="G431" s="22">
        <v>969</v>
      </c>
      <c r="H431" s="22" t="s">
        <v>8221</v>
      </c>
      <c r="I431">
        <v>11</v>
      </c>
    </row>
    <row r="432" spans="1:9" x14ac:dyDescent="0.25">
      <c r="A432" s="21">
        <v>830</v>
      </c>
      <c r="B432" s="21" t="s">
        <v>8219</v>
      </c>
      <c r="C432">
        <v>32</v>
      </c>
      <c r="G432" s="22">
        <v>970</v>
      </c>
      <c r="H432" s="22" t="s">
        <v>8221</v>
      </c>
      <c r="I432">
        <v>14</v>
      </c>
    </row>
    <row r="433" spans="1:9" x14ac:dyDescent="0.25">
      <c r="A433" s="21">
        <v>831</v>
      </c>
      <c r="B433" s="21" t="s">
        <v>8219</v>
      </c>
      <c r="C433">
        <v>20</v>
      </c>
      <c r="G433" s="22">
        <v>971</v>
      </c>
      <c r="H433" s="22" t="s">
        <v>8221</v>
      </c>
      <c r="I433">
        <v>5</v>
      </c>
    </row>
    <row r="434" spans="1:9" x14ac:dyDescent="0.25">
      <c r="A434" s="21">
        <v>832</v>
      </c>
      <c r="B434" s="21" t="s">
        <v>8219</v>
      </c>
      <c r="C434">
        <v>154</v>
      </c>
      <c r="G434" s="22">
        <v>972</v>
      </c>
      <c r="H434" s="22" t="s">
        <v>8221</v>
      </c>
      <c r="I434">
        <v>45</v>
      </c>
    </row>
    <row r="435" spans="1:9" x14ac:dyDescent="0.25">
      <c r="A435" s="21">
        <v>833</v>
      </c>
      <c r="B435" s="21" t="s">
        <v>8219</v>
      </c>
      <c r="C435">
        <v>41</v>
      </c>
      <c r="G435" s="22">
        <v>973</v>
      </c>
      <c r="H435" s="22" t="s">
        <v>8221</v>
      </c>
      <c r="I435">
        <v>8</v>
      </c>
    </row>
    <row r="436" spans="1:9" x14ac:dyDescent="0.25">
      <c r="A436" s="21">
        <v>834</v>
      </c>
      <c r="B436" s="21" t="s">
        <v>8219</v>
      </c>
      <c r="C436">
        <v>75</v>
      </c>
      <c r="G436" s="22">
        <v>974</v>
      </c>
      <c r="H436" s="22" t="s">
        <v>8221</v>
      </c>
      <c r="I436">
        <v>3</v>
      </c>
    </row>
    <row r="437" spans="1:9" x14ac:dyDescent="0.25">
      <c r="A437" s="21">
        <v>835</v>
      </c>
      <c r="B437" s="21" t="s">
        <v>8219</v>
      </c>
      <c r="C437">
        <v>40</v>
      </c>
      <c r="G437" s="22">
        <v>975</v>
      </c>
      <c r="H437" s="22" t="s">
        <v>8221</v>
      </c>
      <c r="I437">
        <v>24</v>
      </c>
    </row>
    <row r="438" spans="1:9" x14ac:dyDescent="0.25">
      <c r="A438" s="21">
        <v>836</v>
      </c>
      <c r="B438" s="21" t="s">
        <v>8219</v>
      </c>
      <c r="C438">
        <v>46</v>
      </c>
      <c r="G438" s="22">
        <v>976</v>
      </c>
      <c r="H438" s="22" t="s">
        <v>8221</v>
      </c>
      <c r="I438">
        <v>18</v>
      </c>
    </row>
    <row r="439" spans="1:9" x14ac:dyDescent="0.25">
      <c r="A439" s="21">
        <v>837</v>
      </c>
      <c r="B439" s="21" t="s">
        <v>8219</v>
      </c>
      <c r="C439">
        <v>62</v>
      </c>
      <c r="G439" s="22">
        <v>977</v>
      </c>
      <c r="H439" s="22" t="s">
        <v>8221</v>
      </c>
      <c r="I439">
        <v>12</v>
      </c>
    </row>
    <row r="440" spans="1:9" x14ac:dyDescent="0.25">
      <c r="A440" s="21">
        <v>838</v>
      </c>
      <c r="B440" s="21" t="s">
        <v>8219</v>
      </c>
      <c r="C440">
        <v>61</v>
      </c>
      <c r="G440" s="22">
        <v>978</v>
      </c>
      <c r="H440" s="22" t="s">
        <v>8221</v>
      </c>
      <c r="I440">
        <v>123</v>
      </c>
    </row>
    <row r="441" spans="1:9" x14ac:dyDescent="0.25">
      <c r="A441" s="21">
        <v>839</v>
      </c>
      <c r="B441" s="21" t="s">
        <v>8219</v>
      </c>
      <c r="C441">
        <v>96</v>
      </c>
      <c r="G441" s="22">
        <v>979</v>
      </c>
      <c r="H441" s="22" t="s">
        <v>8221</v>
      </c>
      <c r="I441">
        <v>96</v>
      </c>
    </row>
    <row r="442" spans="1:9" x14ac:dyDescent="0.25">
      <c r="A442" s="21">
        <v>840</v>
      </c>
      <c r="B442" s="21" t="s">
        <v>8219</v>
      </c>
      <c r="C442">
        <v>190</v>
      </c>
      <c r="G442" s="22">
        <v>980</v>
      </c>
      <c r="H442" s="22" t="s">
        <v>8221</v>
      </c>
      <c r="I442">
        <v>31</v>
      </c>
    </row>
    <row r="443" spans="1:9" x14ac:dyDescent="0.25">
      <c r="A443" s="21">
        <v>841</v>
      </c>
      <c r="B443" s="21" t="s">
        <v>8219</v>
      </c>
      <c r="C443">
        <v>94</v>
      </c>
      <c r="G443" s="22">
        <v>981</v>
      </c>
      <c r="H443" s="22" t="s">
        <v>8221</v>
      </c>
      <c r="I443">
        <v>4</v>
      </c>
    </row>
    <row r="444" spans="1:9" x14ac:dyDescent="0.25">
      <c r="A444" s="21">
        <v>842</v>
      </c>
      <c r="B444" s="21" t="s">
        <v>8219</v>
      </c>
      <c r="C444">
        <v>39</v>
      </c>
      <c r="G444" s="22">
        <v>982</v>
      </c>
      <c r="H444" s="22" t="s">
        <v>8221</v>
      </c>
      <c r="I444">
        <v>3</v>
      </c>
    </row>
    <row r="445" spans="1:9" x14ac:dyDescent="0.25">
      <c r="A445" s="21">
        <v>843</v>
      </c>
      <c r="B445" s="21" t="s">
        <v>8219</v>
      </c>
      <c r="C445">
        <v>127</v>
      </c>
      <c r="G445" s="22">
        <v>983</v>
      </c>
      <c r="H445" s="22" t="s">
        <v>8221</v>
      </c>
      <c r="I445">
        <v>179</v>
      </c>
    </row>
    <row r="446" spans="1:9" x14ac:dyDescent="0.25">
      <c r="A446" s="21">
        <v>844</v>
      </c>
      <c r="B446" s="21" t="s">
        <v>8219</v>
      </c>
      <c r="C446">
        <v>159</v>
      </c>
      <c r="G446" s="22">
        <v>984</v>
      </c>
      <c r="H446" s="22" t="s">
        <v>8221</v>
      </c>
      <c r="I446">
        <v>3</v>
      </c>
    </row>
    <row r="447" spans="1:9" x14ac:dyDescent="0.25">
      <c r="A447" s="21">
        <v>845</v>
      </c>
      <c r="B447" s="21" t="s">
        <v>8219</v>
      </c>
      <c r="C447">
        <v>177</v>
      </c>
      <c r="G447" s="22">
        <v>985</v>
      </c>
      <c r="H447" s="22" t="s">
        <v>8221</v>
      </c>
      <c r="I447">
        <v>23</v>
      </c>
    </row>
    <row r="448" spans="1:9" x14ac:dyDescent="0.25">
      <c r="A448" s="21">
        <v>846</v>
      </c>
      <c r="B448" s="21" t="s">
        <v>8219</v>
      </c>
      <c r="C448">
        <v>47</v>
      </c>
      <c r="G448" s="22">
        <v>986</v>
      </c>
      <c r="H448" s="22" t="s">
        <v>8221</v>
      </c>
      <c r="I448">
        <v>23</v>
      </c>
    </row>
    <row r="449" spans="1:9" x14ac:dyDescent="0.25">
      <c r="A449" s="21">
        <v>847</v>
      </c>
      <c r="B449" s="21" t="s">
        <v>8219</v>
      </c>
      <c r="C449">
        <v>1</v>
      </c>
      <c r="G449" s="22">
        <v>987</v>
      </c>
      <c r="H449" s="22" t="s">
        <v>8221</v>
      </c>
      <c r="I449">
        <v>41</v>
      </c>
    </row>
    <row r="450" spans="1:9" x14ac:dyDescent="0.25">
      <c r="A450" s="21">
        <v>848</v>
      </c>
      <c r="B450" s="21" t="s">
        <v>8219</v>
      </c>
      <c r="C450">
        <v>16</v>
      </c>
      <c r="G450" s="22">
        <v>988</v>
      </c>
      <c r="H450" s="22" t="s">
        <v>8221</v>
      </c>
      <c r="I450">
        <v>0</v>
      </c>
    </row>
    <row r="451" spans="1:9" x14ac:dyDescent="0.25">
      <c r="A451" s="21">
        <v>849</v>
      </c>
      <c r="B451" s="21" t="s">
        <v>8219</v>
      </c>
      <c r="C451">
        <v>115</v>
      </c>
      <c r="G451" s="22">
        <v>989</v>
      </c>
      <c r="H451" s="22" t="s">
        <v>8221</v>
      </c>
      <c r="I451">
        <v>32</v>
      </c>
    </row>
    <row r="452" spans="1:9" x14ac:dyDescent="0.25">
      <c r="A452" s="21">
        <v>850</v>
      </c>
      <c r="B452" s="21" t="s">
        <v>8219</v>
      </c>
      <c r="C452">
        <v>133</v>
      </c>
      <c r="G452" s="22">
        <v>990</v>
      </c>
      <c r="H452" s="22" t="s">
        <v>8221</v>
      </c>
      <c r="I452">
        <v>2</v>
      </c>
    </row>
    <row r="453" spans="1:9" x14ac:dyDescent="0.25">
      <c r="A453" s="21">
        <v>851</v>
      </c>
      <c r="B453" s="21" t="s">
        <v>8219</v>
      </c>
      <c r="C453">
        <v>70</v>
      </c>
      <c r="G453" s="22">
        <v>991</v>
      </c>
      <c r="H453" s="22" t="s">
        <v>8221</v>
      </c>
      <c r="I453">
        <v>7</v>
      </c>
    </row>
    <row r="454" spans="1:9" x14ac:dyDescent="0.25">
      <c r="A454" s="21">
        <v>852</v>
      </c>
      <c r="B454" s="21" t="s">
        <v>8219</v>
      </c>
      <c r="C454">
        <v>62</v>
      </c>
      <c r="G454" s="22">
        <v>992</v>
      </c>
      <c r="H454" s="22" t="s">
        <v>8221</v>
      </c>
      <c r="I454">
        <v>4</v>
      </c>
    </row>
    <row r="455" spans="1:9" x14ac:dyDescent="0.25">
      <c r="A455" s="21">
        <v>853</v>
      </c>
      <c r="B455" s="21" t="s">
        <v>8219</v>
      </c>
      <c r="C455">
        <v>10</v>
      </c>
      <c r="G455" s="22">
        <v>993</v>
      </c>
      <c r="H455" s="22" t="s">
        <v>8221</v>
      </c>
      <c r="I455">
        <v>196</v>
      </c>
    </row>
    <row r="456" spans="1:9" x14ac:dyDescent="0.25">
      <c r="A456" s="21">
        <v>854</v>
      </c>
      <c r="B456" s="21" t="s">
        <v>8219</v>
      </c>
      <c r="C456">
        <v>499</v>
      </c>
      <c r="G456" s="22">
        <v>994</v>
      </c>
      <c r="H456" s="22" t="s">
        <v>8221</v>
      </c>
      <c r="I456">
        <v>11</v>
      </c>
    </row>
    <row r="457" spans="1:9" x14ac:dyDescent="0.25">
      <c r="A457" s="21">
        <v>855</v>
      </c>
      <c r="B457" s="21" t="s">
        <v>8219</v>
      </c>
      <c r="C457">
        <v>47</v>
      </c>
      <c r="G457" s="22">
        <v>995</v>
      </c>
      <c r="H457" s="22" t="s">
        <v>8221</v>
      </c>
      <c r="I457">
        <v>9</v>
      </c>
    </row>
    <row r="458" spans="1:9" x14ac:dyDescent="0.25">
      <c r="A458" s="21">
        <v>856</v>
      </c>
      <c r="B458" s="21" t="s">
        <v>8219</v>
      </c>
      <c r="C458">
        <v>28</v>
      </c>
      <c r="G458" s="22">
        <v>996</v>
      </c>
      <c r="H458" s="22" t="s">
        <v>8221</v>
      </c>
      <c r="I458">
        <v>5</v>
      </c>
    </row>
    <row r="459" spans="1:9" x14ac:dyDescent="0.25">
      <c r="A459" s="21">
        <v>857</v>
      </c>
      <c r="B459" s="21" t="s">
        <v>8219</v>
      </c>
      <c r="C459">
        <v>24</v>
      </c>
      <c r="G459" s="22">
        <v>997</v>
      </c>
      <c r="H459" s="22" t="s">
        <v>8221</v>
      </c>
      <c r="I459">
        <v>8</v>
      </c>
    </row>
    <row r="460" spans="1:9" x14ac:dyDescent="0.25">
      <c r="A460" s="21">
        <v>858</v>
      </c>
      <c r="B460" s="21" t="s">
        <v>8219</v>
      </c>
      <c r="C460">
        <v>76</v>
      </c>
      <c r="G460" s="22">
        <v>998</v>
      </c>
      <c r="H460" s="22" t="s">
        <v>8221</v>
      </c>
      <c r="I460">
        <v>229</v>
      </c>
    </row>
    <row r="461" spans="1:9" x14ac:dyDescent="0.25">
      <c r="A461" s="21">
        <v>859</v>
      </c>
      <c r="B461" s="21" t="s">
        <v>8219</v>
      </c>
      <c r="C461">
        <v>98</v>
      </c>
      <c r="G461" s="22">
        <v>999</v>
      </c>
      <c r="H461" s="22" t="s">
        <v>8221</v>
      </c>
      <c r="I461">
        <v>40</v>
      </c>
    </row>
    <row r="462" spans="1:9" x14ac:dyDescent="0.25">
      <c r="A462" s="21">
        <v>1020</v>
      </c>
      <c r="B462" s="21" t="s">
        <v>8219</v>
      </c>
      <c r="C462">
        <v>30</v>
      </c>
      <c r="G462" s="22">
        <v>1064</v>
      </c>
      <c r="H462" s="22" t="s">
        <v>8221</v>
      </c>
      <c r="I462">
        <v>123</v>
      </c>
    </row>
    <row r="463" spans="1:9" x14ac:dyDescent="0.25">
      <c r="A463" s="21">
        <v>1021</v>
      </c>
      <c r="B463" s="21" t="s">
        <v>8219</v>
      </c>
      <c r="C463">
        <v>478</v>
      </c>
      <c r="G463" s="22">
        <v>1065</v>
      </c>
      <c r="H463" s="22" t="s">
        <v>8221</v>
      </c>
      <c r="I463">
        <v>5</v>
      </c>
    </row>
    <row r="464" spans="1:9" x14ac:dyDescent="0.25">
      <c r="A464" s="21">
        <v>1022</v>
      </c>
      <c r="B464" s="21" t="s">
        <v>8219</v>
      </c>
      <c r="C464">
        <v>74</v>
      </c>
      <c r="G464" s="22">
        <v>1066</v>
      </c>
      <c r="H464" s="22" t="s">
        <v>8221</v>
      </c>
      <c r="I464">
        <v>148</v>
      </c>
    </row>
    <row r="465" spans="1:9" x14ac:dyDescent="0.25">
      <c r="A465" s="21">
        <v>1023</v>
      </c>
      <c r="B465" s="21" t="s">
        <v>8219</v>
      </c>
      <c r="C465">
        <v>131</v>
      </c>
      <c r="G465" s="22">
        <v>1067</v>
      </c>
      <c r="H465" s="22" t="s">
        <v>8221</v>
      </c>
      <c r="I465">
        <v>10</v>
      </c>
    </row>
    <row r="466" spans="1:9" x14ac:dyDescent="0.25">
      <c r="A466" s="21">
        <v>1024</v>
      </c>
      <c r="B466" s="21" t="s">
        <v>8219</v>
      </c>
      <c r="C466">
        <v>61</v>
      </c>
      <c r="G466" s="22">
        <v>1068</v>
      </c>
      <c r="H466" s="22" t="s">
        <v>8221</v>
      </c>
      <c r="I466">
        <v>4</v>
      </c>
    </row>
    <row r="467" spans="1:9" x14ac:dyDescent="0.25">
      <c r="A467" s="21">
        <v>1025</v>
      </c>
      <c r="B467" s="21" t="s">
        <v>8219</v>
      </c>
      <c r="C467">
        <v>1071</v>
      </c>
      <c r="G467" s="22">
        <v>1069</v>
      </c>
      <c r="H467" s="22" t="s">
        <v>8221</v>
      </c>
      <c r="I467">
        <v>21</v>
      </c>
    </row>
    <row r="468" spans="1:9" x14ac:dyDescent="0.25">
      <c r="A468" s="21">
        <v>1026</v>
      </c>
      <c r="B468" s="21" t="s">
        <v>8219</v>
      </c>
      <c r="C468">
        <v>122</v>
      </c>
      <c r="G468" s="22">
        <v>1070</v>
      </c>
      <c r="H468" s="22" t="s">
        <v>8221</v>
      </c>
      <c r="I468">
        <v>2</v>
      </c>
    </row>
    <row r="469" spans="1:9" x14ac:dyDescent="0.25">
      <c r="A469" s="21">
        <v>1027</v>
      </c>
      <c r="B469" s="21" t="s">
        <v>8219</v>
      </c>
      <c r="C469">
        <v>111</v>
      </c>
      <c r="G469" s="22">
        <v>1071</v>
      </c>
      <c r="H469" s="22" t="s">
        <v>8221</v>
      </c>
      <c r="I469">
        <v>0</v>
      </c>
    </row>
    <row r="470" spans="1:9" x14ac:dyDescent="0.25">
      <c r="A470" s="21">
        <v>1028</v>
      </c>
      <c r="B470" s="21" t="s">
        <v>8219</v>
      </c>
      <c r="C470">
        <v>255</v>
      </c>
      <c r="G470" s="22">
        <v>1072</v>
      </c>
      <c r="H470" s="22" t="s">
        <v>8221</v>
      </c>
      <c r="I470">
        <v>4</v>
      </c>
    </row>
    <row r="471" spans="1:9" x14ac:dyDescent="0.25">
      <c r="A471" s="21">
        <v>1029</v>
      </c>
      <c r="B471" s="21" t="s">
        <v>8219</v>
      </c>
      <c r="C471">
        <v>141</v>
      </c>
      <c r="G471" s="22">
        <v>1073</v>
      </c>
      <c r="H471" s="22" t="s">
        <v>8221</v>
      </c>
      <c r="I471">
        <v>1</v>
      </c>
    </row>
    <row r="472" spans="1:9" x14ac:dyDescent="0.25">
      <c r="A472" s="21">
        <v>1030</v>
      </c>
      <c r="B472" s="21" t="s">
        <v>8219</v>
      </c>
      <c r="C472">
        <v>159</v>
      </c>
      <c r="G472" s="22">
        <v>1074</v>
      </c>
      <c r="H472" s="22" t="s">
        <v>8221</v>
      </c>
      <c r="I472">
        <v>30</v>
      </c>
    </row>
    <row r="473" spans="1:9" x14ac:dyDescent="0.25">
      <c r="A473" s="21">
        <v>1031</v>
      </c>
      <c r="B473" s="21" t="s">
        <v>8219</v>
      </c>
      <c r="C473">
        <v>99</v>
      </c>
      <c r="G473" s="22">
        <v>1075</v>
      </c>
      <c r="H473" s="22" t="s">
        <v>8221</v>
      </c>
      <c r="I473">
        <v>3</v>
      </c>
    </row>
    <row r="474" spans="1:9" x14ac:dyDescent="0.25">
      <c r="A474" s="21">
        <v>1032</v>
      </c>
      <c r="B474" s="21" t="s">
        <v>8219</v>
      </c>
      <c r="C474">
        <v>96</v>
      </c>
      <c r="G474" s="22">
        <v>1076</v>
      </c>
      <c r="H474" s="22" t="s">
        <v>8221</v>
      </c>
      <c r="I474">
        <v>975</v>
      </c>
    </row>
    <row r="475" spans="1:9" x14ac:dyDescent="0.25">
      <c r="A475" s="21">
        <v>1033</v>
      </c>
      <c r="B475" s="21" t="s">
        <v>8219</v>
      </c>
      <c r="C475">
        <v>27</v>
      </c>
      <c r="G475" s="22">
        <v>1077</v>
      </c>
      <c r="H475" s="22" t="s">
        <v>8221</v>
      </c>
      <c r="I475">
        <v>167</v>
      </c>
    </row>
    <row r="476" spans="1:9" x14ac:dyDescent="0.25">
      <c r="A476" s="21">
        <v>1034</v>
      </c>
      <c r="B476" s="21" t="s">
        <v>8219</v>
      </c>
      <c r="C476">
        <v>166</v>
      </c>
      <c r="G476" s="22">
        <v>1078</v>
      </c>
      <c r="H476" s="22" t="s">
        <v>8221</v>
      </c>
      <c r="I476">
        <v>5</v>
      </c>
    </row>
    <row r="477" spans="1:9" x14ac:dyDescent="0.25">
      <c r="A477" s="21">
        <v>1035</v>
      </c>
      <c r="B477" s="21" t="s">
        <v>8219</v>
      </c>
      <c r="C477">
        <v>76</v>
      </c>
      <c r="G477" s="22">
        <v>1079</v>
      </c>
      <c r="H477" s="22" t="s">
        <v>8221</v>
      </c>
      <c r="I477">
        <v>18</v>
      </c>
    </row>
    <row r="478" spans="1:9" x14ac:dyDescent="0.25">
      <c r="A478" s="21">
        <v>1036</v>
      </c>
      <c r="B478" s="21" t="s">
        <v>8219</v>
      </c>
      <c r="C478">
        <v>211</v>
      </c>
      <c r="G478" s="22">
        <v>1080</v>
      </c>
      <c r="H478" s="22" t="s">
        <v>8221</v>
      </c>
      <c r="I478">
        <v>98</v>
      </c>
    </row>
    <row r="479" spans="1:9" x14ac:dyDescent="0.25">
      <c r="A479" s="21">
        <v>1037</v>
      </c>
      <c r="B479" s="21" t="s">
        <v>8219</v>
      </c>
      <c r="C479">
        <v>21</v>
      </c>
      <c r="G479" s="22">
        <v>1081</v>
      </c>
      <c r="H479" s="22" t="s">
        <v>8221</v>
      </c>
      <c r="I479">
        <v>4</v>
      </c>
    </row>
    <row r="480" spans="1:9" x14ac:dyDescent="0.25">
      <c r="A480" s="21">
        <v>1038</v>
      </c>
      <c r="B480" s="21" t="s">
        <v>8219</v>
      </c>
      <c r="C480">
        <v>61</v>
      </c>
      <c r="G480" s="22">
        <v>1082</v>
      </c>
      <c r="H480" s="22" t="s">
        <v>8221</v>
      </c>
      <c r="I480">
        <v>3</v>
      </c>
    </row>
    <row r="481" spans="1:9" x14ac:dyDescent="0.25">
      <c r="A481" s="21">
        <v>1039</v>
      </c>
      <c r="B481" s="21" t="s">
        <v>8219</v>
      </c>
      <c r="C481">
        <v>30</v>
      </c>
      <c r="G481" s="22">
        <v>1083</v>
      </c>
      <c r="H481" s="22" t="s">
        <v>8221</v>
      </c>
      <c r="I481">
        <v>1</v>
      </c>
    </row>
    <row r="482" spans="1:9" x14ac:dyDescent="0.25">
      <c r="A482" s="21">
        <v>1184</v>
      </c>
      <c r="B482" s="21" t="s">
        <v>8219</v>
      </c>
      <c r="C482">
        <v>375</v>
      </c>
      <c r="G482" s="22">
        <v>1084</v>
      </c>
      <c r="H482" s="22" t="s">
        <v>8221</v>
      </c>
      <c r="I482">
        <v>0</v>
      </c>
    </row>
    <row r="483" spans="1:9" x14ac:dyDescent="0.25">
      <c r="A483" s="21">
        <v>1185</v>
      </c>
      <c r="B483" s="21" t="s">
        <v>8219</v>
      </c>
      <c r="C483">
        <v>111</v>
      </c>
      <c r="G483" s="22">
        <v>1085</v>
      </c>
      <c r="H483" s="22" t="s">
        <v>8221</v>
      </c>
      <c r="I483">
        <v>9</v>
      </c>
    </row>
    <row r="484" spans="1:9" x14ac:dyDescent="0.25">
      <c r="A484" s="21">
        <v>1186</v>
      </c>
      <c r="B484" s="21" t="s">
        <v>8219</v>
      </c>
      <c r="C484">
        <v>123</v>
      </c>
      <c r="G484" s="22">
        <v>1086</v>
      </c>
      <c r="H484" s="22" t="s">
        <v>8221</v>
      </c>
      <c r="I484">
        <v>2</v>
      </c>
    </row>
    <row r="485" spans="1:9" x14ac:dyDescent="0.25">
      <c r="A485" s="21">
        <v>1187</v>
      </c>
      <c r="B485" s="21" t="s">
        <v>8219</v>
      </c>
      <c r="C485">
        <v>70</v>
      </c>
      <c r="G485" s="22">
        <v>1087</v>
      </c>
      <c r="H485" s="22" t="s">
        <v>8221</v>
      </c>
      <c r="I485">
        <v>0</v>
      </c>
    </row>
    <row r="486" spans="1:9" x14ac:dyDescent="0.25">
      <c r="A486" s="21">
        <v>1188</v>
      </c>
      <c r="B486" s="21" t="s">
        <v>8219</v>
      </c>
      <c r="C486">
        <v>85</v>
      </c>
      <c r="G486" s="22">
        <v>1088</v>
      </c>
      <c r="H486" s="22" t="s">
        <v>8221</v>
      </c>
      <c r="I486">
        <v>147</v>
      </c>
    </row>
    <row r="487" spans="1:9" x14ac:dyDescent="0.25">
      <c r="A487" s="21">
        <v>1189</v>
      </c>
      <c r="B487" s="21" t="s">
        <v>8219</v>
      </c>
      <c r="C487">
        <v>86</v>
      </c>
      <c r="G487" s="22">
        <v>1089</v>
      </c>
      <c r="H487" s="22" t="s">
        <v>8221</v>
      </c>
      <c r="I487">
        <v>49</v>
      </c>
    </row>
    <row r="488" spans="1:9" x14ac:dyDescent="0.25">
      <c r="A488" s="21">
        <v>1190</v>
      </c>
      <c r="B488" s="21" t="s">
        <v>8219</v>
      </c>
      <c r="C488">
        <v>13</v>
      </c>
      <c r="G488" s="22">
        <v>1090</v>
      </c>
      <c r="H488" s="22" t="s">
        <v>8221</v>
      </c>
      <c r="I488">
        <v>1</v>
      </c>
    </row>
    <row r="489" spans="1:9" x14ac:dyDescent="0.25">
      <c r="A489" s="21">
        <v>1191</v>
      </c>
      <c r="B489" s="21" t="s">
        <v>8219</v>
      </c>
      <c r="C489">
        <v>33</v>
      </c>
      <c r="G489" s="22">
        <v>1091</v>
      </c>
      <c r="H489" s="22" t="s">
        <v>8221</v>
      </c>
      <c r="I489">
        <v>2</v>
      </c>
    </row>
    <row r="490" spans="1:9" x14ac:dyDescent="0.25">
      <c r="A490" s="21">
        <v>1192</v>
      </c>
      <c r="B490" s="21" t="s">
        <v>8219</v>
      </c>
      <c r="C490">
        <v>15</v>
      </c>
      <c r="G490" s="22">
        <v>1092</v>
      </c>
      <c r="H490" s="22" t="s">
        <v>8221</v>
      </c>
      <c r="I490">
        <v>7</v>
      </c>
    </row>
    <row r="491" spans="1:9" x14ac:dyDescent="0.25">
      <c r="A491" s="21">
        <v>1193</v>
      </c>
      <c r="B491" s="21" t="s">
        <v>8219</v>
      </c>
      <c r="C491">
        <v>273</v>
      </c>
      <c r="G491" s="22">
        <v>1093</v>
      </c>
      <c r="H491" s="22" t="s">
        <v>8221</v>
      </c>
      <c r="I491">
        <v>4</v>
      </c>
    </row>
    <row r="492" spans="1:9" x14ac:dyDescent="0.25">
      <c r="A492" s="21">
        <v>1194</v>
      </c>
      <c r="B492" s="21" t="s">
        <v>8219</v>
      </c>
      <c r="C492">
        <v>714</v>
      </c>
      <c r="G492" s="22">
        <v>1094</v>
      </c>
      <c r="H492" s="22" t="s">
        <v>8221</v>
      </c>
      <c r="I492">
        <v>27</v>
      </c>
    </row>
    <row r="493" spans="1:9" x14ac:dyDescent="0.25">
      <c r="A493" s="21">
        <v>1195</v>
      </c>
      <c r="B493" s="21" t="s">
        <v>8219</v>
      </c>
      <c r="C493">
        <v>170</v>
      </c>
      <c r="G493" s="22">
        <v>1095</v>
      </c>
      <c r="H493" s="22" t="s">
        <v>8221</v>
      </c>
      <c r="I493">
        <v>94</v>
      </c>
    </row>
    <row r="494" spans="1:9" x14ac:dyDescent="0.25">
      <c r="A494" s="21">
        <v>1196</v>
      </c>
      <c r="B494" s="21" t="s">
        <v>8219</v>
      </c>
      <c r="C494">
        <v>512</v>
      </c>
      <c r="G494" s="22">
        <v>1096</v>
      </c>
      <c r="H494" s="22" t="s">
        <v>8221</v>
      </c>
      <c r="I494">
        <v>29</v>
      </c>
    </row>
    <row r="495" spans="1:9" x14ac:dyDescent="0.25">
      <c r="A495" s="21">
        <v>1197</v>
      </c>
      <c r="B495" s="21" t="s">
        <v>8219</v>
      </c>
      <c r="C495">
        <v>314</v>
      </c>
      <c r="G495" s="22">
        <v>1097</v>
      </c>
      <c r="H495" s="22" t="s">
        <v>8221</v>
      </c>
      <c r="I495">
        <v>7</v>
      </c>
    </row>
    <row r="496" spans="1:9" x14ac:dyDescent="0.25">
      <c r="A496" s="21">
        <v>1198</v>
      </c>
      <c r="B496" s="21" t="s">
        <v>8219</v>
      </c>
      <c r="C496">
        <v>167</v>
      </c>
      <c r="G496" s="22">
        <v>1098</v>
      </c>
      <c r="H496" s="22" t="s">
        <v>8221</v>
      </c>
      <c r="I496">
        <v>22</v>
      </c>
    </row>
    <row r="497" spans="1:9" x14ac:dyDescent="0.25">
      <c r="A497" s="21">
        <v>1199</v>
      </c>
      <c r="B497" s="21" t="s">
        <v>8219</v>
      </c>
      <c r="C497">
        <v>9</v>
      </c>
      <c r="G497" s="22">
        <v>1099</v>
      </c>
      <c r="H497" s="22" t="s">
        <v>8221</v>
      </c>
      <c r="I497">
        <v>1</v>
      </c>
    </row>
    <row r="498" spans="1:9" x14ac:dyDescent="0.25">
      <c r="A498" s="21">
        <v>1200</v>
      </c>
      <c r="B498" s="21" t="s">
        <v>8219</v>
      </c>
      <c r="C498">
        <v>103</v>
      </c>
      <c r="G498" s="22">
        <v>1100</v>
      </c>
      <c r="H498" s="22" t="s">
        <v>8221</v>
      </c>
      <c r="I498">
        <v>10</v>
      </c>
    </row>
    <row r="499" spans="1:9" x14ac:dyDescent="0.25">
      <c r="A499" s="21">
        <v>1201</v>
      </c>
      <c r="B499" s="21" t="s">
        <v>8219</v>
      </c>
      <c r="C499">
        <v>111</v>
      </c>
      <c r="G499" s="22">
        <v>1101</v>
      </c>
      <c r="H499" s="22" t="s">
        <v>8221</v>
      </c>
      <c r="I499">
        <v>6</v>
      </c>
    </row>
    <row r="500" spans="1:9" x14ac:dyDescent="0.25">
      <c r="A500" s="21">
        <v>1202</v>
      </c>
      <c r="B500" s="21" t="s">
        <v>8219</v>
      </c>
      <c r="C500">
        <v>271</v>
      </c>
      <c r="G500" s="22">
        <v>1102</v>
      </c>
      <c r="H500" s="22" t="s">
        <v>8221</v>
      </c>
      <c r="I500">
        <v>24</v>
      </c>
    </row>
    <row r="501" spans="1:9" x14ac:dyDescent="0.25">
      <c r="A501" s="21">
        <v>1203</v>
      </c>
      <c r="B501" s="21" t="s">
        <v>8219</v>
      </c>
      <c r="C501">
        <v>101</v>
      </c>
      <c r="G501" s="22">
        <v>1103</v>
      </c>
      <c r="H501" s="22" t="s">
        <v>8221</v>
      </c>
      <c r="I501">
        <v>15</v>
      </c>
    </row>
    <row r="502" spans="1:9" x14ac:dyDescent="0.25">
      <c r="A502" s="21">
        <v>1204</v>
      </c>
      <c r="B502" s="21" t="s">
        <v>8219</v>
      </c>
      <c r="C502">
        <v>57</v>
      </c>
      <c r="G502" s="22">
        <v>1104</v>
      </c>
      <c r="H502" s="22" t="s">
        <v>8221</v>
      </c>
      <c r="I502">
        <v>37</v>
      </c>
    </row>
    <row r="503" spans="1:9" x14ac:dyDescent="0.25">
      <c r="A503" s="21">
        <v>1205</v>
      </c>
      <c r="B503" s="21" t="s">
        <v>8219</v>
      </c>
      <c r="C503">
        <v>62</v>
      </c>
      <c r="G503" s="22">
        <v>1105</v>
      </c>
      <c r="H503" s="22" t="s">
        <v>8221</v>
      </c>
      <c r="I503">
        <v>20</v>
      </c>
    </row>
    <row r="504" spans="1:9" x14ac:dyDescent="0.25">
      <c r="A504" s="21">
        <v>1206</v>
      </c>
      <c r="B504" s="21" t="s">
        <v>8219</v>
      </c>
      <c r="C504">
        <v>32</v>
      </c>
      <c r="G504" s="22">
        <v>1106</v>
      </c>
      <c r="H504" s="22" t="s">
        <v>8221</v>
      </c>
      <c r="I504">
        <v>7</v>
      </c>
    </row>
    <row r="505" spans="1:9" x14ac:dyDescent="0.25">
      <c r="A505" s="21">
        <v>1207</v>
      </c>
      <c r="B505" s="21" t="s">
        <v>8219</v>
      </c>
      <c r="C505">
        <v>141</v>
      </c>
      <c r="G505" s="22">
        <v>1107</v>
      </c>
      <c r="H505" s="22" t="s">
        <v>8221</v>
      </c>
      <c r="I505">
        <v>0</v>
      </c>
    </row>
    <row r="506" spans="1:9" x14ac:dyDescent="0.25">
      <c r="A506" s="21">
        <v>1208</v>
      </c>
      <c r="B506" s="21" t="s">
        <v>8219</v>
      </c>
      <c r="C506">
        <v>75</v>
      </c>
      <c r="G506" s="22">
        <v>1108</v>
      </c>
      <c r="H506" s="22" t="s">
        <v>8221</v>
      </c>
      <c r="I506">
        <v>21</v>
      </c>
    </row>
    <row r="507" spans="1:9" x14ac:dyDescent="0.25">
      <c r="A507" s="21">
        <v>1209</v>
      </c>
      <c r="B507" s="21" t="s">
        <v>8219</v>
      </c>
      <c r="C507">
        <v>46</v>
      </c>
      <c r="G507" s="22">
        <v>1109</v>
      </c>
      <c r="H507" s="22" t="s">
        <v>8221</v>
      </c>
      <c r="I507">
        <v>3</v>
      </c>
    </row>
    <row r="508" spans="1:9" x14ac:dyDescent="0.25">
      <c r="A508" s="21">
        <v>1210</v>
      </c>
      <c r="B508" s="21" t="s">
        <v>8219</v>
      </c>
      <c r="C508">
        <v>103</v>
      </c>
      <c r="G508" s="22">
        <v>1110</v>
      </c>
      <c r="H508" s="22" t="s">
        <v>8221</v>
      </c>
      <c r="I508">
        <v>11</v>
      </c>
    </row>
    <row r="509" spans="1:9" x14ac:dyDescent="0.25">
      <c r="A509" s="21">
        <v>1211</v>
      </c>
      <c r="B509" s="21" t="s">
        <v>8219</v>
      </c>
      <c r="C509">
        <v>6</v>
      </c>
      <c r="G509" s="22">
        <v>1111</v>
      </c>
      <c r="H509" s="22" t="s">
        <v>8221</v>
      </c>
      <c r="I509">
        <v>1</v>
      </c>
    </row>
    <row r="510" spans="1:9" x14ac:dyDescent="0.25">
      <c r="A510" s="21">
        <v>1212</v>
      </c>
      <c r="B510" s="21" t="s">
        <v>8219</v>
      </c>
      <c r="C510">
        <v>83</v>
      </c>
      <c r="G510" s="22">
        <v>1112</v>
      </c>
      <c r="H510" s="22" t="s">
        <v>8221</v>
      </c>
      <c r="I510">
        <v>312</v>
      </c>
    </row>
    <row r="511" spans="1:9" x14ac:dyDescent="0.25">
      <c r="A511" s="21">
        <v>1213</v>
      </c>
      <c r="B511" s="21" t="s">
        <v>8219</v>
      </c>
      <c r="C511">
        <v>108</v>
      </c>
      <c r="G511" s="22">
        <v>1113</v>
      </c>
      <c r="H511" s="22" t="s">
        <v>8221</v>
      </c>
      <c r="I511">
        <v>1</v>
      </c>
    </row>
    <row r="512" spans="1:9" x14ac:dyDescent="0.25">
      <c r="A512" s="21">
        <v>1214</v>
      </c>
      <c r="B512" s="21" t="s">
        <v>8219</v>
      </c>
      <c r="C512">
        <v>25</v>
      </c>
      <c r="G512" s="22">
        <v>1114</v>
      </c>
      <c r="H512" s="22" t="s">
        <v>8221</v>
      </c>
      <c r="I512">
        <v>3</v>
      </c>
    </row>
    <row r="513" spans="1:9" x14ac:dyDescent="0.25">
      <c r="A513" s="21">
        <v>1215</v>
      </c>
      <c r="B513" s="21" t="s">
        <v>8219</v>
      </c>
      <c r="C513">
        <v>549</v>
      </c>
      <c r="G513" s="22">
        <v>1115</v>
      </c>
      <c r="H513" s="22" t="s">
        <v>8221</v>
      </c>
      <c r="I513">
        <v>4</v>
      </c>
    </row>
    <row r="514" spans="1:9" x14ac:dyDescent="0.25">
      <c r="A514" s="21">
        <v>1216</v>
      </c>
      <c r="B514" s="21" t="s">
        <v>8219</v>
      </c>
      <c r="C514">
        <v>222</v>
      </c>
      <c r="G514" s="22">
        <v>1116</v>
      </c>
      <c r="H514" s="22" t="s">
        <v>8221</v>
      </c>
      <c r="I514">
        <v>10</v>
      </c>
    </row>
    <row r="515" spans="1:9" x14ac:dyDescent="0.25">
      <c r="A515" s="21">
        <v>1217</v>
      </c>
      <c r="B515" s="21" t="s">
        <v>8219</v>
      </c>
      <c r="C515">
        <v>183</v>
      </c>
      <c r="G515" s="22">
        <v>1117</v>
      </c>
      <c r="H515" s="22" t="s">
        <v>8221</v>
      </c>
      <c r="I515">
        <v>8</v>
      </c>
    </row>
    <row r="516" spans="1:9" x14ac:dyDescent="0.25">
      <c r="A516" s="21">
        <v>1218</v>
      </c>
      <c r="B516" s="21" t="s">
        <v>8219</v>
      </c>
      <c r="C516">
        <v>89</v>
      </c>
      <c r="G516" s="22">
        <v>1118</v>
      </c>
      <c r="H516" s="22" t="s">
        <v>8221</v>
      </c>
      <c r="I516">
        <v>3</v>
      </c>
    </row>
    <row r="517" spans="1:9" x14ac:dyDescent="0.25">
      <c r="A517" s="21">
        <v>1219</v>
      </c>
      <c r="B517" s="21" t="s">
        <v>8219</v>
      </c>
      <c r="C517">
        <v>253</v>
      </c>
      <c r="G517" s="22">
        <v>1119</v>
      </c>
      <c r="H517" s="22" t="s">
        <v>8221</v>
      </c>
      <c r="I517">
        <v>1</v>
      </c>
    </row>
    <row r="518" spans="1:9" x14ac:dyDescent="0.25">
      <c r="A518" s="21">
        <v>1220</v>
      </c>
      <c r="B518" s="21" t="s">
        <v>8219</v>
      </c>
      <c r="C518">
        <v>140</v>
      </c>
      <c r="G518" s="22">
        <v>1120</v>
      </c>
      <c r="H518" s="22" t="s">
        <v>8221</v>
      </c>
      <c r="I518">
        <v>0</v>
      </c>
    </row>
    <row r="519" spans="1:9" x14ac:dyDescent="0.25">
      <c r="A519" s="21">
        <v>1221</v>
      </c>
      <c r="B519" s="21" t="s">
        <v>8219</v>
      </c>
      <c r="C519">
        <v>103</v>
      </c>
      <c r="G519" s="22">
        <v>1121</v>
      </c>
      <c r="H519" s="22" t="s">
        <v>8221</v>
      </c>
      <c r="I519">
        <v>5</v>
      </c>
    </row>
    <row r="520" spans="1:9" x14ac:dyDescent="0.25">
      <c r="A520" s="21">
        <v>1222</v>
      </c>
      <c r="B520" s="21" t="s">
        <v>8219</v>
      </c>
      <c r="C520">
        <v>138</v>
      </c>
      <c r="G520" s="22">
        <v>1122</v>
      </c>
      <c r="H520" s="22" t="s">
        <v>8221</v>
      </c>
      <c r="I520">
        <v>0</v>
      </c>
    </row>
    <row r="521" spans="1:9" x14ac:dyDescent="0.25">
      <c r="A521" s="21">
        <v>1223</v>
      </c>
      <c r="B521" s="21" t="s">
        <v>8219</v>
      </c>
      <c r="C521">
        <v>191</v>
      </c>
      <c r="G521" s="22">
        <v>1123</v>
      </c>
      <c r="H521" s="22" t="s">
        <v>8221</v>
      </c>
      <c r="I521">
        <v>3</v>
      </c>
    </row>
    <row r="522" spans="1:9" x14ac:dyDescent="0.25">
      <c r="A522" s="21">
        <v>1244</v>
      </c>
      <c r="B522" s="21" t="s">
        <v>8219</v>
      </c>
      <c r="C522">
        <v>45</v>
      </c>
      <c r="G522" s="22">
        <v>1124</v>
      </c>
      <c r="H522" s="22" t="s">
        <v>8221</v>
      </c>
      <c r="I522">
        <v>7</v>
      </c>
    </row>
    <row r="523" spans="1:9" x14ac:dyDescent="0.25">
      <c r="A523" s="21">
        <v>1245</v>
      </c>
      <c r="B523" s="21" t="s">
        <v>8219</v>
      </c>
      <c r="C523">
        <v>17</v>
      </c>
      <c r="G523" s="22">
        <v>1125</v>
      </c>
      <c r="H523" s="22" t="s">
        <v>8221</v>
      </c>
      <c r="I523">
        <v>0</v>
      </c>
    </row>
    <row r="524" spans="1:9" x14ac:dyDescent="0.25">
      <c r="A524" s="21">
        <v>1246</v>
      </c>
      <c r="B524" s="21" t="s">
        <v>8219</v>
      </c>
      <c r="C524">
        <v>31</v>
      </c>
      <c r="G524" s="22">
        <v>1126</v>
      </c>
      <c r="H524" s="22" t="s">
        <v>8221</v>
      </c>
      <c r="I524">
        <v>2</v>
      </c>
    </row>
    <row r="525" spans="1:9" x14ac:dyDescent="0.25">
      <c r="A525" s="21">
        <v>1247</v>
      </c>
      <c r="B525" s="21" t="s">
        <v>8219</v>
      </c>
      <c r="C525">
        <v>50</v>
      </c>
      <c r="G525" s="22">
        <v>1127</v>
      </c>
      <c r="H525" s="22" t="s">
        <v>8221</v>
      </c>
      <c r="I525">
        <v>23</v>
      </c>
    </row>
    <row r="526" spans="1:9" x14ac:dyDescent="0.25">
      <c r="A526" s="21">
        <v>1248</v>
      </c>
      <c r="B526" s="21" t="s">
        <v>8219</v>
      </c>
      <c r="C526">
        <v>59</v>
      </c>
      <c r="G526" s="22">
        <v>1128</v>
      </c>
      <c r="H526" s="22" t="s">
        <v>8221</v>
      </c>
      <c r="I526">
        <v>1</v>
      </c>
    </row>
    <row r="527" spans="1:9" x14ac:dyDescent="0.25">
      <c r="A527" s="21">
        <v>1249</v>
      </c>
      <c r="B527" s="21" t="s">
        <v>8219</v>
      </c>
      <c r="C527">
        <v>81</v>
      </c>
      <c r="G527" s="22">
        <v>1129</v>
      </c>
      <c r="H527" s="22" t="s">
        <v>8221</v>
      </c>
      <c r="I527">
        <v>2</v>
      </c>
    </row>
    <row r="528" spans="1:9" x14ac:dyDescent="0.25">
      <c r="A528" s="21">
        <v>1250</v>
      </c>
      <c r="B528" s="21" t="s">
        <v>8219</v>
      </c>
      <c r="C528">
        <v>508</v>
      </c>
      <c r="G528" s="22">
        <v>1130</v>
      </c>
      <c r="H528" s="22" t="s">
        <v>8221</v>
      </c>
      <c r="I528">
        <v>3</v>
      </c>
    </row>
    <row r="529" spans="1:9" x14ac:dyDescent="0.25">
      <c r="A529" s="21">
        <v>1251</v>
      </c>
      <c r="B529" s="21" t="s">
        <v>8219</v>
      </c>
      <c r="C529">
        <v>74</v>
      </c>
      <c r="G529" s="22">
        <v>1131</v>
      </c>
      <c r="H529" s="22" t="s">
        <v>8221</v>
      </c>
      <c r="I529">
        <v>0</v>
      </c>
    </row>
    <row r="530" spans="1:9" x14ac:dyDescent="0.25">
      <c r="A530" s="21">
        <v>1252</v>
      </c>
      <c r="B530" s="21" t="s">
        <v>8219</v>
      </c>
      <c r="C530">
        <v>141</v>
      </c>
      <c r="G530" s="22">
        <v>1132</v>
      </c>
      <c r="H530" s="22" t="s">
        <v>8221</v>
      </c>
      <c r="I530">
        <v>13</v>
      </c>
    </row>
    <row r="531" spans="1:9" x14ac:dyDescent="0.25">
      <c r="A531" s="21">
        <v>1253</v>
      </c>
      <c r="B531" s="21" t="s">
        <v>8219</v>
      </c>
      <c r="C531">
        <v>711</v>
      </c>
      <c r="G531" s="22">
        <v>1133</v>
      </c>
      <c r="H531" s="22" t="s">
        <v>8221</v>
      </c>
      <c r="I531">
        <v>1</v>
      </c>
    </row>
    <row r="532" spans="1:9" x14ac:dyDescent="0.25">
      <c r="A532" s="21">
        <v>1254</v>
      </c>
      <c r="B532" s="21" t="s">
        <v>8219</v>
      </c>
      <c r="C532">
        <v>141</v>
      </c>
      <c r="G532" s="22">
        <v>1134</v>
      </c>
      <c r="H532" s="22" t="s">
        <v>8221</v>
      </c>
      <c r="I532">
        <v>1</v>
      </c>
    </row>
    <row r="533" spans="1:9" x14ac:dyDescent="0.25">
      <c r="A533" s="21">
        <v>1255</v>
      </c>
      <c r="B533" s="21" t="s">
        <v>8219</v>
      </c>
      <c r="C533">
        <v>109</v>
      </c>
      <c r="G533" s="22">
        <v>1135</v>
      </c>
      <c r="H533" s="22" t="s">
        <v>8221</v>
      </c>
      <c r="I533">
        <v>1</v>
      </c>
    </row>
    <row r="534" spans="1:9" x14ac:dyDescent="0.25">
      <c r="A534" s="21">
        <v>1256</v>
      </c>
      <c r="B534" s="21" t="s">
        <v>8219</v>
      </c>
      <c r="C534">
        <v>361</v>
      </c>
      <c r="G534" s="22">
        <v>1136</v>
      </c>
      <c r="H534" s="22" t="s">
        <v>8221</v>
      </c>
      <c r="I534">
        <v>6</v>
      </c>
    </row>
    <row r="535" spans="1:9" x14ac:dyDescent="0.25">
      <c r="A535" s="21">
        <v>1257</v>
      </c>
      <c r="B535" s="21" t="s">
        <v>8219</v>
      </c>
      <c r="C535">
        <v>176</v>
      </c>
      <c r="G535" s="22">
        <v>1137</v>
      </c>
      <c r="H535" s="22" t="s">
        <v>8221</v>
      </c>
      <c r="I535">
        <v>39</v>
      </c>
    </row>
    <row r="536" spans="1:9" x14ac:dyDescent="0.25">
      <c r="A536" s="21">
        <v>1258</v>
      </c>
      <c r="B536" s="21" t="s">
        <v>8219</v>
      </c>
      <c r="C536">
        <v>670</v>
      </c>
      <c r="G536" s="22">
        <v>1138</v>
      </c>
      <c r="H536" s="22" t="s">
        <v>8221</v>
      </c>
      <c r="I536">
        <v>4</v>
      </c>
    </row>
    <row r="537" spans="1:9" x14ac:dyDescent="0.25">
      <c r="A537" s="21">
        <v>1259</v>
      </c>
      <c r="B537" s="21" t="s">
        <v>8219</v>
      </c>
      <c r="C537">
        <v>96</v>
      </c>
      <c r="G537" s="22">
        <v>1139</v>
      </c>
      <c r="H537" s="22" t="s">
        <v>8221</v>
      </c>
      <c r="I537">
        <v>1</v>
      </c>
    </row>
    <row r="538" spans="1:9" x14ac:dyDescent="0.25">
      <c r="A538" s="21">
        <v>1260</v>
      </c>
      <c r="B538" s="21" t="s">
        <v>8219</v>
      </c>
      <c r="C538">
        <v>74</v>
      </c>
      <c r="G538" s="22">
        <v>1140</v>
      </c>
      <c r="H538" s="22" t="s">
        <v>8221</v>
      </c>
      <c r="I538">
        <v>0</v>
      </c>
    </row>
    <row r="539" spans="1:9" x14ac:dyDescent="0.25">
      <c r="A539" s="21">
        <v>1261</v>
      </c>
      <c r="B539" s="21" t="s">
        <v>8219</v>
      </c>
      <c r="C539">
        <v>52</v>
      </c>
      <c r="G539" s="22">
        <v>1141</v>
      </c>
      <c r="H539" s="22" t="s">
        <v>8221</v>
      </c>
      <c r="I539">
        <v>0</v>
      </c>
    </row>
    <row r="540" spans="1:9" x14ac:dyDescent="0.25">
      <c r="A540" s="21">
        <v>1262</v>
      </c>
      <c r="B540" s="21" t="s">
        <v>8219</v>
      </c>
      <c r="C540">
        <v>105</v>
      </c>
      <c r="G540" s="22">
        <v>1142</v>
      </c>
      <c r="H540" s="22" t="s">
        <v>8221</v>
      </c>
      <c r="I540">
        <v>0</v>
      </c>
    </row>
    <row r="541" spans="1:9" x14ac:dyDescent="0.25">
      <c r="A541" s="21">
        <v>1263</v>
      </c>
      <c r="B541" s="21" t="s">
        <v>8219</v>
      </c>
      <c r="C541">
        <v>41</v>
      </c>
      <c r="G541" s="22">
        <v>1143</v>
      </c>
      <c r="H541" s="22" t="s">
        <v>8221</v>
      </c>
      <c r="I541">
        <v>8</v>
      </c>
    </row>
    <row r="542" spans="1:9" x14ac:dyDescent="0.25">
      <c r="A542" s="21">
        <v>1264</v>
      </c>
      <c r="B542" s="21" t="s">
        <v>8219</v>
      </c>
      <c r="C542">
        <v>34</v>
      </c>
      <c r="G542" s="22">
        <v>1144</v>
      </c>
      <c r="H542" s="22" t="s">
        <v>8221</v>
      </c>
      <c r="I542">
        <v>0</v>
      </c>
    </row>
    <row r="543" spans="1:9" x14ac:dyDescent="0.25">
      <c r="A543" s="21">
        <v>1265</v>
      </c>
      <c r="B543" s="21" t="s">
        <v>8219</v>
      </c>
      <c r="C543">
        <v>66</v>
      </c>
      <c r="G543" s="22">
        <v>1145</v>
      </c>
      <c r="H543" s="22" t="s">
        <v>8221</v>
      </c>
      <c r="I543">
        <v>1</v>
      </c>
    </row>
    <row r="544" spans="1:9" x14ac:dyDescent="0.25">
      <c r="A544" s="21">
        <v>1266</v>
      </c>
      <c r="B544" s="21" t="s">
        <v>8219</v>
      </c>
      <c r="C544">
        <v>50</v>
      </c>
      <c r="G544" s="22">
        <v>1146</v>
      </c>
      <c r="H544" s="22" t="s">
        <v>8221</v>
      </c>
      <c r="I544">
        <v>12</v>
      </c>
    </row>
    <row r="545" spans="1:9" x14ac:dyDescent="0.25">
      <c r="A545" s="21">
        <v>1267</v>
      </c>
      <c r="B545" s="21" t="s">
        <v>8219</v>
      </c>
      <c r="C545">
        <v>159</v>
      </c>
      <c r="G545" s="22">
        <v>1147</v>
      </c>
      <c r="H545" s="22" t="s">
        <v>8221</v>
      </c>
      <c r="I545">
        <v>0</v>
      </c>
    </row>
    <row r="546" spans="1:9" x14ac:dyDescent="0.25">
      <c r="A546" s="21">
        <v>1268</v>
      </c>
      <c r="B546" s="21" t="s">
        <v>8219</v>
      </c>
      <c r="C546">
        <v>182</v>
      </c>
      <c r="G546" s="22">
        <v>1148</v>
      </c>
      <c r="H546" s="22" t="s">
        <v>8221</v>
      </c>
      <c r="I546">
        <v>3</v>
      </c>
    </row>
    <row r="547" spans="1:9" x14ac:dyDescent="0.25">
      <c r="A547" s="21">
        <v>1269</v>
      </c>
      <c r="B547" s="21" t="s">
        <v>8219</v>
      </c>
      <c r="C547">
        <v>206</v>
      </c>
      <c r="G547" s="22">
        <v>1149</v>
      </c>
      <c r="H547" s="22" t="s">
        <v>8221</v>
      </c>
      <c r="I547">
        <v>2</v>
      </c>
    </row>
    <row r="548" spans="1:9" x14ac:dyDescent="0.25">
      <c r="A548" s="21">
        <v>1270</v>
      </c>
      <c r="B548" s="21" t="s">
        <v>8219</v>
      </c>
      <c r="C548">
        <v>169</v>
      </c>
      <c r="G548" s="22">
        <v>1150</v>
      </c>
      <c r="H548" s="22" t="s">
        <v>8221</v>
      </c>
      <c r="I548">
        <v>6</v>
      </c>
    </row>
    <row r="549" spans="1:9" x14ac:dyDescent="0.25">
      <c r="A549" s="21">
        <v>1271</v>
      </c>
      <c r="B549" s="21" t="s">
        <v>8219</v>
      </c>
      <c r="C549">
        <v>31</v>
      </c>
      <c r="G549" s="22">
        <v>1151</v>
      </c>
      <c r="H549" s="22" t="s">
        <v>8221</v>
      </c>
      <c r="I549">
        <v>0</v>
      </c>
    </row>
    <row r="550" spans="1:9" x14ac:dyDescent="0.25">
      <c r="A550" s="21">
        <v>1272</v>
      </c>
      <c r="B550" s="21" t="s">
        <v>8219</v>
      </c>
      <c r="C550">
        <v>28</v>
      </c>
      <c r="G550" s="22">
        <v>1152</v>
      </c>
      <c r="H550" s="22" t="s">
        <v>8221</v>
      </c>
      <c r="I550">
        <v>15</v>
      </c>
    </row>
    <row r="551" spans="1:9" x14ac:dyDescent="0.25">
      <c r="A551" s="21">
        <v>1273</v>
      </c>
      <c r="B551" s="21" t="s">
        <v>8219</v>
      </c>
      <c r="C551">
        <v>54</v>
      </c>
      <c r="G551" s="22">
        <v>1153</v>
      </c>
      <c r="H551" s="22" t="s">
        <v>8221</v>
      </c>
      <c r="I551">
        <v>1</v>
      </c>
    </row>
    <row r="552" spans="1:9" x14ac:dyDescent="0.25">
      <c r="A552" s="21">
        <v>1274</v>
      </c>
      <c r="B552" s="21" t="s">
        <v>8219</v>
      </c>
      <c r="C552">
        <v>467</v>
      </c>
      <c r="G552" s="22">
        <v>1154</v>
      </c>
      <c r="H552" s="22" t="s">
        <v>8221</v>
      </c>
      <c r="I552">
        <v>3</v>
      </c>
    </row>
    <row r="553" spans="1:9" x14ac:dyDescent="0.25">
      <c r="A553" s="21">
        <v>1275</v>
      </c>
      <c r="B553" s="21" t="s">
        <v>8219</v>
      </c>
      <c r="C553">
        <v>389</v>
      </c>
      <c r="G553" s="22">
        <v>1155</v>
      </c>
      <c r="H553" s="22" t="s">
        <v>8221</v>
      </c>
      <c r="I553">
        <v>8</v>
      </c>
    </row>
    <row r="554" spans="1:9" x14ac:dyDescent="0.25">
      <c r="A554" s="21">
        <v>1276</v>
      </c>
      <c r="B554" s="21" t="s">
        <v>8219</v>
      </c>
      <c r="C554">
        <v>68</v>
      </c>
      <c r="G554" s="22">
        <v>1156</v>
      </c>
      <c r="H554" s="22" t="s">
        <v>8221</v>
      </c>
      <c r="I554">
        <v>0</v>
      </c>
    </row>
    <row r="555" spans="1:9" x14ac:dyDescent="0.25">
      <c r="A555" s="21">
        <v>1277</v>
      </c>
      <c r="B555" s="21" t="s">
        <v>8219</v>
      </c>
      <c r="C555">
        <v>413</v>
      </c>
      <c r="G555" s="22">
        <v>1157</v>
      </c>
      <c r="H555" s="22" t="s">
        <v>8221</v>
      </c>
      <c r="I555">
        <v>3</v>
      </c>
    </row>
    <row r="556" spans="1:9" x14ac:dyDescent="0.25">
      <c r="A556" s="21">
        <v>1278</v>
      </c>
      <c r="B556" s="21" t="s">
        <v>8219</v>
      </c>
      <c r="C556">
        <v>190</v>
      </c>
      <c r="G556" s="22">
        <v>1158</v>
      </c>
      <c r="H556" s="22" t="s">
        <v>8221</v>
      </c>
      <c r="I556">
        <v>3</v>
      </c>
    </row>
    <row r="557" spans="1:9" x14ac:dyDescent="0.25">
      <c r="A557" s="21">
        <v>1279</v>
      </c>
      <c r="B557" s="21" t="s">
        <v>8219</v>
      </c>
      <c r="C557">
        <v>189</v>
      </c>
      <c r="G557" s="22">
        <v>1159</v>
      </c>
      <c r="H557" s="22" t="s">
        <v>8221</v>
      </c>
      <c r="I557">
        <v>0</v>
      </c>
    </row>
    <row r="558" spans="1:9" x14ac:dyDescent="0.25">
      <c r="A558" s="21">
        <v>1280</v>
      </c>
      <c r="B558" s="21" t="s">
        <v>8219</v>
      </c>
      <c r="C558">
        <v>130</v>
      </c>
      <c r="G558" s="22">
        <v>1160</v>
      </c>
      <c r="H558" s="22" t="s">
        <v>8221</v>
      </c>
      <c r="I558">
        <v>19</v>
      </c>
    </row>
    <row r="559" spans="1:9" x14ac:dyDescent="0.25">
      <c r="A559" s="21">
        <v>1281</v>
      </c>
      <c r="B559" s="21" t="s">
        <v>8219</v>
      </c>
      <c r="C559">
        <v>74</v>
      </c>
      <c r="G559" s="22">
        <v>1161</v>
      </c>
      <c r="H559" s="22" t="s">
        <v>8221</v>
      </c>
      <c r="I559">
        <v>0</v>
      </c>
    </row>
    <row r="560" spans="1:9" x14ac:dyDescent="0.25">
      <c r="A560" s="21">
        <v>1282</v>
      </c>
      <c r="B560" s="21" t="s">
        <v>8219</v>
      </c>
      <c r="C560">
        <v>274</v>
      </c>
      <c r="G560" s="22">
        <v>1162</v>
      </c>
      <c r="H560" s="22" t="s">
        <v>8221</v>
      </c>
      <c r="I560">
        <v>2</v>
      </c>
    </row>
    <row r="561" spans="1:9" x14ac:dyDescent="0.25">
      <c r="A561" s="21">
        <v>1283</v>
      </c>
      <c r="B561" s="21" t="s">
        <v>8219</v>
      </c>
      <c r="C561">
        <v>22</v>
      </c>
      <c r="G561" s="22">
        <v>1163</v>
      </c>
      <c r="H561" s="22" t="s">
        <v>8221</v>
      </c>
      <c r="I561">
        <v>0</v>
      </c>
    </row>
    <row r="562" spans="1:9" x14ac:dyDescent="0.25">
      <c r="A562" s="21">
        <v>1284</v>
      </c>
      <c r="B562" s="21" t="s">
        <v>8219</v>
      </c>
      <c r="C562">
        <v>31</v>
      </c>
      <c r="G562" s="22">
        <v>1164</v>
      </c>
      <c r="H562" s="22" t="s">
        <v>8221</v>
      </c>
      <c r="I562">
        <v>0</v>
      </c>
    </row>
    <row r="563" spans="1:9" x14ac:dyDescent="0.25">
      <c r="A563" s="21">
        <v>1285</v>
      </c>
      <c r="B563" s="21" t="s">
        <v>8219</v>
      </c>
      <c r="C563">
        <v>63</v>
      </c>
      <c r="G563" s="22">
        <v>1165</v>
      </c>
      <c r="H563" s="22" t="s">
        <v>8221</v>
      </c>
      <c r="I563">
        <v>25</v>
      </c>
    </row>
    <row r="564" spans="1:9" x14ac:dyDescent="0.25">
      <c r="A564" s="21">
        <v>1286</v>
      </c>
      <c r="B564" s="21" t="s">
        <v>8219</v>
      </c>
      <c r="C564">
        <v>20</v>
      </c>
      <c r="G564" s="22">
        <v>1166</v>
      </c>
      <c r="H564" s="22" t="s">
        <v>8221</v>
      </c>
      <c r="I564">
        <v>8</v>
      </c>
    </row>
    <row r="565" spans="1:9" x14ac:dyDescent="0.25">
      <c r="A565" s="21">
        <v>1287</v>
      </c>
      <c r="B565" s="21" t="s">
        <v>8219</v>
      </c>
      <c r="C565">
        <v>25</v>
      </c>
      <c r="G565" s="22">
        <v>1167</v>
      </c>
      <c r="H565" s="22" t="s">
        <v>8221</v>
      </c>
      <c r="I565">
        <v>16</v>
      </c>
    </row>
    <row r="566" spans="1:9" x14ac:dyDescent="0.25">
      <c r="A566" s="21">
        <v>1288</v>
      </c>
      <c r="B566" s="21" t="s">
        <v>8219</v>
      </c>
      <c r="C566">
        <v>61</v>
      </c>
      <c r="G566" s="22">
        <v>1168</v>
      </c>
      <c r="H566" s="22" t="s">
        <v>8221</v>
      </c>
      <c r="I566">
        <v>3</v>
      </c>
    </row>
    <row r="567" spans="1:9" x14ac:dyDescent="0.25">
      <c r="A567" s="21">
        <v>1289</v>
      </c>
      <c r="B567" s="21" t="s">
        <v>8219</v>
      </c>
      <c r="C567">
        <v>52</v>
      </c>
      <c r="G567" s="22">
        <v>1169</v>
      </c>
      <c r="H567" s="22" t="s">
        <v>8221</v>
      </c>
      <c r="I567">
        <v>3</v>
      </c>
    </row>
    <row r="568" spans="1:9" x14ac:dyDescent="0.25">
      <c r="A568" s="21">
        <v>1290</v>
      </c>
      <c r="B568" s="21" t="s">
        <v>8219</v>
      </c>
      <c r="C568">
        <v>86</v>
      </c>
      <c r="G568" s="22">
        <v>1170</v>
      </c>
      <c r="H568" s="22" t="s">
        <v>8221</v>
      </c>
      <c r="I568">
        <v>2</v>
      </c>
    </row>
    <row r="569" spans="1:9" x14ac:dyDescent="0.25">
      <c r="A569" s="21">
        <v>1291</v>
      </c>
      <c r="B569" s="21" t="s">
        <v>8219</v>
      </c>
      <c r="C569">
        <v>42</v>
      </c>
      <c r="G569" s="22">
        <v>1171</v>
      </c>
      <c r="H569" s="22" t="s">
        <v>8221</v>
      </c>
      <c r="I569">
        <v>1</v>
      </c>
    </row>
    <row r="570" spans="1:9" x14ac:dyDescent="0.25">
      <c r="A570" s="21">
        <v>1292</v>
      </c>
      <c r="B570" s="21" t="s">
        <v>8219</v>
      </c>
      <c r="C570">
        <v>52</v>
      </c>
      <c r="G570" s="22">
        <v>1172</v>
      </c>
      <c r="H570" s="22" t="s">
        <v>8221</v>
      </c>
      <c r="I570">
        <v>0</v>
      </c>
    </row>
    <row r="571" spans="1:9" x14ac:dyDescent="0.25">
      <c r="A571" s="21">
        <v>1293</v>
      </c>
      <c r="B571" s="21" t="s">
        <v>8219</v>
      </c>
      <c r="C571">
        <v>120</v>
      </c>
      <c r="G571" s="22">
        <v>1173</v>
      </c>
      <c r="H571" s="22" t="s">
        <v>8221</v>
      </c>
      <c r="I571">
        <v>1</v>
      </c>
    </row>
    <row r="572" spans="1:9" x14ac:dyDescent="0.25">
      <c r="A572" s="21">
        <v>1294</v>
      </c>
      <c r="B572" s="21" t="s">
        <v>8219</v>
      </c>
      <c r="C572">
        <v>22</v>
      </c>
      <c r="G572" s="22">
        <v>1174</v>
      </c>
      <c r="H572" s="22" t="s">
        <v>8221</v>
      </c>
      <c r="I572">
        <v>19</v>
      </c>
    </row>
    <row r="573" spans="1:9" x14ac:dyDescent="0.25">
      <c r="A573" s="21">
        <v>1295</v>
      </c>
      <c r="B573" s="21" t="s">
        <v>8219</v>
      </c>
      <c r="C573">
        <v>64</v>
      </c>
      <c r="G573" s="22">
        <v>1175</v>
      </c>
      <c r="H573" s="22" t="s">
        <v>8221</v>
      </c>
      <c r="I573">
        <v>9</v>
      </c>
    </row>
    <row r="574" spans="1:9" x14ac:dyDescent="0.25">
      <c r="A574" s="21">
        <v>1296</v>
      </c>
      <c r="B574" s="21" t="s">
        <v>8219</v>
      </c>
      <c r="C574">
        <v>23</v>
      </c>
      <c r="G574" s="22">
        <v>1176</v>
      </c>
      <c r="H574" s="22" t="s">
        <v>8221</v>
      </c>
      <c r="I574">
        <v>1</v>
      </c>
    </row>
    <row r="575" spans="1:9" x14ac:dyDescent="0.25">
      <c r="A575" s="21">
        <v>1297</v>
      </c>
      <c r="B575" s="21" t="s">
        <v>8219</v>
      </c>
      <c r="C575">
        <v>238</v>
      </c>
      <c r="G575" s="22">
        <v>1177</v>
      </c>
      <c r="H575" s="22" t="s">
        <v>8221</v>
      </c>
      <c r="I575">
        <v>0</v>
      </c>
    </row>
    <row r="576" spans="1:9" x14ac:dyDescent="0.25">
      <c r="A576" s="21">
        <v>1298</v>
      </c>
      <c r="B576" s="21" t="s">
        <v>8219</v>
      </c>
      <c r="C576">
        <v>33</v>
      </c>
      <c r="G576" s="22">
        <v>1178</v>
      </c>
      <c r="H576" s="22" t="s">
        <v>8221</v>
      </c>
      <c r="I576">
        <v>1</v>
      </c>
    </row>
    <row r="577" spans="1:9" x14ac:dyDescent="0.25">
      <c r="A577" s="21">
        <v>1299</v>
      </c>
      <c r="B577" s="21" t="s">
        <v>8219</v>
      </c>
      <c r="C577">
        <v>32</v>
      </c>
      <c r="G577" s="22">
        <v>1179</v>
      </c>
      <c r="H577" s="22" t="s">
        <v>8221</v>
      </c>
      <c r="I577">
        <v>5</v>
      </c>
    </row>
    <row r="578" spans="1:9" x14ac:dyDescent="0.25">
      <c r="A578" s="21">
        <v>1300</v>
      </c>
      <c r="B578" s="21" t="s">
        <v>8219</v>
      </c>
      <c r="C578">
        <v>24</v>
      </c>
      <c r="G578" s="22">
        <v>1180</v>
      </c>
      <c r="H578" s="22" t="s">
        <v>8221</v>
      </c>
      <c r="I578">
        <v>85</v>
      </c>
    </row>
    <row r="579" spans="1:9" x14ac:dyDescent="0.25">
      <c r="A579" s="21">
        <v>1301</v>
      </c>
      <c r="B579" s="21" t="s">
        <v>8219</v>
      </c>
      <c r="C579">
        <v>29</v>
      </c>
      <c r="G579" s="22">
        <v>1181</v>
      </c>
      <c r="H579" s="22" t="s">
        <v>8221</v>
      </c>
      <c r="I579">
        <v>3</v>
      </c>
    </row>
    <row r="580" spans="1:9" x14ac:dyDescent="0.25">
      <c r="A580" s="21">
        <v>1302</v>
      </c>
      <c r="B580" s="21" t="s">
        <v>8219</v>
      </c>
      <c r="C580">
        <v>50</v>
      </c>
      <c r="G580" s="22">
        <v>1182</v>
      </c>
      <c r="H580" s="22" t="s">
        <v>8221</v>
      </c>
      <c r="I580">
        <v>4</v>
      </c>
    </row>
    <row r="581" spans="1:9" x14ac:dyDescent="0.25">
      <c r="A581" s="21">
        <v>1303</v>
      </c>
      <c r="B581" s="21" t="s">
        <v>8219</v>
      </c>
      <c r="C581">
        <v>108</v>
      </c>
      <c r="G581" s="22">
        <v>1183</v>
      </c>
      <c r="H581" s="22" t="s">
        <v>8221</v>
      </c>
      <c r="I581">
        <v>3</v>
      </c>
    </row>
    <row r="582" spans="1:9" x14ac:dyDescent="0.25">
      <c r="A582" s="21">
        <v>1344</v>
      </c>
      <c r="B582" s="21" t="s">
        <v>8219</v>
      </c>
      <c r="C582">
        <v>139</v>
      </c>
      <c r="G582" s="22">
        <v>1404</v>
      </c>
      <c r="H582" s="22" t="s">
        <v>8221</v>
      </c>
      <c r="I582">
        <v>5</v>
      </c>
    </row>
    <row r="583" spans="1:9" x14ac:dyDescent="0.25">
      <c r="A583" s="21">
        <v>1345</v>
      </c>
      <c r="B583" s="21" t="s">
        <v>8219</v>
      </c>
      <c r="C583">
        <v>7</v>
      </c>
      <c r="G583" s="22">
        <v>1405</v>
      </c>
      <c r="H583" s="22" t="s">
        <v>8221</v>
      </c>
      <c r="I583">
        <v>17</v>
      </c>
    </row>
    <row r="584" spans="1:9" x14ac:dyDescent="0.25">
      <c r="A584" s="21">
        <v>1346</v>
      </c>
      <c r="B584" s="21" t="s">
        <v>8219</v>
      </c>
      <c r="C584">
        <v>149</v>
      </c>
      <c r="G584" s="22">
        <v>1406</v>
      </c>
      <c r="H584" s="22" t="s">
        <v>8221</v>
      </c>
      <c r="I584">
        <v>3</v>
      </c>
    </row>
    <row r="585" spans="1:9" x14ac:dyDescent="0.25">
      <c r="A585" s="21">
        <v>1347</v>
      </c>
      <c r="B585" s="21" t="s">
        <v>8219</v>
      </c>
      <c r="C585">
        <v>31</v>
      </c>
      <c r="G585" s="22">
        <v>1407</v>
      </c>
      <c r="H585" s="22" t="s">
        <v>8221</v>
      </c>
      <c r="I585">
        <v>2</v>
      </c>
    </row>
    <row r="586" spans="1:9" x14ac:dyDescent="0.25">
      <c r="A586" s="21">
        <v>1348</v>
      </c>
      <c r="B586" s="21" t="s">
        <v>8219</v>
      </c>
      <c r="C586">
        <v>26</v>
      </c>
      <c r="G586" s="22">
        <v>1408</v>
      </c>
      <c r="H586" s="22" t="s">
        <v>8221</v>
      </c>
      <c r="I586">
        <v>6</v>
      </c>
    </row>
    <row r="587" spans="1:9" x14ac:dyDescent="0.25">
      <c r="A587" s="21">
        <v>1349</v>
      </c>
      <c r="B587" s="21" t="s">
        <v>8219</v>
      </c>
      <c r="C587">
        <v>172</v>
      </c>
      <c r="G587" s="22">
        <v>1409</v>
      </c>
      <c r="H587" s="22" t="s">
        <v>8221</v>
      </c>
      <c r="I587">
        <v>0</v>
      </c>
    </row>
    <row r="588" spans="1:9" x14ac:dyDescent="0.25">
      <c r="A588" s="21">
        <v>1350</v>
      </c>
      <c r="B588" s="21" t="s">
        <v>8219</v>
      </c>
      <c r="C588">
        <v>78</v>
      </c>
      <c r="G588" s="22">
        <v>1410</v>
      </c>
      <c r="H588" s="22" t="s">
        <v>8221</v>
      </c>
      <c r="I588">
        <v>1</v>
      </c>
    </row>
    <row r="589" spans="1:9" x14ac:dyDescent="0.25">
      <c r="A589" s="21">
        <v>1351</v>
      </c>
      <c r="B589" s="21" t="s">
        <v>8219</v>
      </c>
      <c r="C589">
        <v>120</v>
      </c>
      <c r="G589" s="22">
        <v>1411</v>
      </c>
      <c r="H589" s="22" t="s">
        <v>8221</v>
      </c>
      <c r="I589">
        <v>3</v>
      </c>
    </row>
    <row r="590" spans="1:9" x14ac:dyDescent="0.25">
      <c r="A590" s="21">
        <v>1352</v>
      </c>
      <c r="B590" s="21" t="s">
        <v>8219</v>
      </c>
      <c r="C590">
        <v>227</v>
      </c>
      <c r="G590" s="22">
        <v>1412</v>
      </c>
      <c r="H590" s="22" t="s">
        <v>8221</v>
      </c>
      <c r="I590">
        <v>13</v>
      </c>
    </row>
    <row r="591" spans="1:9" x14ac:dyDescent="0.25">
      <c r="A591" s="21">
        <v>1353</v>
      </c>
      <c r="B591" s="21" t="s">
        <v>8219</v>
      </c>
      <c r="C591">
        <v>42</v>
      </c>
      <c r="G591" s="22">
        <v>1413</v>
      </c>
      <c r="H591" s="22" t="s">
        <v>8221</v>
      </c>
      <c r="I591">
        <v>1</v>
      </c>
    </row>
    <row r="592" spans="1:9" x14ac:dyDescent="0.25">
      <c r="A592" s="21">
        <v>1354</v>
      </c>
      <c r="B592" s="21" t="s">
        <v>8219</v>
      </c>
      <c r="C592">
        <v>64</v>
      </c>
      <c r="G592" s="22">
        <v>1414</v>
      </c>
      <c r="H592" s="22" t="s">
        <v>8221</v>
      </c>
      <c r="I592">
        <v>1</v>
      </c>
    </row>
    <row r="593" spans="1:9" x14ac:dyDescent="0.25">
      <c r="A593" s="21">
        <v>1355</v>
      </c>
      <c r="B593" s="21" t="s">
        <v>8219</v>
      </c>
      <c r="C593">
        <v>121</v>
      </c>
      <c r="G593" s="22">
        <v>1415</v>
      </c>
      <c r="H593" s="22" t="s">
        <v>8221</v>
      </c>
      <c r="I593">
        <v>9</v>
      </c>
    </row>
    <row r="594" spans="1:9" x14ac:dyDescent="0.25">
      <c r="A594" s="21">
        <v>1356</v>
      </c>
      <c r="B594" s="21" t="s">
        <v>8219</v>
      </c>
      <c r="C594">
        <v>87</v>
      </c>
      <c r="G594" s="22">
        <v>1416</v>
      </c>
      <c r="H594" s="22" t="s">
        <v>8221</v>
      </c>
      <c r="I594">
        <v>0</v>
      </c>
    </row>
    <row r="595" spans="1:9" x14ac:dyDescent="0.25">
      <c r="A595" s="21">
        <v>1357</v>
      </c>
      <c r="B595" s="21" t="s">
        <v>8219</v>
      </c>
      <c r="C595">
        <v>65</v>
      </c>
      <c r="G595" s="22">
        <v>1417</v>
      </c>
      <c r="H595" s="22" t="s">
        <v>8221</v>
      </c>
      <c r="I595">
        <v>2</v>
      </c>
    </row>
    <row r="596" spans="1:9" x14ac:dyDescent="0.25">
      <c r="A596" s="21">
        <v>1358</v>
      </c>
      <c r="B596" s="21" t="s">
        <v>8219</v>
      </c>
      <c r="C596">
        <v>49</v>
      </c>
      <c r="G596" s="22">
        <v>1418</v>
      </c>
      <c r="H596" s="22" t="s">
        <v>8221</v>
      </c>
      <c r="I596">
        <v>1</v>
      </c>
    </row>
    <row r="597" spans="1:9" x14ac:dyDescent="0.25">
      <c r="A597" s="21">
        <v>1359</v>
      </c>
      <c r="B597" s="21" t="s">
        <v>8219</v>
      </c>
      <c r="C597">
        <v>19</v>
      </c>
      <c r="G597" s="22">
        <v>1419</v>
      </c>
      <c r="H597" s="22" t="s">
        <v>8221</v>
      </c>
      <c r="I597">
        <v>10</v>
      </c>
    </row>
    <row r="598" spans="1:9" x14ac:dyDescent="0.25">
      <c r="A598" s="21">
        <v>1360</v>
      </c>
      <c r="B598" s="21" t="s">
        <v>8219</v>
      </c>
      <c r="C598">
        <v>81</v>
      </c>
      <c r="G598" s="22">
        <v>1420</v>
      </c>
      <c r="H598" s="22" t="s">
        <v>8221</v>
      </c>
      <c r="I598">
        <v>3</v>
      </c>
    </row>
    <row r="599" spans="1:9" x14ac:dyDescent="0.25">
      <c r="A599" s="21">
        <v>1361</v>
      </c>
      <c r="B599" s="21" t="s">
        <v>8219</v>
      </c>
      <c r="C599">
        <v>264</v>
      </c>
      <c r="G599" s="22">
        <v>1421</v>
      </c>
      <c r="H599" s="22" t="s">
        <v>8221</v>
      </c>
      <c r="I599">
        <v>2</v>
      </c>
    </row>
    <row r="600" spans="1:9" x14ac:dyDescent="0.25">
      <c r="A600" s="21">
        <v>1362</v>
      </c>
      <c r="B600" s="21" t="s">
        <v>8219</v>
      </c>
      <c r="C600">
        <v>25</v>
      </c>
      <c r="G600" s="22">
        <v>1422</v>
      </c>
      <c r="H600" s="22" t="s">
        <v>8221</v>
      </c>
      <c r="I600">
        <v>2</v>
      </c>
    </row>
    <row r="601" spans="1:9" x14ac:dyDescent="0.25">
      <c r="A601" s="21">
        <v>1363</v>
      </c>
      <c r="B601" s="21" t="s">
        <v>8219</v>
      </c>
      <c r="C601">
        <v>5</v>
      </c>
      <c r="G601" s="22">
        <v>1423</v>
      </c>
      <c r="H601" s="22" t="s">
        <v>8221</v>
      </c>
      <c r="I601">
        <v>1</v>
      </c>
    </row>
    <row r="602" spans="1:9" x14ac:dyDescent="0.25">
      <c r="A602" s="21">
        <v>1364</v>
      </c>
      <c r="B602" s="21" t="s">
        <v>8219</v>
      </c>
      <c r="C602">
        <v>144</v>
      </c>
      <c r="G602" s="22">
        <v>1424</v>
      </c>
      <c r="H602" s="22" t="s">
        <v>8221</v>
      </c>
      <c r="I602">
        <v>14</v>
      </c>
    </row>
    <row r="603" spans="1:9" x14ac:dyDescent="0.25">
      <c r="A603" s="21">
        <v>1365</v>
      </c>
      <c r="B603" s="21" t="s">
        <v>8219</v>
      </c>
      <c r="C603">
        <v>92</v>
      </c>
      <c r="G603" s="22">
        <v>1425</v>
      </c>
      <c r="H603" s="22" t="s">
        <v>8221</v>
      </c>
      <c r="I603">
        <v>0</v>
      </c>
    </row>
    <row r="604" spans="1:9" x14ac:dyDescent="0.25">
      <c r="A604" s="21">
        <v>1366</v>
      </c>
      <c r="B604" s="21" t="s">
        <v>8219</v>
      </c>
      <c r="C604">
        <v>147</v>
      </c>
      <c r="G604" s="22">
        <v>1426</v>
      </c>
      <c r="H604" s="22" t="s">
        <v>8221</v>
      </c>
      <c r="I604">
        <v>0</v>
      </c>
    </row>
    <row r="605" spans="1:9" x14ac:dyDescent="0.25">
      <c r="A605" s="21">
        <v>1367</v>
      </c>
      <c r="B605" s="21" t="s">
        <v>8219</v>
      </c>
      <c r="C605">
        <v>90</v>
      </c>
      <c r="G605" s="22">
        <v>1427</v>
      </c>
      <c r="H605" s="22" t="s">
        <v>8221</v>
      </c>
      <c r="I605">
        <v>4</v>
      </c>
    </row>
    <row r="606" spans="1:9" x14ac:dyDescent="0.25">
      <c r="A606" s="21">
        <v>1368</v>
      </c>
      <c r="B606" s="21" t="s">
        <v>8219</v>
      </c>
      <c r="C606">
        <v>87</v>
      </c>
      <c r="G606" s="22">
        <v>1428</v>
      </c>
      <c r="H606" s="22" t="s">
        <v>8221</v>
      </c>
      <c r="I606">
        <v>3</v>
      </c>
    </row>
    <row r="607" spans="1:9" x14ac:dyDescent="0.25">
      <c r="A607" s="21">
        <v>1369</v>
      </c>
      <c r="B607" s="21" t="s">
        <v>8219</v>
      </c>
      <c r="C607">
        <v>406</v>
      </c>
      <c r="G607" s="22">
        <v>1429</v>
      </c>
      <c r="H607" s="22" t="s">
        <v>8221</v>
      </c>
      <c r="I607">
        <v>0</v>
      </c>
    </row>
    <row r="608" spans="1:9" x14ac:dyDescent="0.25">
      <c r="A608" s="21">
        <v>1370</v>
      </c>
      <c r="B608" s="21" t="s">
        <v>8219</v>
      </c>
      <c r="C608">
        <v>20</v>
      </c>
      <c r="G608" s="22">
        <v>1430</v>
      </c>
      <c r="H608" s="22" t="s">
        <v>8221</v>
      </c>
      <c r="I608">
        <v>5</v>
      </c>
    </row>
    <row r="609" spans="1:9" x14ac:dyDescent="0.25">
      <c r="A609" s="21">
        <v>1371</v>
      </c>
      <c r="B609" s="21" t="s">
        <v>8219</v>
      </c>
      <c r="C609">
        <v>70</v>
      </c>
      <c r="G609" s="22">
        <v>1431</v>
      </c>
      <c r="H609" s="22" t="s">
        <v>8221</v>
      </c>
      <c r="I609">
        <v>47</v>
      </c>
    </row>
    <row r="610" spans="1:9" x14ac:dyDescent="0.25">
      <c r="A610" s="21">
        <v>1372</v>
      </c>
      <c r="B610" s="21" t="s">
        <v>8219</v>
      </c>
      <c r="C610">
        <v>16</v>
      </c>
      <c r="G610" s="22">
        <v>1432</v>
      </c>
      <c r="H610" s="22" t="s">
        <v>8221</v>
      </c>
      <c r="I610">
        <v>0</v>
      </c>
    </row>
    <row r="611" spans="1:9" x14ac:dyDescent="0.25">
      <c r="A611" s="21">
        <v>1373</v>
      </c>
      <c r="B611" s="21" t="s">
        <v>8219</v>
      </c>
      <c r="C611">
        <v>52</v>
      </c>
      <c r="G611" s="22">
        <v>1433</v>
      </c>
      <c r="H611" s="22" t="s">
        <v>8221</v>
      </c>
      <c r="I611">
        <v>10</v>
      </c>
    </row>
    <row r="612" spans="1:9" x14ac:dyDescent="0.25">
      <c r="A612" s="21">
        <v>1374</v>
      </c>
      <c r="B612" s="21" t="s">
        <v>8219</v>
      </c>
      <c r="C612">
        <v>66</v>
      </c>
      <c r="G612" s="22">
        <v>1434</v>
      </c>
      <c r="H612" s="22" t="s">
        <v>8221</v>
      </c>
      <c r="I612">
        <v>11</v>
      </c>
    </row>
    <row r="613" spans="1:9" x14ac:dyDescent="0.25">
      <c r="A613" s="21">
        <v>1375</v>
      </c>
      <c r="B613" s="21" t="s">
        <v>8219</v>
      </c>
      <c r="C613">
        <v>109</v>
      </c>
      <c r="G613" s="22">
        <v>1435</v>
      </c>
      <c r="H613" s="22" t="s">
        <v>8221</v>
      </c>
      <c r="I613">
        <v>2</v>
      </c>
    </row>
    <row r="614" spans="1:9" x14ac:dyDescent="0.25">
      <c r="A614" s="21">
        <v>1376</v>
      </c>
      <c r="B614" s="21" t="s">
        <v>8219</v>
      </c>
      <c r="C614">
        <v>168</v>
      </c>
      <c r="G614" s="22">
        <v>1436</v>
      </c>
      <c r="H614" s="22" t="s">
        <v>8221</v>
      </c>
      <c r="I614">
        <v>2</v>
      </c>
    </row>
    <row r="615" spans="1:9" x14ac:dyDescent="0.25">
      <c r="A615" s="21">
        <v>1377</v>
      </c>
      <c r="B615" s="21" t="s">
        <v>8219</v>
      </c>
      <c r="C615">
        <v>31</v>
      </c>
      <c r="G615" s="22">
        <v>1437</v>
      </c>
      <c r="H615" s="22" t="s">
        <v>8221</v>
      </c>
      <c r="I615">
        <v>22</v>
      </c>
    </row>
    <row r="616" spans="1:9" x14ac:dyDescent="0.25">
      <c r="A616" s="21">
        <v>1378</v>
      </c>
      <c r="B616" s="21" t="s">
        <v>8219</v>
      </c>
      <c r="C616">
        <v>133</v>
      </c>
      <c r="G616" s="22">
        <v>1438</v>
      </c>
      <c r="H616" s="22" t="s">
        <v>8221</v>
      </c>
      <c r="I616">
        <v>8</v>
      </c>
    </row>
    <row r="617" spans="1:9" x14ac:dyDescent="0.25">
      <c r="A617" s="21">
        <v>1379</v>
      </c>
      <c r="B617" s="21" t="s">
        <v>8219</v>
      </c>
      <c r="C617">
        <v>151</v>
      </c>
      <c r="G617" s="22">
        <v>1439</v>
      </c>
      <c r="H617" s="22" t="s">
        <v>8221</v>
      </c>
      <c r="I617">
        <v>6</v>
      </c>
    </row>
    <row r="618" spans="1:9" x14ac:dyDescent="0.25">
      <c r="A618" s="21">
        <v>1380</v>
      </c>
      <c r="B618" s="21" t="s">
        <v>8219</v>
      </c>
      <c r="C618">
        <v>5</v>
      </c>
      <c r="G618" s="22">
        <v>1440</v>
      </c>
      <c r="H618" s="22" t="s">
        <v>8221</v>
      </c>
      <c r="I618">
        <v>1</v>
      </c>
    </row>
    <row r="619" spans="1:9" x14ac:dyDescent="0.25">
      <c r="A619" s="21">
        <v>1381</v>
      </c>
      <c r="B619" s="21" t="s">
        <v>8219</v>
      </c>
      <c r="C619">
        <v>73</v>
      </c>
      <c r="G619" s="22">
        <v>1441</v>
      </c>
      <c r="H619" s="22" t="s">
        <v>8221</v>
      </c>
      <c r="I619">
        <v>3</v>
      </c>
    </row>
    <row r="620" spans="1:9" x14ac:dyDescent="0.25">
      <c r="A620" s="21">
        <v>1382</v>
      </c>
      <c r="B620" s="21" t="s">
        <v>8219</v>
      </c>
      <c r="C620">
        <v>148</v>
      </c>
      <c r="G620" s="22">
        <v>1442</v>
      </c>
      <c r="H620" s="22" t="s">
        <v>8221</v>
      </c>
      <c r="I620">
        <v>0</v>
      </c>
    </row>
    <row r="621" spans="1:9" x14ac:dyDescent="0.25">
      <c r="A621" s="21">
        <v>1383</v>
      </c>
      <c r="B621" s="21" t="s">
        <v>8219</v>
      </c>
      <c r="C621">
        <v>93</v>
      </c>
      <c r="G621" s="22">
        <v>1443</v>
      </c>
      <c r="H621" s="22" t="s">
        <v>8221</v>
      </c>
      <c r="I621">
        <v>0</v>
      </c>
    </row>
    <row r="622" spans="1:9" x14ac:dyDescent="0.25">
      <c r="A622" s="21">
        <v>1384</v>
      </c>
      <c r="B622" s="21" t="s">
        <v>8219</v>
      </c>
      <c r="C622">
        <v>63</v>
      </c>
      <c r="G622" s="22">
        <v>1444</v>
      </c>
      <c r="H622" s="22" t="s">
        <v>8221</v>
      </c>
      <c r="I622">
        <v>0</v>
      </c>
    </row>
    <row r="623" spans="1:9" x14ac:dyDescent="0.25">
      <c r="A623" s="21">
        <v>1385</v>
      </c>
      <c r="B623" s="21" t="s">
        <v>8219</v>
      </c>
      <c r="C623">
        <v>134</v>
      </c>
      <c r="G623" s="22">
        <v>1445</v>
      </c>
      <c r="H623" s="22" t="s">
        <v>8221</v>
      </c>
      <c r="I623">
        <v>0</v>
      </c>
    </row>
    <row r="624" spans="1:9" x14ac:dyDescent="0.25">
      <c r="A624" s="21">
        <v>1386</v>
      </c>
      <c r="B624" s="21" t="s">
        <v>8219</v>
      </c>
      <c r="C624">
        <v>14</v>
      </c>
      <c r="G624" s="22">
        <v>1446</v>
      </c>
      <c r="H624" s="22" t="s">
        <v>8221</v>
      </c>
      <c r="I624">
        <v>0</v>
      </c>
    </row>
    <row r="625" spans="1:9" x14ac:dyDescent="0.25">
      <c r="A625" s="21">
        <v>1387</v>
      </c>
      <c r="B625" s="21" t="s">
        <v>8219</v>
      </c>
      <c r="C625">
        <v>78</v>
      </c>
      <c r="G625" s="22">
        <v>1447</v>
      </c>
      <c r="H625" s="22" t="s">
        <v>8221</v>
      </c>
      <c r="I625">
        <v>3</v>
      </c>
    </row>
    <row r="626" spans="1:9" x14ac:dyDescent="0.25">
      <c r="A626" s="21">
        <v>1388</v>
      </c>
      <c r="B626" s="21" t="s">
        <v>8219</v>
      </c>
      <c r="C626">
        <v>112</v>
      </c>
      <c r="G626" s="22">
        <v>1448</v>
      </c>
      <c r="H626" s="22" t="s">
        <v>8221</v>
      </c>
      <c r="I626">
        <v>0</v>
      </c>
    </row>
    <row r="627" spans="1:9" x14ac:dyDescent="0.25">
      <c r="A627" s="21">
        <v>1389</v>
      </c>
      <c r="B627" s="21" t="s">
        <v>8219</v>
      </c>
      <c r="C627">
        <v>34</v>
      </c>
      <c r="G627" s="22">
        <v>1449</v>
      </c>
      <c r="H627" s="22" t="s">
        <v>8221</v>
      </c>
      <c r="I627">
        <v>0</v>
      </c>
    </row>
    <row r="628" spans="1:9" x14ac:dyDescent="0.25">
      <c r="A628" s="21">
        <v>1390</v>
      </c>
      <c r="B628" s="21" t="s">
        <v>8219</v>
      </c>
      <c r="C628">
        <v>19</v>
      </c>
      <c r="G628" s="22">
        <v>1450</v>
      </c>
      <c r="H628" s="22" t="s">
        <v>8221</v>
      </c>
      <c r="I628">
        <v>1</v>
      </c>
    </row>
    <row r="629" spans="1:9" x14ac:dyDescent="0.25">
      <c r="A629" s="21">
        <v>1391</v>
      </c>
      <c r="B629" s="21" t="s">
        <v>8219</v>
      </c>
      <c r="C629">
        <v>13</v>
      </c>
      <c r="G629" s="22">
        <v>1481</v>
      </c>
      <c r="H629" s="22" t="s">
        <v>8221</v>
      </c>
      <c r="I629">
        <v>6</v>
      </c>
    </row>
    <row r="630" spans="1:9" x14ac:dyDescent="0.25">
      <c r="A630" s="21">
        <v>1392</v>
      </c>
      <c r="B630" s="21" t="s">
        <v>8219</v>
      </c>
      <c r="C630">
        <v>104</v>
      </c>
      <c r="G630" s="22">
        <v>1482</v>
      </c>
      <c r="H630" s="22" t="s">
        <v>8221</v>
      </c>
      <c r="I630">
        <v>1</v>
      </c>
    </row>
    <row r="631" spans="1:9" x14ac:dyDescent="0.25">
      <c r="A631" s="21">
        <v>1393</v>
      </c>
      <c r="B631" s="21" t="s">
        <v>8219</v>
      </c>
      <c r="C631">
        <v>52</v>
      </c>
      <c r="G631" s="22">
        <v>1483</v>
      </c>
      <c r="H631" s="22" t="s">
        <v>8221</v>
      </c>
      <c r="I631">
        <v>2</v>
      </c>
    </row>
    <row r="632" spans="1:9" x14ac:dyDescent="0.25">
      <c r="A632" s="21">
        <v>1394</v>
      </c>
      <c r="B632" s="21" t="s">
        <v>8219</v>
      </c>
      <c r="C632">
        <v>17</v>
      </c>
      <c r="G632" s="22">
        <v>1484</v>
      </c>
      <c r="H632" s="22" t="s">
        <v>8221</v>
      </c>
      <c r="I632">
        <v>0</v>
      </c>
    </row>
    <row r="633" spans="1:9" x14ac:dyDescent="0.25">
      <c r="A633" s="21">
        <v>1395</v>
      </c>
      <c r="B633" s="21" t="s">
        <v>8219</v>
      </c>
      <c r="C633">
        <v>82</v>
      </c>
      <c r="G633" s="22">
        <v>1485</v>
      </c>
      <c r="H633" s="22" t="s">
        <v>8221</v>
      </c>
      <c r="I633">
        <v>3</v>
      </c>
    </row>
    <row r="634" spans="1:9" x14ac:dyDescent="0.25">
      <c r="A634" s="21">
        <v>1396</v>
      </c>
      <c r="B634" s="21" t="s">
        <v>8219</v>
      </c>
      <c r="C634">
        <v>73</v>
      </c>
      <c r="G634" s="22">
        <v>1486</v>
      </c>
      <c r="H634" s="22" t="s">
        <v>8221</v>
      </c>
      <c r="I634">
        <v>3</v>
      </c>
    </row>
    <row r="635" spans="1:9" x14ac:dyDescent="0.25">
      <c r="A635" s="21">
        <v>1397</v>
      </c>
      <c r="B635" s="21" t="s">
        <v>8219</v>
      </c>
      <c r="C635">
        <v>158</v>
      </c>
      <c r="G635" s="22">
        <v>1487</v>
      </c>
      <c r="H635" s="22" t="s">
        <v>8221</v>
      </c>
      <c r="I635">
        <v>0</v>
      </c>
    </row>
    <row r="636" spans="1:9" x14ac:dyDescent="0.25">
      <c r="A636" s="21">
        <v>1398</v>
      </c>
      <c r="B636" s="21" t="s">
        <v>8219</v>
      </c>
      <c r="C636">
        <v>65</v>
      </c>
      <c r="G636" s="22">
        <v>1488</v>
      </c>
      <c r="H636" s="22" t="s">
        <v>8221</v>
      </c>
      <c r="I636">
        <v>6</v>
      </c>
    </row>
    <row r="637" spans="1:9" x14ac:dyDescent="0.25">
      <c r="A637" s="21">
        <v>1399</v>
      </c>
      <c r="B637" s="21" t="s">
        <v>8219</v>
      </c>
      <c r="C637">
        <v>184</v>
      </c>
      <c r="G637" s="22">
        <v>1489</v>
      </c>
      <c r="H637" s="22" t="s">
        <v>8221</v>
      </c>
      <c r="I637">
        <v>0</v>
      </c>
    </row>
    <row r="638" spans="1:9" x14ac:dyDescent="0.25">
      <c r="A638" s="21">
        <v>1400</v>
      </c>
      <c r="B638" s="21" t="s">
        <v>8219</v>
      </c>
      <c r="C638">
        <v>34</v>
      </c>
      <c r="G638" s="22">
        <v>1490</v>
      </c>
      <c r="H638" s="22" t="s">
        <v>8221</v>
      </c>
      <c r="I638">
        <v>19</v>
      </c>
    </row>
    <row r="639" spans="1:9" x14ac:dyDescent="0.25">
      <c r="A639" s="21">
        <v>1401</v>
      </c>
      <c r="B639" s="21" t="s">
        <v>8219</v>
      </c>
      <c r="C639">
        <v>240</v>
      </c>
      <c r="G639" s="22">
        <v>1491</v>
      </c>
      <c r="H639" s="22" t="s">
        <v>8221</v>
      </c>
      <c r="I639">
        <v>1</v>
      </c>
    </row>
    <row r="640" spans="1:9" x14ac:dyDescent="0.25">
      <c r="A640" s="21">
        <v>1402</v>
      </c>
      <c r="B640" s="21" t="s">
        <v>8219</v>
      </c>
      <c r="C640">
        <v>113</v>
      </c>
      <c r="G640" s="22">
        <v>1492</v>
      </c>
      <c r="H640" s="22" t="s">
        <v>8221</v>
      </c>
      <c r="I640">
        <v>2</v>
      </c>
    </row>
    <row r="641" spans="1:9" x14ac:dyDescent="0.25">
      <c r="A641" s="21">
        <v>1403</v>
      </c>
      <c r="B641" s="21" t="s">
        <v>8219</v>
      </c>
      <c r="C641">
        <v>66</v>
      </c>
      <c r="G641" s="22">
        <v>1493</v>
      </c>
      <c r="H641" s="22" t="s">
        <v>8221</v>
      </c>
      <c r="I641">
        <v>0</v>
      </c>
    </row>
    <row r="642" spans="1:9" x14ac:dyDescent="0.25">
      <c r="A642" s="21">
        <v>1461</v>
      </c>
      <c r="B642" s="21" t="s">
        <v>8219</v>
      </c>
      <c r="C642">
        <v>340</v>
      </c>
      <c r="G642" s="22">
        <v>1494</v>
      </c>
      <c r="H642" s="22" t="s">
        <v>8221</v>
      </c>
      <c r="I642">
        <v>11</v>
      </c>
    </row>
    <row r="643" spans="1:9" x14ac:dyDescent="0.25">
      <c r="A643" s="21">
        <v>1462</v>
      </c>
      <c r="B643" s="21" t="s">
        <v>8219</v>
      </c>
      <c r="C643">
        <v>150</v>
      </c>
      <c r="G643" s="22">
        <v>1495</v>
      </c>
      <c r="H643" s="22" t="s">
        <v>8221</v>
      </c>
      <c r="I643">
        <v>0</v>
      </c>
    </row>
    <row r="644" spans="1:9" x14ac:dyDescent="0.25">
      <c r="A644" s="21">
        <v>1463</v>
      </c>
      <c r="B644" s="21" t="s">
        <v>8219</v>
      </c>
      <c r="C644">
        <v>25</v>
      </c>
      <c r="G644" s="22">
        <v>1496</v>
      </c>
      <c r="H644" s="22" t="s">
        <v>8221</v>
      </c>
      <c r="I644">
        <v>0</v>
      </c>
    </row>
    <row r="645" spans="1:9" x14ac:dyDescent="0.25">
      <c r="A645" s="21">
        <v>1464</v>
      </c>
      <c r="B645" s="21" t="s">
        <v>8219</v>
      </c>
      <c r="C645">
        <v>234</v>
      </c>
      <c r="G645" s="22">
        <v>1497</v>
      </c>
      <c r="H645" s="22" t="s">
        <v>8221</v>
      </c>
      <c r="I645">
        <v>1</v>
      </c>
    </row>
    <row r="646" spans="1:9" x14ac:dyDescent="0.25">
      <c r="A646" s="21">
        <v>1465</v>
      </c>
      <c r="B646" s="21" t="s">
        <v>8219</v>
      </c>
      <c r="C646">
        <v>2602</v>
      </c>
      <c r="G646" s="22">
        <v>1498</v>
      </c>
      <c r="H646" s="22" t="s">
        <v>8221</v>
      </c>
      <c r="I646">
        <v>3</v>
      </c>
    </row>
    <row r="647" spans="1:9" x14ac:dyDescent="0.25">
      <c r="A647" s="21">
        <v>1466</v>
      </c>
      <c r="B647" s="21" t="s">
        <v>8219</v>
      </c>
      <c r="C647">
        <v>248</v>
      </c>
      <c r="G647" s="22">
        <v>1499</v>
      </c>
      <c r="H647" s="22" t="s">
        <v>8221</v>
      </c>
      <c r="I647">
        <v>1</v>
      </c>
    </row>
    <row r="648" spans="1:9" x14ac:dyDescent="0.25">
      <c r="A648" s="21">
        <v>1467</v>
      </c>
      <c r="B648" s="21" t="s">
        <v>8219</v>
      </c>
      <c r="C648">
        <v>600</v>
      </c>
      <c r="G648" s="22">
        <v>1500</v>
      </c>
      <c r="H648" s="22" t="s">
        <v>8221</v>
      </c>
      <c r="I648">
        <v>15</v>
      </c>
    </row>
    <row r="649" spans="1:9" x14ac:dyDescent="0.25">
      <c r="A649" s="21">
        <v>1468</v>
      </c>
      <c r="B649" s="21" t="s">
        <v>8219</v>
      </c>
      <c r="C649">
        <v>293</v>
      </c>
      <c r="G649" s="22">
        <v>1541</v>
      </c>
      <c r="H649" s="22" t="s">
        <v>8221</v>
      </c>
      <c r="I649">
        <v>2</v>
      </c>
    </row>
    <row r="650" spans="1:9" x14ac:dyDescent="0.25">
      <c r="A650" s="21">
        <v>1469</v>
      </c>
      <c r="B650" s="21" t="s">
        <v>8219</v>
      </c>
      <c r="C650">
        <v>321</v>
      </c>
      <c r="G650" s="22">
        <v>1542</v>
      </c>
      <c r="H650" s="22" t="s">
        <v>8221</v>
      </c>
      <c r="I650">
        <v>1</v>
      </c>
    </row>
    <row r="651" spans="1:9" x14ac:dyDescent="0.25">
      <c r="A651" s="21">
        <v>1470</v>
      </c>
      <c r="B651" s="21" t="s">
        <v>8219</v>
      </c>
      <c r="C651">
        <v>81</v>
      </c>
      <c r="G651" s="22">
        <v>1543</v>
      </c>
      <c r="H651" s="22" t="s">
        <v>8221</v>
      </c>
      <c r="I651">
        <v>1</v>
      </c>
    </row>
    <row r="652" spans="1:9" x14ac:dyDescent="0.25">
      <c r="A652" s="21">
        <v>1471</v>
      </c>
      <c r="B652" s="21" t="s">
        <v>8219</v>
      </c>
      <c r="C652">
        <v>343</v>
      </c>
      <c r="G652" s="22">
        <v>1544</v>
      </c>
      <c r="H652" s="22" t="s">
        <v>8221</v>
      </c>
      <c r="I652">
        <v>0</v>
      </c>
    </row>
    <row r="653" spans="1:9" x14ac:dyDescent="0.25">
      <c r="A653" s="21">
        <v>1472</v>
      </c>
      <c r="B653" s="21" t="s">
        <v>8219</v>
      </c>
      <c r="C653">
        <v>336</v>
      </c>
      <c r="G653" s="22">
        <v>1545</v>
      </c>
      <c r="H653" s="22" t="s">
        <v>8221</v>
      </c>
      <c r="I653">
        <v>1</v>
      </c>
    </row>
    <row r="654" spans="1:9" x14ac:dyDescent="0.25">
      <c r="A654" s="21">
        <v>1473</v>
      </c>
      <c r="B654" s="21" t="s">
        <v>8219</v>
      </c>
      <c r="C654">
        <v>47</v>
      </c>
      <c r="G654" s="22">
        <v>1546</v>
      </c>
      <c r="H654" s="22" t="s">
        <v>8221</v>
      </c>
      <c r="I654">
        <v>11</v>
      </c>
    </row>
    <row r="655" spans="1:9" x14ac:dyDescent="0.25">
      <c r="A655" s="21">
        <v>1474</v>
      </c>
      <c r="B655" s="21" t="s">
        <v>8219</v>
      </c>
      <c r="C655">
        <v>76</v>
      </c>
      <c r="G655" s="22">
        <v>1547</v>
      </c>
      <c r="H655" s="22" t="s">
        <v>8221</v>
      </c>
      <c r="I655">
        <v>0</v>
      </c>
    </row>
    <row r="656" spans="1:9" x14ac:dyDescent="0.25">
      <c r="A656" s="21">
        <v>1475</v>
      </c>
      <c r="B656" s="21" t="s">
        <v>8219</v>
      </c>
      <c r="C656">
        <v>441</v>
      </c>
      <c r="G656" s="22">
        <v>1548</v>
      </c>
      <c r="H656" s="22" t="s">
        <v>8221</v>
      </c>
      <c r="I656">
        <v>1</v>
      </c>
    </row>
    <row r="657" spans="1:9" x14ac:dyDescent="0.25">
      <c r="A657" s="21">
        <v>1476</v>
      </c>
      <c r="B657" s="21" t="s">
        <v>8219</v>
      </c>
      <c r="C657">
        <v>916</v>
      </c>
      <c r="G657" s="22">
        <v>1549</v>
      </c>
      <c r="H657" s="22" t="s">
        <v>8221</v>
      </c>
      <c r="I657">
        <v>6</v>
      </c>
    </row>
    <row r="658" spans="1:9" x14ac:dyDescent="0.25">
      <c r="A658" s="21">
        <v>1477</v>
      </c>
      <c r="B658" s="21" t="s">
        <v>8219</v>
      </c>
      <c r="C658">
        <v>369</v>
      </c>
      <c r="G658" s="22">
        <v>1550</v>
      </c>
      <c r="H658" s="22" t="s">
        <v>8221</v>
      </c>
      <c r="I658">
        <v>7</v>
      </c>
    </row>
    <row r="659" spans="1:9" x14ac:dyDescent="0.25">
      <c r="A659" s="21">
        <v>1478</v>
      </c>
      <c r="B659" s="21" t="s">
        <v>8219</v>
      </c>
      <c r="C659">
        <v>20242</v>
      </c>
      <c r="G659" s="22">
        <v>1551</v>
      </c>
      <c r="H659" s="22" t="s">
        <v>8221</v>
      </c>
      <c r="I659">
        <v>0</v>
      </c>
    </row>
    <row r="660" spans="1:9" x14ac:dyDescent="0.25">
      <c r="A660" s="21">
        <v>1479</v>
      </c>
      <c r="B660" s="21" t="s">
        <v>8219</v>
      </c>
      <c r="C660">
        <v>71</v>
      </c>
      <c r="G660" s="22">
        <v>1552</v>
      </c>
      <c r="H660" s="22" t="s">
        <v>8221</v>
      </c>
      <c r="I660">
        <v>16</v>
      </c>
    </row>
    <row r="661" spans="1:9" x14ac:dyDescent="0.25">
      <c r="A661" s="21">
        <v>1480</v>
      </c>
      <c r="B661" s="21" t="s">
        <v>8219</v>
      </c>
      <c r="C661">
        <v>635</v>
      </c>
      <c r="G661" s="22">
        <v>1553</v>
      </c>
      <c r="H661" s="22" t="s">
        <v>8221</v>
      </c>
      <c r="I661">
        <v>0</v>
      </c>
    </row>
    <row r="662" spans="1:9" x14ac:dyDescent="0.25">
      <c r="A662" s="21">
        <v>1501</v>
      </c>
      <c r="B662" s="21" t="s">
        <v>8219</v>
      </c>
      <c r="C662">
        <v>885</v>
      </c>
      <c r="G662" s="22">
        <v>1554</v>
      </c>
      <c r="H662" s="22" t="s">
        <v>8221</v>
      </c>
      <c r="I662">
        <v>0</v>
      </c>
    </row>
    <row r="663" spans="1:9" x14ac:dyDescent="0.25">
      <c r="A663" s="21">
        <v>1502</v>
      </c>
      <c r="B663" s="21" t="s">
        <v>8219</v>
      </c>
      <c r="C663">
        <v>329</v>
      </c>
      <c r="G663" s="22">
        <v>1555</v>
      </c>
      <c r="H663" s="22" t="s">
        <v>8221</v>
      </c>
      <c r="I663">
        <v>0</v>
      </c>
    </row>
    <row r="664" spans="1:9" x14ac:dyDescent="0.25">
      <c r="A664" s="21">
        <v>1503</v>
      </c>
      <c r="B664" s="21" t="s">
        <v>8219</v>
      </c>
      <c r="C664">
        <v>71</v>
      </c>
      <c r="G664" s="22">
        <v>1556</v>
      </c>
      <c r="H664" s="22" t="s">
        <v>8221</v>
      </c>
      <c r="I664">
        <v>12</v>
      </c>
    </row>
    <row r="665" spans="1:9" x14ac:dyDescent="0.25">
      <c r="A665" s="21">
        <v>1504</v>
      </c>
      <c r="B665" s="21" t="s">
        <v>8219</v>
      </c>
      <c r="C665">
        <v>269</v>
      </c>
      <c r="G665" s="22">
        <v>1557</v>
      </c>
      <c r="H665" s="22" t="s">
        <v>8221</v>
      </c>
      <c r="I665">
        <v>1</v>
      </c>
    </row>
    <row r="666" spans="1:9" x14ac:dyDescent="0.25">
      <c r="A666" s="21">
        <v>1505</v>
      </c>
      <c r="B666" s="21" t="s">
        <v>8219</v>
      </c>
      <c r="C666">
        <v>345</v>
      </c>
      <c r="G666" s="22">
        <v>1558</v>
      </c>
      <c r="H666" s="22" t="s">
        <v>8221</v>
      </c>
      <c r="I666">
        <v>3</v>
      </c>
    </row>
    <row r="667" spans="1:9" x14ac:dyDescent="0.25">
      <c r="A667" s="21">
        <v>1506</v>
      </c>
      <c r="B667" s="21" t="s">
        <v>8219</v>
      </c>
      <c r="C667">
        <v>43</v>
      </c>
      <c r="G667" s="22">
        <v>1559</v>
      </c>
      <c r="H667" s="22" t="s">
        <v>8221</v>
      </c>
      <c r="I667">
        <v>1</v>
      </c>
    </row>
    <row r="668" spans="1:9" x14ac:dyDescent="0.25">
      <c r="A668" s="21">
        <v>1507</v>
      </c>
      <c r="B668" s="21" t="s">
        <v>8219</v>
      </c>
      <c r="C668">
        <v>33</v>
      </c>
      <c r="G668" s="22">
        <v>1560</v>
      </c>
      <c r="H668" s="22" t="s">
        <v>8221</v>
      </c>
      <c r="I668">
        <v>4</v>
      </c>
    </row>
    <row r="669" spans="1:9" x14ac:dyDescent="0.25">
      <c r="A669" s="21">
        <v>1508</v>
      </c>
      <c r="B669" s="21" t="s">
        <v>8219</v>
      </c>
      <c r="C669">
        <v>211</v>
      </c>
      <c r="G669" s="22">
        <v>1581</v>
      </c>
      <c r="H669" s="22" t="s">
        <v>8221</v>
      </c>
      <c r="I669">
        <v>1</v>
      </c>
    </row>
    <row r="670" spans="1:9" x14ac:dyDescent="0.25">
      <c r="A670" s="21">
        <v>1509</v>
      </c>
      <c r="B670" s="21" t="s">
        <v>8219</v>
      </c>
      <c r="C670">
        <v>196</v>
      </c>
      <c r="G670" s="22">
        <v>1582</v>
      </c>
      <c r="H670" s="22" t="s">
        <v>8221</v>
      </c>
      <c r="I670">
        <v>3</v>
      </c>
    </row>
    <row r="671" spans="1:9" x14ac:dyDescent="0.25">
      <c r="A671" s="21">
        <v>1510</v>
      </c>
      <c r="B671" s="21" t="s">
        <v>8219</v>
      </c>
      <c r="C671">
        <v>405</v>
      </c>
      <c r="G671" s="22">
        <v>1583</v>
      </c>
      <c r="H671" s="22" t="s">
        <v>8221</v>
      </c>
      <c r="I671">
        <v>1</v>
      </c>
    </row>
    <row r="672" spans="1:9" x14ac:dyDescent="0.25">
      <c r="A672" s="21">
        <v>1511</v>
      </c>
      <c r="B672" s="21" t="s">
        <v>8219</v>
      </c>
      <c r="C672">
        <v>206</v>
      </c>
      <c r="G672" s="22">
        <v>1584</v>
      </c>
      <c r="H672" s="22" t="s">
        <v>8221</v>
      </c>
      <c r="I672">
        <v>0</v>
      </c>
    </row>
    <row r="673" spans="1:9" x14ac:dyDescent="0.25">
      <c r="A673" s="21">
        <v>1512</v>
      </c>
      <c r="B673" s="21" t="s">
        <v>8219</v>
      </c>
      <c r="C673">
        <v>335</v>
      </c>
      <c r="G673" s="22">
        <v>1585</v>
      </c>
      <c r="H673" s="22" t="s">
        <v>8221</v>
      </c>
      <c r="I673">
        <v>12</v>
      </c>
    </row>
    <row r="674" spans="1:9" x14ac:dyDescent="0.25">
      <c r="A674" s="21">
        <v>1513</v>
      </c>
      <c r="B674" s="21" t="s">
        <v>8219</v>
      </c>
      <c r="C674">
        <v>215</v>
      </c>
      <c r="G674" s="22">
        <v>1586</v>
      </c>
      <c r="H674" s="22" t="s">
        <v>8221</v>
      </c>
      <c r="I674">
        <v>0</v>
      </c>
    </row>
    <row r="675" spans="1:9" x14ac:dyDescent="0.25">
      <c r="A675" s="21">
        <v>1514</v>
      </c>
      <c r="B675" s="21" t="s">
        <v>8219</v>
      </c>
      <c r="C675">
        <v>176</v>
      </c>
      <c r="G675" s="22">
        <v>1587</v>
      </c>
      <c r="H675" s="22" t="s">
        <v>8221</v>
      </c>
      <c r="I675">
        <v>1</v>
      </c>
    </row>
    <row r="676" spans="1:9" x14ac:dyDescent="0.25">
      <c r="A676" s="21">
        <v>1515</v>
      </c>
      <c r="B676" s="21" t="s">
        <v>8219</v>
      </c>
      <c r="C676">
        <v>555</v>
      </c>
      <c r="G676" s="22">
        <v>1588</v>
      </c>
      <c r="H676" s="22" t="s">
        <v>8221</v>
      </c>
      <c r="I676">
        <v>0</v>
      </c>
    </row>
    <row r="677" spans="1:9" x14ac:dyDescent="0.25">
      <c r="A677" s="21">
        <v>1516</v>
      </c>
      <c r="B677" s="21" t="s">
        <v>8219</v>
      </c>
      <c r="C677">
        <v>116</v>
      </c>
      <c r="G677" s="22">
        <v>1589</v>
      </c>
      <c r="H677" s="22" t="s">
        <v>8221</v>
      </c>
      <c r="I677">
        <v>0</v>
      </c>
    </row>
    <row r="678" spans="1:9" x14ac:dyDescent="0.25">
      <c r="A678" s="21">
        <v>1517</v>
      </c>
      <c r="B678" s="21" t="s">
        <v>8219</v>
      </c>
      <c r="C678">
        <v>615</v>
      </c>
      <c r="G678" s="22">
        <v>1590</v>
      </c>
      <c r="H678" s="22" t="s">
        <v>8221</v>
      </c>
      <c r="I678">
        <v>2</v>
      </c>
    </row>
    <row r="679" spans="1:9" x14ac:dyDescent="0.25">
      <c r="A679" s="21">
        <v>1518</v>
      </c>
      <c r="B679" s="21" t="s">
        <v>8219</v>
      </c>
      <c r="C679">
        <v>236</v>
      </c>
      <c r="G679" s="22">
        <v>1591</v>
      </c>
      <c r="H679" s="22" t="s">
        <v>8221</v>
      </c>
      <c r="I679">
        <v>92</v>
      </c>
    </row>
    <row r="680" spans="1:9" x14ac:dyDescent="0.25">
      <c r="A680" s="21">
        <v>1519</v>
      </c>
      <c r="B680" s="21" t="s">
        <v>8219</v>
      </c>
      <c r="C680">
        <v>145</v>
      </c>
      <c r="G680" s="22">
        <v>1592</v>
      </c>
      <c r="H680" s="22" t="s">
        <v>8221</v>
      </c>
      <c r="I680">
        <v>0</v>
      </c>
    </row>
    <row r="681" spans="1:9" x14ac:dyDescent="0.25">
      <c r="A681" s="21">
        <v>1520</v>
      </c>
      <c r="B681" s="21" t="s">
        <v>8219</v>
      </c>
      <c r="C681">
        <v>167</v>
      </c>
      <c r="G681" s="22">
        <v>1593</v>
      </c>
      <c r="H681" s="22" t="s">
        <v>8221</v>
      </c>
      <c r="I681">
        <v>3</v>
      </c>
    </row>
    <row r="682" spans="1:9" x14ac:dyDescent="0.25">
      <c r="A682" s="21">
        <v>1521</v>
      </c>
      <c r="B682" s="21" t="s">
        <v>8219</v>
      </c>
      <c r="C682">
        <v>235</v>
      </c>
      <c r="G682" s="22">
        <v>1594</v>
      </c>
      <c r="H682" s="22" t="s">
        <v>8221</v>
      </c>
      <c r="I682">
        <v>10</v>
      </c>
    </row>
    <row r="683" spans="1:9" x14ac:dyDescent="0.25">
      <c r="A683" s="21">
        <v>1522</v>
      </c>
      <c r="B683" s="21" t="s">
        <v>8219</v>
      </c>
      <c r="C683">
        <v>452</v>
      </c>
      <c r="G683" s="22">
        <v>1595</v>
      </c>
      <c r="H683" s="22" t="s">
        <v>8221</v>
      </c>
      <c r="I683">
        <v>7</v>
      </c>
    </row>
    <row r="684" spans="1:9" x14ac:dyDescent="0.25">
      <c r="A684" s="21">
        <v>1523</v>
      </c>
      <c r="B684" s="21" t="s">
        <v>8219</v>
      </c>
      <c r="C684">
        <v>241</v>
      </c>
      <c r="G684" s="22">
        <v>1596</v>
      </c>
      <c r="H684" s="22" t="s">
        <v>8221</v>
      </c>
      <c r="I684">
        <v>3</v>
      </c>
    </row>
    <row r="685" spans="1:9" x14ac:dyDescent="0.25">
      <c r="A685" s="21">
        <v>1524</v>
      </c>
      <c r="B685" s="21" t="s">
        <v>8219</v>
      </c>
      <c r="C685">
        <v>28</v>
      </c>
      <c r="G685" s="22">
        <v>1597</v>
      </c>
      <c r="H685" s="22" t="s">
        <v>8221</v>
      </c>
      <c r="I685">
        <v>0</v>
      </c>
    </row>
    <row r="686" spans="1:9" x14ac:dyDescent="0.25">
      <c r="A686" s="21">
        <v>1525</v>
      </c>
      <c r="B686" s="21" t="s">
        <v>8219</v>
      </c>
      <c r="C686">
        <v>140</v>
      </c>
      <c r="G686" s="22">
        <v>1598</v>
      </c>
      <c r="H686" s="22" t="s">
        <v>8221</v>
      </c>
      <c r="I686">
        <v>1</v>
      </c>
    </row>
    <row r="687" spans="1:9" x14ac:dyDescent="0.25">
      <c r="A687" s="21">
        <v>1526</v>
      </c>
      <c r="B687" s="21" t="s">
        <v>8219</v>
      </c>
      <c r="C687">
        <v>280</v>
      </c>
      <c r="G687" s="22">
        <v>1599</v>
      </c>
      <c r="H687" s="22" t="s">
        <v>8221</v>
      </c>
      <c r="I687">
        <v>0</v>
      </c>
    </row>
    <row r="688" spans="1:9" x14ac:dyDescent="0.25">
      <c r="A688" s="21">
        <v>1527</v>
      </c>
      <c r="B688" s="21" t="s">
        <v>8219</v>
      </c>
      <c r="C688">
        <v>70</v>
      </c>
      <c r="G688" s="22">
        <v>1600</v>
      </c>
      <c r="H688" s="22" t="s">
        <v>8221</v>
      </c>
      <c r="I688">
        <v>9</v>
      </c>
    </row>
    <row r="689" spans="1:9" x14ac:dyDescent="0.25">
      <c r="A689" s="21">
        <v>1528</v>
      </c>
      <c r="B689" s="21" t="s">
        <v>8219</v>
      </c>
      <c r="C689">
        <v>160</v>
      </c>
      <c r="G689" s="22">
        <v>1701</v>
      </c>
      <c r="H689" s="22" t="s">
        <v>8221</v>
      </c>
      <c r="I689">
        <v>2</v>
      </c>
    </row>
    <row r="690" spans="1:9" x14ac:dyDescent="0.25">
      <c r="A690" s="21">
        <v>1529</v>
      </c>
      <c r="B690" s="21" t="s">
        <v>8219</v>
      </c>
      <c r="C690">
        <v>141</v>
      </c>
      <c r="G690" s="22">
        <v>1702</v>
      </c>
      <c r="H690" s="22" t="s">
        <v>8221</v>
      </c>
      <c r="I690">
        <v>1</v>
      </c>
    </row>
    <row r="691" spans="1:9" x14ac:dyDescent="0.25">
      <c r="A691" s="21">
        <v>1530</v>
      </c>
      <c r="B691" s="21" t="s">
        <v>8219</v>
      </c>
      <c r="C691">
        <v>874</v>
      </c>
      <c r="G691" s="22">
        <v>1703</v>
      </c>
      <c r="H691" s="22" t="s">
        <v>8221</v>
      </c>
      <c r="I691">
        <v>2</v>
      </c>
    </row>
    <row r="692" spans="1:9" x14ac:dyDescent="0.25">
      <c r="A692" s="21">
        <v>1531</v>
      </c>
      <c r="B692" s="21" t="s">
        <v>8219</v>
      </c>
      <c r="C692">
        <v>73</v>
      </c>
      <c r="G692" s="22">
        <v>1704</v>
      </c>
      <c r="H692" s="22" t="s">
        <v>8221</v>
      </c>
      <c r="I692">
        <v>11</v>
      </c>
    </row>
    <row r="693" spans="1:9" x14ac:dyDescent="0.25">
      <c r="A693" s="21">
        <v>1532</v>
      </c>
      <c r="B693" s="21" t="s">
        <v>8219</v>
      </c>
      <c r="C693">
        <v>294</v>
      </c>
      <c r="G693" s="22">
        <v>1705</v>
      </c>
      <c r="H693" s="22" t="s">
        <v>8221</v>
      </c>
      <c r="I693">
        <v>0</v>
      </c>
    </row>
    <row r="694" spans="1:9" x14ac:dyDescent="0.25">
      <c r="A694" s="21">
        <v>1533</v>
      </c>
      <c r="B694" s="21" t="s">
        <v>8219</v>
      </c>
      <c r="C694">
        <v>740</v>
      </c>
      <c r="G694" s="22">
        <v>1706</v>
      </c>
      <c r="H694" s="22" t="s">
        <v>8221</v>
      </c>
      <c r="I694">
        <v>0</v>
      </c>
    </row>
    <row r="695" spans="1:9" x14ac:dyDescent="0.25">
      <c r="A695" s="21">
        <v>1534</v>
      </c>
      <c r="B695" s="21" t="s">
        <v>8219</v>
      </c>
      <c r="C695">
        <v>369</v>
      </c>
      <c r="G695" s="22">
        <v>1707</v>
      </c>
      <c r="H695" s="22" t="s">
        <v>8221</v>
      </c>
      <c r="I695">
        <v>9</v>
      </c>
    </row>
    <row r="696" spans="1:9" x14ac:dyDescent="0.25">
      <c r="A696" s="21">
        <v>1535</v>
      </c>
      <c r="B696" s="21" t="s">
        <v>8219</v>
      </c>
      <c r="C696">
        <v>110</v>
      </c>
      <c r="G696" s="22">
        <v>1708</v>
      </c>
      <c r="H696" s="22" t="s">
        <v>8221</v>
      </c>
      <c r="I696">
        <v>0</v>
      </c>
    </row>
    <row r="697" spans="1:9" x14ac:dyDescent="0.25">
      <c r="A697" s="21">
        <v>1536</v>
      </c>
      <c r="B697" s="21" t="s">
        <v>8219</v>
      </c>
      <c r="C697">
        <v>455</v>
      </c>
      <c r="G697" s="22">
        <v>1709</v>
      </c>
      <c r="H697" s="22" t="s">
        <v>8221</v>
      </c>
      <c r="I697">
        <v>4</v>
      </c>
    </row>
    <row r="698" spans="1:9" x14ac:dyDescent="0.25">
      <c r="A698" s="21">
        <v>1537</v>
      </c>
      <c r="B698" s="21" t="s">
        <v>8219</v>
      </c>
      <c r="C698">
        <v>224</v>
      </c>
      <c r="G698" s="22">
        <v>1710</v>
      </c>
      <c r="H698" s="22" t="s">
        <v>8221</v>
      </c>
      <c r="I698">
        <v>1</v>
      </c>
    </row>
    <row r="699" spans="1:9" x14ac:dyDescent="0.25">
      <c r="A699" s="21">
        <v>1538</v>
      </c>
      <c r="B699" s="21" t="s">
        <v>8219</v>
      </c>
      <c r="C699">
        <v>46</v>
      </c>
      <c r="G699" s="22">
        <v>1711</v>
      </c>
      <c r="H699" s="22" t="s">
        <v>8221</v>
      </c>
      <c r="I699">
        <v>2</v>
      </c>
    </row>
    <row r="700" spans="1:9" x14ac:dyDescent="0.25">
      <c r="A700" s="21">
        <v>1539</v>
      </c>
      <c r="B700" s="21" t="s">
        <v>8219</v>
      </c>
      <c r="C700">
        <v>284</v>
      </c>
      <c r="G700" s="22">
        <v>1712</v>
      </c>
      <c r="H700" s="22" t="s">
        <v>8221</v>
      </c>
      <c r="I700">
        <v>0</v>
      </c>
    </row>
    <row r="701" spans="1:9" x14ac:dyDescent="0.25">
      <c r="A701" s="21">
        <v>1540</v>
      </c>
      <c r="B701" s="21" t="s">
        <v>8219</v>
      </c>
      <c r="C701">
        <v>98</v>
      </c>
      <c r="G701" s="22">
        <v>1713</v>
      </c>
      <c r="H701" s="22" t="s">
        <v>8221</v>
      </c>
      <c r="I701">
        <v>1</v>
      </c>
    </row>
    <row r="702" spans="1:9" x14ac:dyDescent="0.25">
      <c r="A702" s="21">
        <v>1601</v>
      </c>
      <c r="B702" s="21" t="s">
        <v>8219</v>
      </c>
      <c r="C702">
        <v>56</v>
      </c>
      <c r="G702" s="22">
        <v>1714</v>
      </c>
      <c r="H702" s="22" t="s">
        <v>8221</v>
      </c>
      <c r="I702">
        <v>17</v>
      </c>
    </row>
    <row r="703" spans="1:9" x14ac:dyDescent="0.25">
      <c r="A703" s="21">
        <v>1602</v>
      </c>
      <c r="B703" s="21" t="s">
        <v>8219</v>
      </c>
      <c r="C703">
        <v>32</v>
      </c>
      <c r="G703" s="22">
        <v>1715</v>
      </c>
      <c r="H703" s="22" t="s">
        <v>8221</v>
      </c>
      <c r="I703">
        <v>2</v>
      </c>
    </row>
    <row r="704" spans="1:9" x14ac:dyDescent="0.25">
      <c r="A704" s="21">
        <v>1603</v>
      </c>
      <c r="B704" s="21" t="s">
        <v>8219</v>
      </c>
      <c r="C704">
        <v>30</v>
      </c>
      <c r="G704" s="22">
        <v>1716</v>
      </c>
      <c r="H704" s="22" t="s">
        <v>8221</v>
      </c>
      <c r="I704">
        <v>3</v>
      </c>
    </row>
    <row r="705" spans="1:9" x14ac:dyDescent="0.25">
      <c r="A705" s="21">
        <v>1604</v>
      </c>
      <c r="B705" s="21" t="s">
        <v>8219</v>
      </c>
      <c r="C705">
        <v>70</v>
      </c>
      <c r="G705" s="22">
        <v>1717</v>
      </c>
      <c r="H705" s="22" t="s">
        <v>8221</v>
      </c>
      <c r="I705">
        <v>41</v>
      </c>
    </row>
    <row r="706" spans="1:9" x14ac:dyDescent="0.25">
      <c r="A706" s="21">
        <v>1605</v>
      </c>
      <c r="B706" s="21" t="s">
        <v>8219</v>
      </c>
      <c r="C706">
        <v>44</v>
      </c>
      <c r="G706" s="22">
        <v>1718</v>
      </c>
      <c r="H706" s="22" t="s">
        <v>8221</v>
      </c>
      <c r="I706">
        <v>2</v>
      </c>
    </row>
    <row r="707" spans="1:9" x14ac:dyDescent="0.25">
      <c r="A707" s="21">
        <v>1606</v>
      </c>
      <c r="B707" s="21" t="s">
        <v>8219</v>
      </c>
      <c r="C707">
        <v>92</v>
      </c>
      <c r="G707" s="22">
        <v>1719</v>
      </c>
      <c r="H707" s="22" t="s">
        <v>8221</v>
      </c>
      <c r="I707">
        <v>3</v>
      </c>
    </row>
    <row r="708" spans="1:9" x14ac:dyDescent="0.25">
      <c r="A708" s="21">
        <v>1607</v>
      </c>
      <c r="B708" s="21" t="s">
        <v>8219</v>
      </c>
      <c r="C708">
        <v>205</v>
      </c>
      <c r="G708" s="22">
        <v>1720</v>
      </c>
      <c r="H708" s="22" t="s">
        <v>8221</v>
      </c>
      <c r="I708">
        <v>8</v>
      </c>
    </row>
    <row r="709" spans="1:9" x14ac:dyDescent="0.25">
      <c r="A709" s="21">
        <v>1608</v>
      </c>
      <c r="B709" s="21" t="s">
        <v>8219</v>
      </c>
      <c r="C709">
        <v>23</v>
      </c>
      <c r="G709" s="22">
        <v>1721</v>
      </c>
      <c r="H709" s="22" t="s">
        <v>8221</v>
      </c>
      <c r="I709">
        <v>0</v>
      </c>
    </row>
    <row r="710" spans="1:9" x14ac:dyDescent="0.25">
      <c r="A710" s="21">
        <v>1609</v>
      </c>
      <c r="B710" s="21" t="s">
        <v>8219</v>
      </c>
      <c r="C710">
        <v>4</v>
      </c>
      <c r="G710" s="22">
        <v>1722</v>
      </c>
      <c r="H710" s="22" t="s">
        <v>8221</v>
      </c>
      <c r="I710">
        <v>1</v>
      </c>
    </row>
    <row r="711" spans="1:9" x14ac:dyDescent="0.25">
      <c r="A711" s="21">
        <v>1610</v>
      </c>
      <c r="B711" s="21" t="s">
        <v>8219</v>
      </c>
      <c r="C711">
        <v>112</v>
      </c>
      <c r="G711" s="22">
        <v>1723</v>
      </c>
      <c r="H711" s="22" t="s">
        <v>8221</v>
      </c>
      <c r="I711">
        <v>3</v>
      </c>
    </row>
    <row r="712" spans="1:9" x14ac:dyDescent="0.25">
      <c r="A712" s="21">
        <v>1611</v>
      </c>
      <c r="B712" s="21" t="s">
        <v>8219</v>
      </c>
      <c r="C712">
        <v>27</v>
      </c>
      <c r="G712" s="22">
        <v>1724</v>
      </c>
      <c r="H712" s="22" t="s">
        <v>8221</v>
      </c>
      <c r="I712">
        <v>4</v>
      </c>
    </row>
    <row r="713" spans="1:9" x14ac:dyDescent="0.25">
      <c r="A713" s="21">
        <v>1612</v>
      </c>
      <c r="B713" s="21" t="s">
        <v>8219</v>
      </c>
      <c r="C713">
        <v>11</v>
      </c>
      <c r="G713" s="22">
        <v>1725</v>
      </c>
      <c r="H713" s="22" t="s">
        <v>8221</v>
      </c>
      <c r="I713">
        <v>9</v>
      </c>
    </row>
    <row r="714" spans="1:9" x14ac:dyDescent="0.25">
      <c r="A714" s="21">
        <v>1613</v>
      </c>
      <c r="B714" s="21" t="s">
        <v>8219</v>
      </c>
      <c r="C714">
        <v>26</v>
      </c>
      <c r="G714" s="22">
        <v>1726</v>
      </c>
      <c r="H714" s="22" t="s">
        <v>8221</v>
      </c>
      <c r="I714">
        <v>16</v>
      </c>
    </row>
    <row r="715" spans="1:9" x14ac:dyDescent="0.25">
      <c r="A715" s="21">
        <v>1614</v>
      </c>
      <c r="B715" s="21" t="s">
        <v>8219</v>
      </c>
      <c r="C715">
        <v>77</v>
      </c>
      <c r="G715" s="22">
        <v>1727</v>
      </c>
      <c r="H715" s="22" t="s">
        <v>8221</v>
      </c>
      <c r="I715">
        <v>1</v>
      </c>
    </row>
    <row r="716" spans="1:9" x14ac:dyDescent="0.25">
      <c r="A716" s="21">
        <v>1615</v>
      </c>
      <c r="B716" s="21" t="s">
        <v>8219</v>
      </c>
      <c r="C716">
        <v>136</v>
      </c>
      <c r="G716" s="22">
        <v>1728</v>
      </c>
      <c r="H716" s="22" t="s">
        <v>8221</v>
      </c>
      <c r="I716">
        <v>7</v>
      </c>
    </row>
    <row r="717" spans="1:9" x14ac:dyDescent="0.25">
      <c r="A717" s="21">
        <v>1616</v>
      </c>
      <c r="B717" s="21" t="s">
        <v>8219</v>
      </c>
      <c r="C717">
        <v>157</v>
      </c>
      <c r="G717" s="22">
        <v>1729</v>
      </c>
      <c r="H717" s="22" t="s">
        <v>8221</v>
      </c>
      <c r="I717">
        <v>0</v>
      </c>
    </row>
    <row r="718" spans="1:9" x14ac:dyDescent="0.25">
      <c r="A718" s="21">
        <v>1617</v>
      </c>
      <c r="B718" s="21" t="s">
        <v>8219</v>
      </c>
      <c r="C718">
        <v>158</v>
      </c>
      <c r="G718" s="22">
        <v>1730</v>
      </c>
      <c r="H718" s="22" t="s">
        <v>8221</v>
      </c>
      <c r="I718">
        <v>0</v>
      </c>
    </row>
    <row r="719" spans="1:9" x14ac:dyDescent="0.25">
      <c r="A719" s="21">
        <v>1618</v>
      </c>
      <c r="B719" s="21" t="s">
        <v>8219</v>
      </c>
      <c r="C719">
        <v>27</v>
      </c>
      <c r="G719" s="22">
        <v>1731</v>
      </c>
      <c r="H719" s="22" t="s">
        <v>8221</v>
      </c>
      <c r="I719">
        <v>0</v>
      </c>
    </row>
    <row r="720" spans="1:9" x14ac:dyDescent="0.25">
      <c r="A720" s="21">
        <v>1619</v>
      </c>
      <c r="B720" s="21" t="s">
        <v>8219</v>
      </c>
      <c r="C720">
        <v>23</v>
      </c>
      <c r="G720" s="22">
        <v>1732</v>
      </c>
      <c r="H720" s="22" t="s">
        <v>8221</v>
      </c>
      <c r="I720">
        <v>0</v>
      </c>
    </row>
    <row r="721" spans="1:9" x14ac:dyDescent="0.25">
      <c r="A721" s="21">
        <v>1620</v>
      </c>
      <c r="B721" s="21" t="s">
        <v>8219</v>
      </c>
      <c r="C721">
        <v>17</v>
      </c>
      <c r="G721" s="22">
        <v>1733</v>
      </c>
      <c r="H721" s="22" t="s">
        <v>8221</v>
      </c>
      <c r="I721">
        <v>0</v>
      </c>
    </row>
    <row r="722" spans="1:9" x14ac:dyDescent="0.25">
      <c r="A722" s="21">
        <v>1621</v>
      </c>
      <c r="B722" s="21" t="s">
        <v>8219</v>
      </c>
      <c r="C722">
        <v>37</v>
      </c>
      <c r="G722" s="22">
        <v>1734</v>
      </c>
      <c r="H722" s="22" t="s">
        <v>8221</v>
      </c>
      <c r="I722">
        <v>1</v>
      </c>
    </row>
    <row r="723" spans="1:9" x14ac:dyDescent="0.25">
      <c r="A723" s="21">
        <v>1622</v>
      </c>
      <c r="B723" s="21" t="s">
        <v>8219</v>
      </c>
      <c r="C723">
        <v>65</v>
      </c>
      <c r="G723" s="22">
        <v>1735</v>
      </c>
      <c r="H723" s="22" t="s">
        <v>8221</v>
      </c>
      <c r="I723">
        <v>2</v>
      </c>
    </row>
    <row r="724" spans="1:9" x14ac:dyDescent="0.25">
      <c r="A724" s="21">
        <v>1623</v>
      </c>
      <c r="B724" s="21" t="s">
        <v>8219</v>
      </c>
      <c r="C724">
        <v>18</v>
      </c>
      <c r="G724" s="22">
        <v>1736</v>
      </c>
      <c r="H724" s="22" t="s">
        <v>8221</v>
      </c>
      <c r="I724">
        <v>1</v>
      </c>
    </row>
    <row r="725" spans="1:9" x14ac:dyDescent="0.25">
      <c r="A725" s="21">
        <v>1624</v>
      </c>
      <c r="B725" s="21" t="s">
        <v>8219</v>
      </c>
      <c r="C725">
        <v>25</v>
      </c>
      <c r="G725" s="22">
        <v>1737</v>
      </c>
      <c r="H725" s="22" t="s">
        <v>8221</v>
      </c>
      <c r="I725">
        <v>15</v>
      </c>
    </row>
    <row r="726" spans="1:9" x14ac:dyDescent="0.25">
      <c r="A726" s="21">
        <v>1625</v>
      </c>
      <c r="B726" s="21" t="s">
        <v>8219</v>
      </c>
      <c r="C726">
        <v>104</v>
      </c>
      <c r="G726" s="22">
        <v>1738</v>
      </c>
      <c r="H726" s="22" t="s">
        <v>8221</v>
      </c>
      <c r="I726">
        <v>1</v>
      </c>
    </row>
    <row r="727" spans="1:9" x14ac:dyDescent="0.25">
      <c r="A727" s="21">
        <v>1626</v>
      </c>
      <c r="B727" s="21" t="s">
        <v>8219</v>
      </c>
      <c r="C727">
        <v>108</v>
      </c>
      <c r="G727" s="22">
        <v>1739</v>
      </c>
      <c r="H727" s="22" t="s">
        <v>8221</v>
      </c>
      <c r="I727">
        <v>1</v>
      </c>
    </row>
    <row r="728" spans="1:9" x14ac:dyDescent="0.25">
      <c r="A728" s="21">
        <v>1627</v>
      </c>
      <c r="B728" s="21" t="s">
        <v>8219</v>
      </c>
      <c r="C728">
        <v>38</v>
      </c>
      <c r="G728" s="22">
        <v>1740</v>
      </c>
      <c r="H728" s="22" t="s">
        <v>8221</v>
      </c>
      <c r="I728">
        <v>0</v>
      </c>
    </row>
    <row r="729" spans="1:9" x14ac:dyDescent="0.25">
      <c r="A729" s="21">
        <v>1628</v>
      </c>
      <c r="B729" s="21" t="s">
        <v>8219</v>
      </c>
      <c r="C729">
        <v>88</v>
      </c>
      <c r="G729" s="22">
        <v>1764</v>
      </c>
      <c r="H729" s="22" t="s">
        <v>8221</v>
      </c>
      <c r="I729">
        <v>39</v>
      </c>
    </row>
    <row r="730" spans="1:9" x14ac:dyDescent="0.25">
      <c r="A730" s="21">
        <v>1629</v>
      </c>
      <c r="B730" s="21" t="s">
        <v>8219</v>
      </c>
      <c r="C730">
        <v>82</v>
      </c>
      <c r="G730" s="22">
        <v>1765</v>
      </c>
      <c r="H730" s="22" t="s">
        <v>8221</v>
      </c>
      <c r="I730">
        <v>103</v>
      </c>
    </row>
    <row r="731" spans="1:9" x14ac:dyDescent="0.25">
      <c r="A731" s="21">
        <v>1630</v>
      </c>
      <c r="B731" s="21" t="s">
        <v>8219</v>
      </c>
      <c r="C731">
        <v>126</v>
      </c>
      <c r="G731" s="22">
        <v>1766</v>
      </c>
      <c r="H731" s="22" t="s">
        <v>8221</v>
      </c>
      <c r="I731">
        <v>0</v>
      </c>
    </row>
    <row r="732" spans="1:9" x14ac:dyDescent="0.25">
      <c r="A732" s="21">
        <v>1631</v>
      </c>
      <c r="B732" s="21" t="s">
        <v>8219</v>
      </c>
      <c r="C732">
        <v>133</v>
      </c>
      <c r="G732" s="22">
        <v>1767</v>
      </c>
      <c r="H732" s="22" t="s">
        <v>8221</v>
      </c>
      <c r="I732">
        <v>39</v>
      </c>
    </row>
    <row r="733" spans="1:9" x14ac:dyDescent="0.25">
      <c r="A733" s="21">
        <v>1632</v>
      </c>
      <c r="B733" s="21" t="s">
        <v>8219</v>
      </c>
      <c r="C733">
        <v>47</v>
      </c>
      <c r="G733" s="22">
        <v>1768</v>
      </c>
      <c r="H733" s="22" t="s">
        <v>8221</v>
      </c>
      <c r="I733">
        <v>15</v>
      </c>
    </row>
    <row r="734" spans="1:9" x14ac:dyDescent="0.25">
      <c r="A734" s="21">
        <v>1633</v>
      </c>
      <c r="B734" s="21" t="s">
        <v>8219</v>
      </c>
      <c r="C734">
        <v>58</v>
      </c>
      <c r="G734" s="22">
        <v>1769</v>
      </c>
      <c r="H734" s="22" t="s">
        <v>8221</v>
      </c>
      <c r="I734">
        <v>22</v>
      </c>
    </row>
    <row r="735" spans="1:9" x14ac:dyDescent="0.25">
      <c r="A735" s="21">
        <v>1634</v>
      </c>
      <c r="B735" s="21" t="s">
        <v>8219</v>
      </c>
      <c r="C735">
        <v>32</v>
      </c>
      <c r="G735" s="22">
        <v>1770</v>
      </c>
      <c r="H735" s="22" t="s">
        <v>8221</v>
      </c>
      <c r="I735">
        <v>92</v>
      </c>
    </row>
    <row r="736" spans="1:9" x14ac:dyDescent="0.25">
      <c r="A736" s="21">
        <v>1635</v>
      </c>
      <c r="B736" s="21" t="s">
        <v>8219</v>
      </c>
      <c r="C736">
        <v>37</v>
      </c>
      <c r="G736" s="22">
        <v>1771</v>
      </c>
      <c r="H736" s="22" t="s">
        <v>8221</v>
      </c>
      <c r="I736">
        <v>25</v>
      </c>
    </row>
    <row r="737" spans="1:9" x14ac:dyDescent="0.25">
      <c r="A737" s="21">
        <v>1636</v>
      </c>
      <c r="B737" s="21" t="s">
        <v>8219</v>
      </c>
      <c r="C737">
        <v>87</v>
      </c>
      <c r="G737" s="22">
        <v>1772</v>
      </c>
      <c r="H737" s="22" t="s">
        <v>8221</v>
      </c>
      <c r="I737">
        <v>19</v>
      </c>
    </row>
    <row r="738" spans="1:9" x14ac:dyDescent="0.25">
      <c r="A738" s="21">
        <v>1637</v>
      </c>
      <c r="B738" s="21" t="s">
        <v>8219</v>
      </c>
      <c r="C738">
        <v>15</v>
      </c>
      <c r="G738" s="22">
        <v>1773</v>
      </c>
      <c r="H738" s="22" t="s">
        <v>8221</v>
      </c>
      <c r="I738">
        <v>19</v>
      </c>
    </row>
    <row r="739" spans="1:9" x14ac:dyDescent="0.25">
      <c r="A739" s="21">
        <v>1638</v>
      </c>
      <c r="B739" s="21" t="s">
        <v>8219</v>
      </c>
      <c r="C739">
        <v>27</v>
      </c>
      <c r="G739" s="22">
        <v>1774</v>
      </c>
      <c r="H739" s="22" t="s">
        <v>8221</v>
      </c>
      <c r="I739">
        <v>13</v>
      </c>
    </row>
    <row r="740" spans="1:9" x14ac:dyDescent="0.25">
      <c r="A740" s="21">
        <v>1639</v>
      </c>
      <c r="B740" s="21" t="s">
        <v>8219</v>
      </c>
      <c r="C740">
        <v>19</v>
      </c>
      <c r="G740" s="22">
        <v>1775</v>
      </c>
      <c r="H740" s="22" t="s">
        <v>8221</v>
      </c>
      <c r="I740">
        <v>124</v>
      </c>
    </row>
    <row r="741" spans="1:9" x14ac:dyDescent="0.25">
      <c r="A741" s="21">
        <v>1640</v>
      </c>
      <c r="B741" s="21" t="s">
        <v>8219</v>
      </c>
      <c r="C741">
        <v>17</v>
      </c>
      <c r="G741" s="22">
        <v>1776</v>
      </c>
      <c r="H741" s="22" t="s">
        <v>8221</v>
      </c>
      <c r="I741">
        <v>4</v>
      </c>
    </row>
    <row r="742" spans="1:9" x14ac:dyDescent="0.25">
      <c r="A742" s="21">
        <v>1641</v>
      </c>
      <c r="B742" s="21" t="s">
        <v>8219</v>
      </c>
      <c r="C742">
        <v>26</v>
      </c>
      <c r="G742" s="22">
        <v>1777</v>
      </c>
      <c r="H742" s="22" t="s">
        <v>8221</v>
      </c>
      <c r="I742">
        <v>10</v>
      </c>
    </row>
    <row r="743" spans="1:9" x14ac:dyDescent="0.25">
      <c r="A743" s="21">
        <v>1642</v>
      </c>
      <c r="B743" s="21" t="s">
        <v>8219</v>
      </c>
      <c r="C743">
        <v>28</v>
      </c>
      <c r="G743" s="22">
        <v>1778</v>
      </c>
      <c r="H743" s="22" t="s">
        <v>8221</v>
      </c>
      <c r="I743">
        <v>15</v>
      </c>
    </row>
    <row r="744" spans="1:9" x14ac:dyDescent="0.25">
      <c r="A744" s="21">
        <v>1643</v>
      </c>
      <c r="B744" s="21" t="s">
        <v>8219</v>
      </c>
      <c r="C744">
        <v>37</v>
      </c>
      <c r="G744" s="22">
        <v>1779</v>
      </c>
      <c r="H744" s="22" t="s">
        <v>8221</v>
      </c>
      <c r="I744">
        <v>38</v>
      </c>
    </row>
    <row r="745" spans="1:9" x14ac:dyDescent="0.25">
      <c r="A745" s="21">
        <v>1644</v>
      </c>
      <c r="B745" s="21" t="s">
        <v>8219</v>
      </c>
      <c r="C745">
        <v>128</v>
      </c>
      <c r="G745" s="22">
        <v>1780</v>
      </c>
      <c r="H745" s="22" t="s">
        <v>8221</v>
      </c>
      <c r="I745">
        <v>152</v>
      </c>
    </row>
    <row r="746" spans="1:9" x14ac:dyDescent="0.25">
      <c r="A746" s="21">
        <v>1645</v>
      </c>
      <c r="B746" s="21" t="s">
        <v>8219</v>
      </c>
      <c r="C746">
        <v>10</v>
      </c>
      <c r="G746" s="22">
        <v>1781</v>
      </c>
      <c r="H746" s="22" t="s">
        <v>8221</v>
      </c>
      <c r="I746">
        <v>24</v>
      </c>
    </row>
    <row r="747" spans="1:9" x14ac:dyDescent="0.25">
      <c r="A747" s="21">
        <v>1646</v>
      </c>
      <c r="B747" s="21" t="s">
        <v>8219</v>
      </c>
      <c r="C747">
        <v>83</v>
      </c>
      <c r="G747" s="22">
        <v>1782</v>
      </c>
      <c r="H747" s="22" t="s">
        <v>8221</v>
      </c>
      <c r="I747">
        <v>76</v>
      </c>
    </row>
    <row r="748" spans="1:9" x14ac:dyDescent="0.25">
      <c r="A748" s="21">
        <v>1647</v>
      </c>
      <c r="B748" s="21" t="s">
        <v>8219</v>
      </c>
      <c r="C748">
        <v>46</v>
      </c>
      <c r="G748" s="22">
        <v>1783</v>
      </c>
      <c r="H748" s="22" t="s">
        <v>8221</v>
      </c>
      <c r="I748">
        <v>185</v>
      </c>
    </row>
    <row r="749" spans="1:9" x14ac:dyDescent="0.25">
      <c r="A749" s="21">
        <v>1648</v>
      </c>
      <c r="B749" s="21" t="s">
        <v>8219</v>
      </c>
      <c r="C749">
        <v>90</v>
      </c>
      <c r="G749" s="22">
        <v>1784</v>
      </c>
      <c r="H749" s="22" t="s">
        <v>8221</v>
      </c>
      <c r="I749">
        <v>33</v>
      </c>
    </row>
    <row r="750" spans="1:9" x14ac:dyDescent="0.25">
      <c r="A750" s="21">
        <v>1649</v>
      </c>
      <c r="B750" s="21" t="s">
        <v>8219</v>
      </c>
      <c r="C750">
        <v>81</v>
      </c>
      <c r="G750" s="22">
        <v>1785</v>
      </c>
      <c r="H750" s="22" t="s">
        <v>8221</v>
      </c>
      <c r="I750">
        <v>108</v>
      </c>
    </row>
    <row r="751" spans="1:9" x14ac:dyDescent="0.25">
      <c r="A751" s="21">
        <v>1650</v>
      </c>
      <c r="B751" s="21" t="s">
        <v>8219</v>
      </c>
      <c r="C751">
        <v>32</v>
      </c>
      <c r="G751" s="22">
        <v>1786</v>
      </c>
      <c r="H751" s="22" t="s">
        <v>8221</v>
      </c>
      <c r="I751">
        <v>29</v>
      </c>
    </row>
    <row r="752" spans="1:9" x14ac:dyDescent="0.25">
      <c r="A752" s="21">
        <v>1651</v>
      </c>
      <c r="B752" s="21" t="s">
        <v>8219</v>
      </c>
      <c r="C752">
        <v>20</v>
      </c>
      <c r="G752" s="22">
        <v>1787</v>
      </c>
      <c r="H752" s="22" t="s">
        <v>8221</v>
      </c>
      <c r="I752">
        <v>24</v>
      </c>
    </row>
    <row r="753" spans="1:9" x14ac:dyDescent="0.25">
      <c r="A753" s="21">
        <v>1652</v>
      </c>
      <c r="B753" s="21" t="s">
        <v>8219</v>
      </c>
      <c r="C753">
        <v>70</v>
      </c>
      <c r="G753" s="22">
        <v>1788</v>
      </c>
      <c r="H753" s="22" t="s">
        <v>8221</v>
      </c>
      <c r="I753">
        <v>4</v>
      </c>
    </row>
    <row r="754" spans="1:9" x14ac:dyDescent="0.25">
      <c r="A754" s="21">
        <v>1653</v>
      </c>
      <c r="B754" s="21" t="s">
        <v>8219</v>
      </c>
      <c r="C754">
        <v>168</v>
      </c>
      <c r="G754" s="22">
        <v>1789</v>
      </c>
      <c r="H754" s="22" t="s">
        <v>8221</v>
      </c>
      <c r="I754">
        <v>4</v>
      </c>
    </row>
    <row r="755" spans="1:9" x14ac:dyDescent="0.25">
      <c r="A755" s="21">
        <v>1654</v>
      </c>
      <c r="B755" s="21" t="s">
        <v>8219</v>
      </c>
      <c r="C755">
        <v>34</v>
      </c>
      <c r="G755" s="22">
        <v>1790</v>
      </c>
      <c r="H755" s="22" t="s">
        <v>8221</v>
      </c>
      <c r="I755">
        <v>15</v>
      </c>
    </row>
    <row r="756" spans="1:9" x14ac:dyDescent="0.25">
      <c r="A756" s="21">
        <v>1655</v>
      </c>
      <c r="B756" s="21" t="s">
        <v>8219</v>
      </c>
      <c r="C756">
        <v>48</v>
      </c>
      <c r="G756" s="22">
        <v>1791</v>
      </c>
      <c r="H756" s="22" t="s">
        <v>8221</v>
      </c>
      <c r="I756">
        <v>4</v>
      </c>
    </row>
    <row r="757" spans="1:9" x14ac:dyDescent="0.25">
      <c r="A757" s="21">
        <v>1656</v>
      </c>
      <c r="B757" s="21" t="s">
        <v>8219</v>
      </c>
      <c r="C757">
        <v>48</v>
      </c>
      <c r="G757" s="22">
        <v>1792</v>
      </c>
      <c r="H757" s="22" t="s">
        <v>8221</v>
      </c>
      <c r="I757">
        <v>139</v>
      </c>
    </row>
    <row r="758" spans="1:9" x14ac:dyDescent="0.25">
      <c r="A758" s="21">
        <v>1657</v>
      </c>
      <c r="B758" s="21" t="s">
        <v>8219</v>
      </c>
      <c r="C758">
        <v>221</v>
      </c>
      <c r="G758" s="22">
        <v>1793</v>
      </c>
      <c r="H758" s="22" t="s">
        <v>8221</v>
      </c>
      <c r="I758">
        <v>2</v>
      </c>
    </row>
    <row r="759" spans="1:9" x14ac:dyDescent="0.25">
      <c r="A759" s="21">
        <v>1658</v>
      </c>
      <c r="B759" s="21" t="s">
        <v>8219</v>
      </c>
      <c r="C759">
        <v>107</v>
      </c>
      <c r="G759" s="22">
        <v>1794</v>
      </c>
      <c r="H759" s="22" t="s">
        <v>8221</v>
      </c>
      <c r="I759">
        <v>18</v>
      </c>
    </row>
    <row r="760" spans="1:9" x14ac:dyDescent="0.25">
      <c r="A760" s="21">
        <v>1659</v>
      </c>
      <c r="B760" s="21" t="s">
        <v>8219</v>
      </c>
      <c r="C760">
        <v>45</v>
      </c>
      <c r="G760" s="22">
        <v>1795</v>
      </c>
      <c r="H760" s="22" t="s">
        <v>8221</v>
      </c>
      <c r="I760">
        <v>81</v>
      </c>
    </row>
    <row r="761" spans="1:9" x14ac:dyDescent="0.25">
      <c r="A761" s="21">
        <v>1660</v>
      </c>
      <c r="B761" s="21" t="s">
        <v>8219</v>
      </c>
      <c r="C761">
        <v>36</v>
      </c>
      <c r="G761" s="22">
        <v>1796</v>
      </c>
      <c r="H761" s="22" t="s">
        <v>8221</v>
      </c>
      <c r="I761">
        <v>86</v>
      </c>
    </row>
    <row r="762" spans="1:9" x14ac:dyDescent="0.25">
      <c r="A762" s="21">
        <v>1661</v>
      </c>
      <c r="B762" s="21" t="s">
        <v>8219</v>
      </c>
      <c r="C762">
        <v>101</v>
      </c>
      <c r="G762" s="22">
        <v>1797</v>
      </c>
      <c r="H762" s="22" t="s">
        <v>8221</v>
      </c>
      <c r="I762">
        <v>140</v>
      </c>
    </row>
    <row r="763" spans="1:9" x14ac:dyDescent="0.25">
      <c r="A763" s="21">
        <v>1662</v>
      </c>
      <c r="B763" s="21" t="s">
        <v>8219</v>
      </c>
      <c r="C763">
        <v>62</v>
      </c>
      <c r="G763" s="22">
        <v>1798</v>
      </c>
      <c r="H763" s="22" t="s">
        <v>8221</v>
      </c>
      <c r="I763">
        <v>37</v>
      </c>
    </row>
    <row r="764" spans="1:9" x14ac:dyDescent="0.25">
      <c r="A764" s="21">
        <v>1663</v>
      </c>
      <c r="B764" s="21" t="s">
        <v>8219</v>
      </c>
      <c r="C764">
        <v>32</v>
      </c>
      <c r="G764" s="22">
        <v>1799</v>
      </c>
      <c r="H764" s="22" t="s">
        <v>8221</v>
      </c>
      <c r="I764">
        <v>6</v>
      </c>
    </row>
    <row r="765" spans="1:9" x14ac:dyDescent="0.25">
      <c r="A765" s="21">
        <v>1664</v>
      </c>
      <c r="B765" s="21" t="s">
        <v>8219</v>
      </c>
      <c r="C765">
        <v>89</v>
      </c>
      <c r="G765" s="22">
        <v>1800</v>
      </c>
      <c r="H765" s="22" t="s">
        <v>8221</v>
      </c>
      <c r="I765">
        <v>113</v>
      </c>
    </row>
    <row r="766" spans="1:9" x14ac:dyDescent="0.25">
      <c r="A766" s="21">
        <v>1665</v>
      </c>
      <c r="B766" s="21" t="s">
        <v>8219</v>
      </c>
      <c r="C766">
        <v>93</v>
      </c>
      <c r="G766" s="22">
        <v>1801</v>
      </c>
      <c r="H766" s="22" t="s">
        <v>8221</v>
      </c>
      <c r="I766">
        <v>37</v>
      </c>
    </row>
    <row r="767" spans="1:9" x14ac:dyDescent="0.25">
      <c r="A767" s="21">
        <v>1666</v>
      </c>
      <c r="B767" s="21" t="s">
        <v>8219</v>
      </c>
      <c r="C767">
        <v>98</v>
      </c>
      <c r="G767" s="22">
        <v>1802</v>
      </c>
      <c r="H767" s="22" t="s">
        <v>8221</v>
      </c>
      <c r="I767">
        <v>18</v>
      </c>
    </row>
    <row r="768" spans="1:9" x14ac:dyDescent="0.25">
      <c r="A768" s="21">
        <v>1667</v>
      </c>
      <c r="B768" s="21" t="s">
        <v>8219</v>
      </c>
      <c r="C768">
        <v>82</v>
      </c>
      <c r="G768" s="22">
        <v>1803</v>
      </c>
      <c r="H768" s="22" t="s">
        <v>8221</v>
      </c>
      <c r="I768">
        <v>75</v>
      </c>
    </row>
    <row r="769" spans="1:9" x14ac:dyDescent="0.25">
      <c r="A769" s="21">
        <v>1668</v>
      </c>
      <c r="B769" s="21" t="s">
        <v>8219</v>
      </c>
      <c r="C769">
        <v>116</v>
      </c>
      <c r="G769" s="22">
        <v>1804</v>
      </c>
      <c r="H769" s="22" t="s">
        <v>8221</v>
      </c>
      <c r="I769">
        <v>52</v>
      </c>
    </row>
    <row r="770" spans="1:9" x14ac:dyDescent="0.25">
      <c r="A770" s="21">
        <v>1669</v>
      </c>
      <c r="B770" s="21" t="s">
        <v>8219</v>
      </c>
      <c r="C770">
        <v>52</v>
      </c>
      <c r="G770" s="22">
        <v>1805</v>
      </c>
      <c r="H770" s="22" t="s">
        <v>8221</v>
      </c>
      <c r="I770">
        <v>122</v>
      </c>
    </row>
    <row r="771" spans="1:9" x14ac:dyDescent="0.25">
      <c r="A771" s="21">
        <v>1670</v>
      </c>
      <c r="B771" s="21" t="s">
        <v>8219</v>
      </c>
      <c r="C771">
        <v>23</v>
      </c>
      <c r="G771" s="22">
        <v>1806</v>
      </c>
      <c r="H771" s="22" t="s">
        <v>8221</v>
      </c>
      <c r="I771">
        <v>8</v>
      </c>
    </row>
    <row r="772" spans="1:9" x14ac:dyDescent="0.25">
      <c r="A772" s="21">
        <v>1671</v>
      </c>
      <c r="B772" s="21" t="s">
        <v>8219</v>
      </c>
      <c r="C772">
        <v>77</v>
      </c>
      <c r="G772" s="22">
        <v>1807</v>
      </c>
      <c r="H772" s="22" t="s">
        <v>8221</v>
      </c>
      <c r="I772">
        <v>8</v>
      </c>
    </row>
    <row r="773" spans="1:9" x14ac:dyDescent="0.25">
      <c r="A773" s="21">
        <v>1672</v>
      </c>
      <c r="B773" s="21" t="s">
        <v>8219</v>
      </c>
      <c r="C773">
        <v>49</v>
      </c>
      <c r="G773" s="22">
        <v>1808</v>
      </c>
      <c r="H773" s="22" t="s">
        <v>8221</v>
      </c>
      <c r="I773">
        <v>96</v>
      </c>
    </row>
    <row r="774" spans="1:9" x14ac:dyDescent="0.25">
      <c r="A774" s="21">
        <v>1673</v>
      </c>
      <c r="B774" s="21" t="s">
        <v>8219</v>
      </c>
      <c r="C774">
        <v>59</v>
      </c>
      <c r="G774" s="22">
        <v>1809</v>
      </c>
      <c r="H774" s="22" t="s">
        <v>8221</v>
      </c>
      <c r="I774">
        <v>9</v>
      </c>
    </row>
    <row r="775" spans="1:9" x14ac:dyDescent="0.25">
      <c r="A775" s="21">
        <v>1674</v>
      </c>
      <c r="B775" s="21" t="s">
        <v>8219</v>
      </c>
      <c r="C775">
        <v>113</v>
      </c>
      <c r="G775" s="22">
        <v>1810</v>
      </c>
      <c r="H775" s="22" t="s">
        <v>8221</v>
      </c>
      <c r="I775">
        <v>2</v>
      </c>
    </row>
    <row r="776" spans="1:9" x14ac:dyDescent="0.25">
      <c r="A776" s="21">
        <v>1675</v>
      </c>
      <c r="B776" s="21" t="s">
        <v>8219</v>
      </c>
      <c r="C776">
        <v>34</v>
      </c>
      <c r="G776" s="22">
        <v>1811</v>
      </c>
      <c r="H776" s="22" t="s">
        <v>8221</v>
      </c>
      <c r="I776">
        <v>26</v>
      </c>
    </row>
    <row r="777" spans="1:9" x14ac:dyDescent="0.25">
      <c r="A777" s="21">
        <v>1676</v>
      </c>
      <c r="B777" s="21" t="s">
        <v>8219</v>
      </c>
      <c r="C777">
        <v>42</v>
      </c>
      <c r="G777" s="22">
        <v>1812</v>
      </c>
      <c r="H777" s="22" t="s">
        <v>8221</v>
      </c>
      <c r="I777">
        <v>23</v>
      </c>
    </row>
    <row r="778" spans="1:9" x14ac:dyDescent="0.25">
      <c r="A778" s="21">
        <v>1677</v>
      </c>
      <c r="B778" s="21" t="s">
        <v>8219</v>
      </c>
      <c r="C778">
        <v>42</v>
      </c>
      <c r="G778" s="22">
        <v>1813</v>
      </c>
      <c r="H778" s="22" t="s">
        <v>8221</v>
      </c>
      <c r="I778">
        <v>0</v>
      </c>
    </row>
    <row r="779" spans="1:9" x14ac:dyDescent="0.25">
      <c r="A779" s="21">
        <v>1678</v>
      </c>
      <c r="B779" s="21" t="s">
        <v>8219</v>
      </c>
      <c r="C779">
        <v>49</v>
      </c>
      <c r="G779" s="22">
        <v>1814</v>
      </c>
      <c r="H779" s="22" t="s">
        <v>8221</v>
      </c>
      <c r="I779">
        <v>140</v>
      </c>
    </row>
    <row r="780" spans="1:9" x14ac:dyDescent="0.25">
      <c r="A780" s="21">
        <v>1679</v>
      </c>
      <c r="B780" s="21" t="s">
        <v>8219</v>
      </c>
      <c r="C780">
        <v>56</v>
      </c>
      <c r="G780" s="22">
        <v>1815</v>
      </c>
      <c r="H780" s="22" t="s">
        <v>8221</v>
      </c>
      <c r="I780">
        <v>0</v>
      </c>
    </row>
    <row r="781" spans="1:9" x14ac:dyDescent="0.25">
      <c r="A781" s="21">
        <v>1680</v>
      </c>
      <c r="B781" s="21" t="s">
        <v>8219</v>
      </c>
      <c r="C781">
        <v>25</v>
      </c>
      <c r="G781" s="22">
        <v>1816</v>
      </c>
      <c r="H781" s="22" t="s">
        <v>8221</v>
      </c>
      <c r="I781">
        <v>6</v>
      </c>
    </row>
    <row r="782" spans="1:9" x14ac:dyDescent="0.25">
      <c r="A782" s="21">
        <v>1741</v>
      </c>
      <c r="B782" s="21" t="s">
        <v>8219</v>
      </c>
      <c r="C782">
        <v>52</v>
      </c>
      <c r="G782" s="22">
        <v>1817</v>
      </c>
      <c r="H782" s="22" t="s">
        <v>8221</v>
      </c>
      <c r="I782">
        <v>100</v>
      </c>
    </row>
    <row r="783" spans="1:9" x14ac:dyDescent="0.25">
      <c r="A783" s="21">
        <v>1742</v>
      </c>
      <c r="B783" s="21" t="s">
        <v>8219</v>
      </c>
      <c r="C783">
        <v>34</v>
      </c>
      <c r="G783" s="22">
        <v>1818</v>
      </c>
      <c r="H783" s="22" t="s">
        <v>8221</v>
      </c>
      <c r="I783">
        <v>0</v>
      </c>
    </row>
    <row r="784" spans="1:9" x14ac:dyDescent="0.25">
      <c r="A784" s="21">
        <v>1743</v>
      </c>
      <c r="B784" s="21" t="s">
        <v>8219</v>
      </c>
      <c r="C784">
        <v>67</v>
      </c>
      <c r="G784" s="22">
        <v>1819</v>
      </c>
      <c r="H784" s="22" t="s">
        <v>8221</v>
      </c>
      <c r="I784">
        <v>4</v>
      </c>
    </row>
    <row r="785" spans="1:9" x14ac:dyDescent="0.25">
      <c r="A785" s="21">
        <v>1744</v>
      </c>
      <c r="B785" s="21" t="s">
        <v>8219</v>
      </c>
      <c r="C785">
        <v>70</v>
      </c>
      <c r="G785" s="22">
        <v>1820</v>
      </c>
      <c r="H785" s="22" t="s">
        <v>8221</v>
      </c>
      <c r="I785">
        <v>8</v>
      </c>
    </row>
    <row r="786" spans="1:9" x14ac:dyDescent="0.25">
      <c r="A786" s="21">
        <v>1745</v>
      </c>
      <c r="B786" s="21" t="s">
        <v>8219</v>
      </c>
      <c r="C786">
        <v>89</v>
      </c>
      <c r="G786" s="22">
        <v>1861</v>
      </c>
      <c r="H786" s="22" t="s">
        <v>8221</v>
      </c>
      <c r="I786">
        <v>0</v>
      </c>
    </row>
    <row r="787" spans="1:9" x14ac:dyDescent="0.25">
      <c r="A787" s="21">
        <v>1746</v>
      </c>
      <c r="B787" s="21" t="s">
        <v>8219</v>
      </c>
      <c r="C787">
        <v>107</v>
      </c>
      <c r="G787" s="22">
        <v>1862</v>
      </c>
      <c r="H787" s="22" t="s">
        <v>8221</v>
      </c>
      <c r="I787">
        <v>16</v>
      </c>
    </row>
    <row r="788" spans="1:9" x14ac:dyDescent="0.25">
      <c r="A788" s="21">
        <v>1747</v>
      </c>
      <c r="B788" s="21" t="s">
        <v>8219</v>
      </c>
      <c r="C788">
        <v>159</v>
      </c>
      <c r="G788" s="22">
        <v>1863</v>
      </c>
      <c r="H788" s="22" t="s">
        <v>8221</v>
      </c>
      <c r="I788">
        <v>2</v>
      </c>
    </row>
    <row r="789" spans="1:9" x14ac:dyDescent="0.25">
      <c r="A789" s="21">
        <v>1748</v>
      </c>
      <c r="B789" s="21" t="s">
        <v>8219</v>
      </c>
      <c r="C789">
        <v>181</v>
      </c>
      <c r="G789" s="22">
        <v>1864</v>
      </c>
      <c r="H789" s="22" t="s">
        <v>8221</v>
      </c>
      <c r="I789">
        <v>48</v>
      </c>
    </row>
    <row r="790" spans="1:9" x14ac:dyDescent="0.25">
      <c r="A790" s="21">
        <v>1749</v>
      </c>
      <c r="B790" s="21" t="s">
        <v>8219</v>
      </c>
      <c r="C790">
        <v>131</v>
      </c>
      <c r="G790" s="22">
        <v>1865</v>
      </c>
      <c r="H790" s="22" t="s">
        <v>8221</v>
      </c>
      <c r="I790">
        <v>2</v>
      </c>
    </row>
    <row r="791" spans="1:9" x14ac:dyDescent="0.25">
      <c r="A791" s="21">
        <v>1750</v>
      </c>
      <c r="B791" s="21" t="s">
        <v>8219</v>
      </c>
      <c r="C791">
        <v>125</v>
      </c>
      <c r="G791" s="22">
        <v>1866</v>
      </c>
      <c r="H791" s="22" t="s">
        <v>8221</v>
      </c>
      <c r="I791">
        <v>2</v>
      </c>
    </row>
    <row r="792" spans="1:9" x14ac:dyDescent="0.25">
      <c r="A792" s="21">
        <v>1751</v>
      </c>
      <c r="B792" s="21" t="s">
        <v>8219</v>
      </c>
      <c r="C792">
        <v>61</v>
      </c>
      <c r="G792" s="22">
        <v>1867</v>
      </c>
      <c r="H792" s="22" t="s">
        <v>8221</v>
      </c>
      <c r="I792">
        <v>1</v>
      </c>
    </row>
    <row r="793" spans="1:9" x14ac:dyDescent="0.25">
      <c r="A793" s="21">
        <v>1752</v>
      </c>
      <c r="B793" s="21" t="s">
        <v>8219</v>
      </c>
      <c r="C793">
        <v>90</v>
      </c>
      <c r="G793" s="22">
        <v>1868</v>
      </c>
      <c r="H793" s="22" t="s">
        <v>8221</v>
      </c>
      <c r="I793">
        <v>17</v>
      </c>
    </row>
    <row r="794" spans="1:9" x14ac:dyDescent="0.25">
      <c r="A794" s="21">
        <v>1753</v>
      </c>
      <c r="B794" s="21" t="s">
        <v>8219</v>
      </c>
      <c r="C794">
        <v>35</v>
      </c>
      <c r="G794" s="22">
        <v>1869</v>
      </c>
      <c r="H794" s="22" t="s">
        <v>8221</v>
      </c>
      <c r="I794">
        <v>0</v>
      </c>
    </row>
    <row r="795" spans="1:9" x14ac:dyDescent="0.25">
      <c r="A795" s="21">
        <v>1754</v>
      </c>
      <c r="B795" s="21" t="s">
        <v>8219</v>
      </c>
      <c r="C795">
        <v>90</v>
      </c>
      <c r="G795" s="22">
        <v>1870</v>
      </c>
      <c r="H795" s="22" t="s">
        <v>8221</v>
      </c>
      <c r="I795">
        <v>11</v>
      </c>
    </row>
    <row r="796" spans="1:9" x14ac:dyDescent="0.25">
      <c r="A796" s="21">
        <v>1755</v>
      </c>
      <c r="B796" s="21" t="s">
        <v>8219</v>
      </c>
      <c r="C796">
        <v>4</v>
      </c>
      <c r="G796" s="22">
        <v>1871</v>
      </c>
      <c r="H796" s="22" t="s">
        <v>8221</v>
      </c>
      <c r="I796">
        <v>95</v>
      </c>
    </row>
    <row r="797" spans="1:9" x14ac:dyDescent="0.25">
      <c r="A797" s="21">
        <v>1756</v>
      </c>
      <c r="B797" s="21" t="s">
        <v>8219</v>
      </c>
      <c r="C797">
        <v>120</v>
      </c>
      <c r="G797" s="22">
        <v>1872</v>
      </c>
      <c r="H797" s="22" t="s">
        <v>8221</v>
      </c>
      <c r="I797">
        <v>13</v>
      </c>
    </row>
    <row r="798" spans="1:9" x14ac:dyDescent="0.25">
      <c r="A798" s="21">
        <v>1757</v>
      </c>
      <c r="B798" s="21" t="s">
        <v>8219</v>
      </c>
      <c r="C798">
        <v>14</v>
      </c>
      <c r="G798" s="22">
        <v>1873</v>
      </c>
      <c r="H798" s="22" t="s">
        <v>8221</v>
      </c>
      <c r="I798">
        <v>2</v>
      </c>
    </row>
    <row r="799" spans="1:9" x14ac:dyDescent="0.25">
      <c r="A799" s="21">
        <v>1758</v>
      </c>
      <c r="B799" s="21" t="s">
        <v>8219</v>
      </c>
      <c r="C799">
        <v>27</v>
      </c>
      <c r="G799" s="22">
        <v>1874</v>
      </c>
      <c r="H799" s="22" t="s">
        <v>8221</v>
      </c>
      <c r="I799">
        <v>2</v>
      </c>
    </row>
    <row r="800" spans="1:9" x14ac:dyDescent="0.25">
      <c r="A800" s="21">
        <v>1759</v>
      </c>
      <c r="B800" s="21" t="s">
        <v>8219</v>
      </c>
      <c r="C800">
        <v>49</v>
      </c>
      <c r="G800" s="22">
        <v>1875</v>
      </c>
      <c r="H800" s="22" t="s">
        <v>8221</v>
      </c>
      <c r="I800">
        <v>3</v>
      </c>
    </row>
    <row r="801" spans="1:9" x14ac:dyDescent="0.25">
      <c r="A801" s="21">
        <v>1760</v>
      </c>
      <c r="B801" s="21" t="s">
        <v>8219</v>
      </c>
      <c r="C801">
        <v>102</v>
      </c>
      <c r="G801" s="22">
        <v>1876</v>
      </c>
      <c r="H801" s="22" t="s">
        <v>8221</v>
      </c>
      <c r="I801">
        <v>0</v>
      </c>
    </row>
    <row r="802" spans="1:9" x14ac:dyDescent="0.25">
      <c r="A802" s="21">
        <v>1761</v>
      </c>
      <c r="B802" s="21" t="s">
        <v>8219</v>
      </c>
      <c r="C802">
        <v>3</v>
      </c>
      <c r="G802" s="22">
        <v>1877</v>
      </c>
      <c r="H802" s="22" t="s">
        <v>8221</v>
      </c>
      <c r="I802">
        <v>0</v>
      </c>
    </row>
    <row r="803" spans="1:9" x14ac:dyDescent="0.25">
      <c r="A803" s="21">
        <v>1762</v>
      </c>
      <c r="B803" s="21" t="s">
        <v>8219</v>
      </c>
      <c r="C803">
        <v>25</v>
      </c>
      <c r="G803" s="22">
        <v>1878</v>
      </c>
      <c r="H803" s="22" t="s">
        <v>8221</v>
      </c>
      <c r="I803">
        <v>0</v>
      </c>
    </row>
    <row r="804" spans="1:9" x14ac:dyDescent="0.25">
      <c r="A804" s="21">
        <v>1763</v>
      </c>
      <c r="B804" s="21" t="s">
        <v>8219</v>
      </c>
      <c r="C804">
        <v>118</v>
      </c>
      <c r="G804" s="22">
        <v>1879</v>
      </c>
      <c r="H804" s="22" t="s">
        <v>8221</v>
      </c>
      <c r="I804">
        <v>2</v>
      </c>
    </row>
    <row r="805" spans="1:9" x14ac:dyDescent="0.25">
      <c r="A805" s="21">
        <v>1821</v>
      </c>
      <c r="B805" s="21" t="s">
        <v>8219</v>
      </c>
      <c r="C805">
        <v>57</v>
      </c>
      <c r="G805" s="22">
        <v>1880</v>
      </c>
      <c r="H805" s="22" t="s">
        <v>8221</v>
      </c>
      <c r="I805">
        <v>24</v>
      </c>
    </row>
    <row r="806" spans="1:9" x14ac:dyDescent="0.25">
      <c r="A806" s="21">
        <v>1822</v>
      </c>
      <c r="B806" s="21" t="s">
        <v>8219</v>
      </c>
      <c r="C806">
        <v>11</v>
      </c>
      <c r="G806" s="22">
        <v>1901</v>
      </c>
      <c r="H806" s="22" t="s">
        <v>8221</v>
      </c>
      <c r="I806">
        <v>25</v>
      </c>
    </row>
    <row r="807" spans="1:9" x14ac:dyDescent="0.25">
      <c r="A807" s="21">
        <v>1823</v>
      </c>
      <c r="B807" s="21" t="s">
        <v>8219</v>
      </c>
      <c r="C807">
        <v>33</v>
      </c>
      <c r="G807" s="22">
        <v>1902</v>
      </c>
      <c r="H807" s="22" t="s">
        <v>8221</v>
      </c>
      <c r="I807">
        <v>3</v>
      </c>
    </row>
    <row r="808" spans="1:9" x14ac:dyDescent="0.25">
      <c r="A808" s="21">
        <v>1824</v>
      </c>
      <c r="B808" s="21" t="s">
        <v>8219</v>
      </c>
      <c r="C808">
        <v>40</v>
      </c>
      <c r="G808" s="22">
        <v>1903</v>
      </c>
      <c r="H808" s="22" t="s">
        <v>8221</v>
      </c>
      <c r="I808">
        <v>41</v>
      </c>
    </row>
    <row r="809" spans="1:9" x14ac:dyDescent="0.25">
      <c r="A809" s="21">
        <v>1825</v>
      </c>
      <c r="B809" s="21" t="s">
        <v>8219</v>
      </c>
      <c r="C809">
        <v>50</v>
      </c>
      <c r="G809" s="22">
        <v>1904</v>
      </c>
      <c r="H809" s="22" t="s">
        <v>8221</v>
      </c>
      <c r="I809">
        <v>2</v>
      </c>
    </row>
    <row r="810" spans="1:9" x14ac:dyDescent="0.25">
      <c r="A810" s="21">
        <v>1826</v>
      </c>
      <c r="B810" s="21" t="s">
        <v>8219</v>
      </c>
      <c r="C810">
        <v>38</v>
      </c>
      <c r="G810" s="22">
        <v>1905</v>
      </c>
      <c r="H810" s="22" t="s">
        <v>8221</v>
      </c>
      <c r="I810">
        <v>4</v>
      </c>
    </row>
    <row r="811" spans="1:9" x14ac:dyDescent="0.25">
      <c r="A811" s="21">
        <v>1827</v>
      </c>
      <c r="B811" s="21" t="s">
        <v>8219</v>
      </c>
      <c r="C811">
        <v>96</v>
      </c>
      <c r="G811" s="22">
        <v>1906</v>
      </c>
      <c r="H811" s="22" t="s">
        <v>8221</v>
      </c>
      <c r="I811">
        <v>99</v>
      </c>
    </row>
    <row r="812" spans="1:9" x14ac:dyDescent="0.25">
      <c r="A812" s="21">
        <v>1828</v>
      </c>
      <c r="B812" s="21" t="s">
        <v>8219</v>
      </c>
      <c r="C812">
        <v>48</v>
      </c>
      <c r="G812" s="22">
        <v>1907</v>
      </c>
      <c r="H812" s="22" t="s">
        <v>8221</v>
      </c>
      <c r="I812">
        <v>4</v>
      </c>
    </row>
    <row r="813" spans="1:9" x14ac:dyDescent="0.25">
      <c r="A813" s="21">
        <v>1829</v>
      </c>
      <c r="B813" s="21" t="s">
        <v>8219</v>
      </c>
      <c r="C813">
        <v>33</v>
      </c>
      <c r="G813" s="22">
        <v>1908</v>
      </c>
      <c r="H813" s="22" t="s">
        <v>8221</v>
      </c>
      <c r="I813">
        <v>4</v>
      </c>
    </row>
    <row r="814" spans="1:9" x14ac:dyDescent="0.25">
      <c r="A814" s="21">
        <v>1830</v>
      </c>
      <c r="B814" s="21" t="s">
        <v>8219</v>
      </c>
      <c r="C814">
        <v>226</v>
      </c>
      <c r="G814" s="22">
        <v>1909</v>
      </c>
      <c r="H814" s="22" t="s">
        <v>8221</v>
      </c>
      <c r="I814">
        <v>38</v>
      </c>
    </row>
    <row r="815" spans="1:9" x14ac:dyDescent="0.25">
      <c r="A815" s="21">
        <v>1831</v>
      </c>
      <c r="B815" s="21" t="s">
        <v>8219</v>
      </c>
      <c r="C815">
        <v>14</v>
      </c>
      <c r="G815" s="22">
        <v>1910</v>
      </c>
      <c r="H815" s="22" t="s">
        <v>8221</v>
      </c>
      <c r="I815">
        <v>285</v>
      </c>
    </row>
    <row r="816" spans="1:9" x14ac:dyDescent="0.25">
      <c r="A816" s="21">
        <v>1832</v>
      </c>
      <c r="B816" s="21" t="s">
        <v>8219</v>
      </c>
      <c r="C816">
        <v>20</v>
      </c>
      <c r="G816" s="22">
        <v>1911</v>
      </c>
      <c r="H816" s="22" t="s">
        <v>8221</v>
      </c>
      <c r="I816">
        <v>1</v>
      </c>
    </row>
    <row r="817" spans="1:9" x14ac:dyDescent="0.25">
      <c r="A817" s="21">
        <v>1833</v>
      </c>
      <c r="B817" s="21" t="s">
        <v>8219</v>
      </c>
      <c r="C817">
        <v>25</v>
      </c>
      <c r="G817" s="22">
        <v>1912</v>
      </c>
      <c r="H817" s="22" t="s">
        <v>8221</v>
      </c>
      <c r="I817">
        <v>42</v>
      </c>
    </row>
    <row r="818" spans="1:9" x14ac:dyDescent="0.25">
      <c r="A818" s="21">
        <v>1834</v>
      </c>
      <c r="B818" s="21" t="s">
        <v>8219</v>
      </c>
      <c r="C818">
        <v>90</v>
      </c>
      <c r="G818" s="22">
        <v>1913</v>
      </c>
      <c r="H818" s="22" t="s">
        <v>8221</v>
      </c>
      <c r="I818">
        <v>26</v>
      </c>
    </row>
    <row r="819" spans="1:9" x14ac:dyDescent="0.25">
      <c r="A819" s="21">
        <v>1835</v>
      </c>
      <c r="B819" s="21" t="s">
        <v>8219</v>
      </c>
      <c r="C819">
        <v>11</v>
      </c>
      <c r="G819" s="22">
        <v>1914</v>
      </c>
      <c r="H819" s="22" t="s">
        <v>8221</v>
      </c>
      <c r="I819">
        <v>2</v>
      </c>
    </row>
    <row r="820" spans="1:9" x14ac:dyDescent="0.25">
      <c r="A820" s="21">
        <v>1836</v>
      </c>
      <c r="B820" s="21" t="s">
        <v>8219</v>
      </c>
      <c r="C820">
        <v>55</v>
      </c>
      <c r="G820" s="22">
        <v>1915</v>
      </c>
      <c r="H820" s="22" t="s">
        <v>8221</v>
      </c>
      <c r="I820">
        <v>4</v>
      </c>
    </row>
    <row r="821" spans="1:9" x14ac:dyDescent="0.25">
      <c r="A821" s="21">
        <v>1837</v>
      </c>
      <c r="B821" s="21" t="s">
        <v>8219</v>
      </c>
      <c r="C821">
        <v>30</v>
      </c>
      <c r="G821" s="22">
        <v>1916</v>
      </c>
      <c r="H821" s="22" t="s">
        <v>8221</v>
      </c>
      <c r="I821">
        <v>6</v>
      </c>
    </row>
    <row r="822" spans="1:9" x14ac:dyDescent="0.25">
      <c r="A822" s="21">
        <v>1838</v>
      </c>
      <c r="B822" s="21" t="s">
        <v>8219</v>
      </c>
      <c r="C822">
        <v>28</v>
      </c>
      <c r="G822" s="22">
        <v>1917</v>
      </c>
      <c r="H822" s="22" t="s">
        <v>8221</v>
      </c>
      <c r="I822">
        <v>70</v>
      </c>
    </row>
    <row r="823" spans="1:9" x14ac:dyDescent="0.25">
      <c r="A823" s="21">
        <v>1839</v>
      </c>
      <c r="B823" s="21" t="s">
        <v>8219</v>
      </c>
      <c r="C823">
        <v>45</v>
      </c>
      <c r="G823" s="22">
        <v>1918</v>
      </c>
      <c r="H823" s="22" t="s">
        <v>8221</v>
      </c>
      <c r="I823">
        <v>9</v>
      </c>
    </row>
    <row r="824" spans="1:9" x14ac:dyDescent="0.25">
      <c r="A824" s="21">
        <v>1840</v>
      </c>
      <c r="B824" s="21" t="s">
        <v>8219</v>
      </c>
      <c r="C824">
        <v>13</v>
      </c>
      <c r="G824" s="22">
        <v>1919</v>
      </c>
      <c r="H824" s="22" t="s">
        <v>8221</v>
      </c>
      <c r="I824">
        <v>8</v>
      </c>
    </row>
    <row r="825" spans="1:9" x14ac:dyDescent="0.25">
      <c r="A825" s="21">
        <v>1841</v>
      </c>
      <c r="B825" s="21" t="s">
        <v>8219</v>
      </c>
      <c r="C825">
        <v>40</v>
      </c>
      <c r="G825" s="22">
        <v>1920</v>
      </c>
      <c r="H825" s="22" t="s">
        <v>8221</v>
      </c>
      <c r="I825">
        <v>105</v>
      </c>
    </row>
    <row r="826" spans="1:9" x14ac:dyDescent="0.25">
      <c r="A826" s="21">
        <v>1842</v>
      </c>
      <c r="B826" s="21" t="s">
        <v>8219</v>
      </c>
      <c r="C826">
        <v>21</v>
      </c>
      <c r="G826" s="22">
        <v>1981</v>
      </c>
      <c r="H826" s="22" t="s">
        <v>8221</v>
      </c>
      <c r="I826">
        <v>12</v>
      </c>
    </row>
    <row r="827" spans="1:9" x14ac:dyDescent="0.25">
      <c r="A827" s="21">
        <v>1843</v>
      </c>
      <c r="B827" s="21" t="s">
        <v>8219</v>
      </c>
      <c r="C827">
        <v>134</v>
      </c>
      <c r="G827" s="22">
        <v>1982</v>
      </c>
      <c r="H827" s="22" t="s">
        <v>8221</v>
      </c>
      <c r="I827">
        <v>0</v>
      </c>
    </row>
    <row r="828" spans="1:9" x14ac:dyDescent="0.25">
      <c r="A828" s="21">
        <v>1844</v>
      </c>
      <c r="B828" s="21" t="s">
        <v>8219</v>
      </c>
      <c r="C828">
        <v>20</v>
      </c>
      <c r="G828" s="22">
        <v>1983</v>
      </c>
      <c r="H828" s="22" t="s">
        <v>8221</v>
      </c>
      <c r="I828">
        <v>16</v>
      </c>
    </row>
    <row r="829" spans="1:9" x14ac:dyDescent="0.25">
      <c r="A829" s="21">
        <v>1845</v>
      </c>
      <c r="B829" s="21" t="s">
        <v>8219</v>
      </c>
      <c r="C829">
        <v>19</v>
      </c>
      <c r="G829" s="22">
        <v>1984</v>
      </c>
      <c r="H829" s="22" t="s">
        <v>8221</v>
      </c>
      <c r="I829">
        <v>7</v>
      </c>
    </row>
    <row r="830" spans="1:9" x14ac:dyDescent="0.25">
      <c r="A830" s="21">
        <v>1846</v>
      </c>
      <c r="B830" s="21" t="s">
        <v>8219</v>
      </c>
      <c r="C830">
        <v>209</v>
      </c>
      <c r="G830" s="22">
        <v>1985</v>
      </c>
      <c r="H830" s="22" t="s">
        <v>8221</v>
      </c>
      <c r="I830">
        <v>4</v>
      </c>
    </row>
    <row r="831" spans="1:9" x14ac:dyDescent="0.25">
      <c r="A831" s="21">
        <v>1847</v>
      </c>
      <c r="B831" s="21" t="s">
        <v>8219</v>
      </c>
      <c r="C831">
        <v>38</v>
      </c>
      <c r="G831" s="22">
        <v>1986</v>
      </c>
      <c r="H831" s="22" t="s">
        <v>8221</v>
      </c>
      <c r="I831">
        <v>1</v>
      </c>
    </row>
    <row r="832" spans="1:9" x14ac:dyDescent="0.25">
      <c r="A832" s="21">
        <v>1848</v>
      </c>
      <c r="B832" s="21" t="s">
        <v>8219</v>
      </c>
      <c r="C832">
        <v>24</v>
      </c>
      <c r="G832" s="22">
        <v>1987</v>
      </c>
      <c r="H832" s="22" t="s">
        <v>8221</v>
      </c>
      <c r="I832">
        <v>28</v>
      </c>
    </row>
    <row r="833" spans="1:9" x14ac:dyDescent="0.25">
      <c r="A833" s="21">
        <v>1849</v>
      </c>
      <c r="B833" s="21" t="s">
        <v>8219</v>
      </c>
      <c r="C833">
        <v>8</v>
      </c>
      <c r="G833" s="22">
        <v>1988</v>
      </c>
      <c r="H833" s="22" t="s">
        <v>8221</v>
      </c>
      <c r="I833">
        <v>1</v>
      </c>
    </row>
    <row r="834" spans="1:9" x14ac:dyDescent="0.25">
      <c r="A834" s="21">
        <v>1850</v>
      </c>
      <c r="B834" s="21" t="s">
        <v>8219</v>
      </c>
      <c r="C834">
        <v>179</v>
      </c>
      <c r="G834" s="22">
        <v>1989</v>
      </c>
      <c r="H834" s="22" t="s">
        <v>8221</v>
      </c>
      <c r="I834">
        <v>1</v>
      </c>
    </row>
    <row r="835" spans="1:9" x14ac:dyDescent="0.25">
      <c r="A835" s="21">
        <v>1851</v>
      </c>
      <c r="B835" s="21" t="s">
        <v>8219</v>
      </c>
      <c r="C835">
        <v>26</v>
      </c>
      <c r="G835" s="22">
        <v>1990</v>
      </c>
      <c r="H835" s="22" t="s">
        <v>8221</v>
      </c>
      <c r="I835">
        <v>5</v>
      </c>
    </row>
    <row r="836" spans="1:9" x14ac:dyDescent="0.25">
      <c r="A836" s="21">
        <v>1852</v>
      </c>
      <c r="B836" s="21" t="s">
        <v>8219</v>
      </c>
      <c r="C836">
        <v>131</v>
      </c>
      <c r="G836" s="22">
        <v>1991</v>
      </c>
      <c r="H836" s="22" t="s">
        <v>8221</v>
      </c>
      <c r="I836">
        <v>3</v>
      </c>
    </row>
    <row r="837" spans="1:9" x14ac:dyDescent="0.25">
      <c r="A837" s="21">
        <v>1853</v>
      </c>
      <c r="B837" s="21" t="s">
        <v>8219</v>
      </c>
      <c r="C837">
        <v>14</v>
      </c>
      <c r="G837" s="22">
        <v>1992</v>
      </c>
      <c r="H837" s="22" t="s">
        <v>8221</v>
      </c>
      <c r="I837">
        <v>2</v>
      </c>
    </row>
    <row r="838" spans="1:9" x14ac:dyDescent="0.25">
      <c r="A838" s="21">
        <v>1854</v>
      </c>
      <c r="B838" s="21" t="s">
        <v>8219</v>
      </c>
      <c r="C838">
        <v>174</v>
      </c>
      <c r="G838" s="22">
        <v>1993</v>
      </c>
      <c r="H838" s="22" t="s">
        <v>8221</v>
      </c>
      <c r="I838">
        <v>0</v>
      </c>
    </row>
    <row r="839" spans="1:9" x14ac:dyDescent="0.25">
      <c r="A839" s="21">
        <v>1855</v>
      </c>
      <c r="B839" s="21" t="s">
        <v>8219</v>
      </c>
      <c r="C839">
        <v>191</v>
      </c>
      <c r="G839" s="22">
        <v>1994</v>
      </c>
      <c r="H839" s="22" t="s">
        <v>8221</v>
      </c>
      <c r="I839">
        <v>0</v>
      </c>
    </row>
    <row r="840" spans="1:9" x14ac:dyDescent="0.25">
      <c r="A840" s="21">
        <v>1856</v>
      </c>
      <c r="B840" s="21" t="s">
        <v>8219</v>
      </c>
      <c r="C840">
        <v>38</v>
      </c>
      <c r="G840" s="22">
        <v>1995</v>
      </c>
      <c r="H840" s="22" t="s">
        <v>8221</v>
      </c>
      <c r="I840">
        <v>3</v>
      </c>
    </row>
    <row r="841" spans="1:9" x14ac:dyDescent="0.25">
      <c r="A841" s="21">
        <v>1857</v>
      </c>
      <c r="B841" s="21" t="s">
        <v>8219</v>
      </c>
      <c r="C841">
        <v>22</v>
      </c>
      <c r="G841" s="22">
        <v>1996</v>
      </c>
      <c r="H841" s="22" t="s">
        <v>8221</v>
      </c>
      <c r="I841">
        <v>0</v>
      </c>
    </row>
    <row r="842" spans="1:9" x14ac:dyDescent="0.25">
      <c r="A842" s="21">
        <v>1858</v>
      </c>
      <c r="B842" s="21" t="s">
        <v>8219</v>
      </c>
      <c r="C842">
        <v>149</v>
      </c>
      <c r="G842" s="22">
        <v>1997</v>
      </c>
      <c r="H842" s="22" t="s">
        <v>8221</v>
      </c>
      <c r="I842">
        <v>0</v>
      </c>
    </row>
    <row r="843" spans="1:9" x14ac:dyDescent="0.25">
      <c r="A843" s="21">
        <v>1859</v>
      </c>
      <c r="B843" s="21" t="s">
        <v>8219</v>
      </c>
      <c r="C843">
        <v>56</v>
      </c>
      <c r="G843" s="22">
        <v>1998</v>
      </c>
      <c r="H843" s="22" t="s">
        <v>8221</v>
      </c>
      <c r="I843">
        <v>3</v>
      </c>
    </row>
    <row r="844" spans="1:9" x14ac:dyDescent="0.25">
      <c r="A844" s="21">
        <v>1860</v>
      </c>
      <c r="B844" s="21" t="s">
        <v>8219</v>
      </c>
      <c r="C844">
        <v>19</v>
      </c>
      <c r="G844" s="22">
        <v>1999</v>
      </c>
      <c r="H844" s="22" t="s">
        <v>8221</v>
      </c>
      <c r="I844">
        <v>7</v>
      </c>
    </row>
    <row r="845" spans="1:9" x14ac:dyDescent="0.25">
      <c r="A845" s="21">
        <v>1881</v>
      </c>
      <c r="B845" s="21" t="s">
        <v>8219</v>
      </c>
      <c r="C845">
        <v>70</v>
      </c>
      <c r="G845" s="22">
        <v>2000</v>
      </c>
      <c r="H845" s="22" t="s">
        <v>8221</v>
      </c>
      <c r="I845">
        <v>25</v>
      </c>
    </row>
    <row r="846" spans="1:9" x14ac:dyDescent="0.25">
      <c r="A846" s="21">
        <v>1882</v>
      </c>
      <c r="B846" s="21" t="s">
        <v>8219</v>
      </c>
      <c r="C846">
        <v>81</v>
      </c>
      <c r="G846" s="22">
        <v>2121</v>
      </c>
      <c r="H846" s="22" t="s">
        <v>8221</v>
      </c>
      <c r="I846">
        <v>10</v>
      </c>
    </row>
    <row r="847" spans="1:9" x14ac:dyDescent="0.25">
      <c r="A847" s="21">
        <v>1883</v>
      </c>
      <c r="B847" s="21" t="s">
        <v>8219</v>
      </c>
      <c r="C847">
        <v>32</v>
      </c>
      <c r="G847" s="22">
        <v>2122</v>
      </c>
      <c r="H847" s="22" t="s">
        <v>8221</v>
      </c>
      <c r="I847">
        <v>3</v>
      </c>
    </row>
    <row r="848" spans="1:9" x14ac:dyDescent="0.25">
      <c r="A848" s="21">
        <v>1884</v>
      </c>
      <c r="B848" s="21" t="s">
        <v>8219</v>
      </c>
      <c r="C848">
        <v>26</v>
      </c>
      <c r="G848" s="22">
        <v>2123</v>
      </c>
      <c r="H848" s="22" t="s">
        <v>8221</v>
      </c>
      <c r="I848">
        <v>5</v>
      </c>
    </row>
    <row r="849" spans="1:9" x14ac:dyDescent="0.25">
      <c r="A849" s="21">
        <v>1885</v>
      </c>
      <c r="B849" s="21" t="s">
        <v>8219</v>
      </c>
      <c r="C849">
        <v>105</v>
      </c>
      <c r="G849" s="22">
        <v>2124</v>
      </c>
      <c r="H849" s="22" t="s">
        <v>8221</v>
      </c>
      <c r="I849">
        <v>5</v>
      </c>
    </row>
    <row r="850" spans="1:9" x14ac:dyDescent="0.25">
      <c r="A850" s="21">
        <v>1886</v>
      </c>
      <c r="B850" s="21" t="s">
        <v>8219</v>
      </c>
      <c r="C850">
        <v>29</v>
      </c>
      <c r="G850" s="22">
        <v>2125</v>
      </c>
      <c r="H850" s="22" t="s">
        <v>8221</v>
      </c>
      <c r="I850">
        <v>27</v>
      </c>
    </row>
    <row r="851" spans="1:9" x14ac:dyDescent="0.25">
      <c r="A851" s="21">
        <v>1887</v>
      </c>
      <c r="B851" s="21" t="s">
        <v>8219</v>
      </c>
      <c r="C851">
        <v>8</v>
      </c>
      <c r="G851" s="22">
        <v>2126</v>
      </c>
      <c r="H851" s="22" t="s">
        <v>8221</v>
      </c>
      <c r="I851">
        <v>2</v>
      </c>
    </row>
    <row r="852" spans="1:9" x14ac:dyDescent="0.25">
      <c r="A852" s="21">
        <v>1888</v>
      </c>
      <c r="B852" s="21" t="s">
        <v>8219</v>
      </c>
      <c r="C852">
        <v>89</v>
      </c>
      <c r="G852" s="22">
        <v>2127</v>
      </c>
      <c r="H852" s="22" t="s">
        <v>8221</v>
      </c>
      <c r="I852">
        <v>236</v>
      </c>
    </row>
    <row r="853" spans="1:9" x14ac:dyDescent="0.25">
      <c r="A853" s="21">
        <v>1889</v>
      </c>
      <c r="B853" s="21" t="s">
        <v>8219</v>
      </c>
      <c r="C853">
        <v>44</v>
      </c>
      <c r="G853" s="22">
        <v>2128</v>
      </c>
      <c r="H853" s="22" t="s">
        <v>8221</v>
      </c>
      <c r="I853">
        <v>1</v>
      </c>
    </row>
    <row r="854" spans="1:9" x14ac:dyDescent="0.25">
      <c r="A854" s="21">
        <v>1890</v>
      </c>
      <c r="B854" s="21" t="s">
        <v>8219</v>
      </c>
      <c r="C854">
        <v>246</v>
      </c>
      <c r="G854" s="22">
        <v>2129</v>
      </c>
      <c r="H854" s="22" t="s">
        <v>8221</v>
      </c>
      <c r="I854">
        <v>12</v>
      </c>
    </row>
    <row r="855" spans="1:9" x14ac:dyDescent="0.25">
      <c r="A855" s="21">
        <v>1891</v>
      </c>
      <c r="B855" s="21" t="s">
        <v>8219</v>
      </c>
      <c r="C855">
        <v>120</v>
      </c>
      <c r="G855" s="22">
        <v>2130</v>
      </c>
      <c r="H855" s="22" t="s">
        <v>8221</v>
      </c>
      <c r="I855">
        <v>4</v>
      </c>
    </row>
    <row r="856" spans="1:9" x14ac:dyDescent="0.25">
      <c r="A856" s="21">
        <v>1892</v>
      </c>
      <c r="B856" s="21" t="s">
        <v>8219</v>
      </c>
      <c r="C856">
        <v>26</v>
      </c>
      <c r="G856" s="22">
        <v>2131</v>
      </c>
      <c r="H856" s="22" t="s">
        <v>8221</v>
      </c>
      <c r="I856">
        <v>3</v>
      </c>
    </row>
    <row r="857" spans="1:9" x14ac:dyDescent="0.25">
      <c r="A857" s="21">
        <v>1893</v>
      </c>
      <c r="B857" s="21" t="s">
        <v>8219</v>
      </c>
      <c r="C857">
        <v>45</v>
      </c>
      <c r="G857" s="22">
        <v>2132</v>
      </c>
      <c r="H857" s="22" t="s">
        <v>8221</v>
      </c>
      <c r="I857">
        <v>99</v>
      </c>
    </row>
    <row r="858" spans="1:9" x14ac:dyDescent="0.25">
      <c r="A858" s="21">
        <v>1894</v>
      </c>
      <c r="B858" s="21" t="s">
        <v>8219</v>
      </c>
      <c r="C858">
        <v>20</v>
      </c>
      <c r="G858" s="22">
        <v>2133</v>
      </c>
      <c r="H858" s="22" t="s">
        <v>8221</v>
      </c>
      <c r="I858">
        <v>3</v>
      </c>
    </row>
    <row r="859" spans="1:9" x14ac:dyDescent="0.25">
      <c r="A859" s="21">
        <v>1895</v>
      </c>
      <c r="B859" s="21" t="s">
        <v>8219</v>
      </c>
      <c r="C859">
        <v>47</v>
      </c>
      <c r="G859" s="22">
        <v>2134</v>
      </c>
      <c r="H859" s="22" t="s">
        <v>8221</v>
      </c>
      <c r="I859">
        <v>3</v>
      </c>
    </row>
    <row r="860" spans="1:9" x14ac:dyDescent="0.25">
      <c r="A860" s="21">
        <v>1896</v>
      </c>
      <c r="B860" s="21" t="s">
        <v>8219</v>
      </c>
      <c r="C860">
        <v>13</v>
      </c>
      <c r="G860" s="22">
        <v>2135</v>
      </c>
      <c r="H860" s="22" t="s">
        <v>8221</v>
      </c>
      <c r="I860">
        <v>22</v>
      </c>
    </row>
    <row r="861" spans="1:9" x14ac:dyDescent="0.25">
      <c r="A861" s="21">
        <v>1897</v>
      </c>
      <c r="B861" s="21" t="s">
        <v>8219</v>
      </c>
      <c r="C861">
        <v>183</v>
      </c>
      <c r="G861" s="22">
        <v>2136</v>
      </c>
      <c r="H861" s="22" t="s">
        <v>8221</v>
      </c>
      <c r="I861">
        <v>4</v>
      </c>
    </row>
    <row r="862" spans="1:9" x14ac:dyDescent="0.25">
      <c r="A862" s="21">
        <v>1898</v>
      </c>
      <c r="B862" s="21" t="s">
        <v>8219</v>
      </c>
      <c r="C862">
        <v>21</v>
      </c>
      <c r="G862" s="22">
        <v>2137</v>
      </c>
      <c r="H862" s="22" t="s">
        <v>8221</v>
      </c>
      <c r="I862">
        <v>534</v>
      </c>
    </row>
    <row r="863" spans="1:9" x14ac:dyDescent="0.25">
      <c r="A863" s="21">
        <v>1899</v>
      </c>
      <c r="B863" s="21" t="s">
        <v>8219</v>
      </c>
      <c r="C863">
        <v>42</v>
      </c>
      <c r="G863" s="22">
        <v>2138</v>
      </c>
      <c r="H863" s="22" t="s">
        <v>8221</v>
      </c>
      <c r="I863">
        <v>12</v>
      </c>
    </row>
    <row r="864" spans="1:9" x14ac:dyDescent="0.25">
      <c r="A864" s="21">
        <v>1900</v>
      </c>
      <c r="B864" s="21" t="s">
        <v>8219</v>
      </c>
      <c r="C864">
        <v>54</v>
      </c>
      <c r="G864" s="22">
        <v>2139</v>
      </c>
      <c r="H864" s="22" t="s">
        <v>8221</v>
      </c>
      <c r="I864">
        <v>56</v>
      </c>
    </row>
    <row r="865" spans="1:9" x14ac:dyDescent="0.25">
      <c r="A865" s="21">
        <v>1921</v>
      </c>
      <c r="B865" s="21" t="s">
        <v>8219</v>
      </c>
      <c r="C865">
        <v>38</v>
      </c>
      <c r="G865" s="22">
        <v>2140</v>
      </c>
      <c r="H865" s="22" t="s">
        <v>8221</v>
      </c>
      <c r="I865">
        <v>11</v>
      </c>
    </row>
    <row r="866" spans="1:9" x14ac:dyDescent="0.25">
      <c r="A866" s="21">
        <v>1922</v>
      </c>
      <c r="B866" s="21" t="s">
        <v>8219</v>
      </c>
      <c r="C866">
        <v>64</v>
      </c>
      <c r="G866" s="22">
        <v>2141</v>
      </c>
      <c r="H866" s="22" t="s">
        <v>8221</v>
      </c>
      <c r="I866">
        <v>0</v>
      </c>
    </row>
    <row r="867" spans="1:9" x14ac:dyDescent="0.25">
      <c r="A867" s="21">
        <v>1923</v>
      </c>
      <c r="B867" s="21" t="s">
        <v>8219</v>
      </c>
      <c r="C867">
        <v>13</v>
      </c>
      <c r="G867" s="22">
        <v>2142</v>
      </c>
      <c r="H867" s="22" t="s">
        <v>8221</v>
      </c>
      <c r="I867">
        <v>12</v>
      </c>
    </row>
    <row r="868" spans="1:9" x14ac:dyDescent="0.25">
      <c r="A868" s="21">
        <v>1924</v>
      </c>
      <c r="B868" s="21" t="s">
        <v>8219</v>
      </c>
      <c r="C868">
        <v>33</v>
      </c>
      <c r="G868" s="22">
        <v>2143</v>
      </c>
      <c r="H868" s="22" t="s">
        <v>8221</v>
      </c>
      <c r="I868">
        <v>5</v>
      </c>
    </row>
    <row r="869" spans="1:9" x14ac:dyDescent="0.25">
      <c r="A869" s="21">
        <v>1925</v>
      </c>
      <c r="B869" s="21" t="s">
        <v>8219</v>
      </c>
      <c r="C869">
        <v>52</v>
      </c>
      <c r="G869" s="22">
        <v>2144</v>
      </c>
      <c r="H869" s="22" t="s">
        <v>8221</v>
      </c>
      <c r="I869">
        <v>24</v>
      </c>
    </row>
    <row r="870" spans="1:9" x14ac:dyDescent="0.25">
      <c r="A870" s="21">
        <v>1926</v>
      </c>
      <c r="B870" s="21" t="s">
        <v>8219</v>
      </c>
      <c r="C870">
        <v>107</v>
      </c>
      <c r="G870" s="22">
        <v>2145</v>
      </c>
      <c r="H870" s="22" t="s">
        <v>8221</v>
      </c>
      <c r="I870">
        <v>89</v>
      </c>
    </row>
    <row r="871" spans="1:9" x14ac:dyDescent="0.25">
      <c r="A871" s="21">
        <v>1927</v>
      </c>
      <c r="B871" s="21" t="s">
        <v>8219</v>
      </c>
      <c r="C871">
        <v>11</v>
      </c>
      <c r="G871" s="22">
        <v>2146</v>
      </c>
      <c r="H871" s="22" t="s">
        <v>8221</v>
      </c>
      <c r="I871">
        <v>1</v>
      </c>
    </row>
    <row r="872" spans="1:9" x14ac:dyDescent="0.25">
      <c r="A872" s="21">
        <v>1928</v>
      </c>
      <c r="B872" s="21" t="s">
        <v>8219</v>
      </c>
      <c r="C872">
        <v>34</v>
      </c>
      <c r="G872" s="22">
        <v>2147</v>
      </c>
      <c r="H872" s="22" t="s">
        <v>8221</v>
      </c>
      <c r="I872">
        <v>55</v>
      </c>
    </row>
    <row r="873" spans="1:9" x14ac:dyDescent="0.25">
      <c r="A873" s="21">
        <v>1929</v>
      </c>
      <c r="B873" s="21" t="s">
        <v>8219</v>
      </c>
      <c r="C873">
        <v>75</v>
      </c>
      <c r="G873" s="22">
        <v>2148</v>
      </c>
      <c r="H873" s="22" t="s">
        <v>8221</v>
      </c>
      <c r="I873">
        <v>2</v>
      </c>
    </row>
    <row r="874" spans="1:9" x14ac:dyDescent="0.25">
      <c r="A874" s="21">
        <v>1930</v>
      </c>
      <c r="B874" s="21" t="s">
        <v>8219</v>
      </c>
      <c r="C874">
        <v>26</v>
      </c>
      <c r="G874" s="22">
        <v>2149</v>
      </c>
      <c r="H874" s="22" t="s">
        <v>8221</v>
      </c>
      <c r="I874">
        <v>0</v>
      </c>
    </row>
    <row r="875" spans="1:9" x14ac:dyDescent="0.25">
      <c r="A875" s="21">
        <v>1931</v>
      </c>
      <c r="B875" s="21" t="s">
        <v>8219</v>
      </c>
      <c r="C875">
        <v>50</v>
      </c>
      <c r="G875" s="22">
        <v>2150</v>
      </c>
      <c r="H875" s="22" t="s">
        <v>8221</v>
      </c>
      <c r="I875">
        <v>4</v>
      </c>
    </row>
    <row r="876" spans="1:9" x14ac:dyDescent="0.25">
      <c r="A876" s="21">
        <v>1932</v>
      </c>
      <c r="B876" s="21" t="s">
        <v>8219</v>
      </c>
      <c r="C876">
        <v>80</v>
      </c>
      <c r="G876" s="22">
        <v>2151</v>
      </c>
      <c r="H876" s="22" t="s">
        <v>8221</v>
      </c>
      <c r="I876">
        <v>6</v>
      </c>
    </row>
    <row r="877" spans="1:9" x14ac:dyDescent="0.25">
      <c r="A877" s="21">
        <v>1933</v>
      </c>
      <c r="B877" s="21" t="s">
        <v>8219</v>
      </c>
      <c r="C877">
        <v>110</v>
      </c>
      <c r="G877" s="22">
        <v>2152</v>
      </c>
      <c r="H877" s="22" t="s">
        <v>8221</v>
      </c>
      <c r="I877">
        <v>4</v>
      </c>
    </row>
    <row r="878" spans="1:9" x14ac:dyDescent="0.25">
      <c r="A878" s="21">
        <v>1934</v>
      </c>
      <c r="B878" s="21" t="s">
        <v>8219</v>
      </c>
      <c r="C878">
        <v>77</v>
      </c>
      <c r="G878" s="22">
        <v>2153</v>
      </c>
      <c r="H878" s="22" t="s">
        <v>8221</v>
      </c>
      <c r="I878">
        <v>4</v>
      </c>
    </row>
    <row r="879" spans="1:9" x14ac:dyDescent="0.25">
      <c r="A879" s="21">
        <v>1935</v>
      </c>
      <c r="B879" s="21" t="s">
        <v>8219</v>
      </c>
      <c r="C879">
        <v>50</v>
      </c>
      <c r="G879" s="22">
        <v>2154</v>
      </c>
      <c r="H879" s="22" t="s">
        <v>8221</v>
      </c>
      <c r="I879">
        <v>2</v>
      </c>
    </row>
    <row r="880" spans="1:9" x14ac:dyDescent="0.25">
      <c r="A880" s="21">
        <v>1936</v>
      </c>
      <c r="B880" s="21" t="s">
        <v>8219</v>
      </c>
      <c r="C880">
        <v>145</v>
      </c>
      <c r="G880" s="22">
        <v>2155</v>
      </c>
      <c r="H880" s="22" t="s">
        <v>8221</v>
      </c>
      <c r="I880">
        <v>5</v>
      </c>
    </row>
    <row r="881" spans="1:9" x14ac:dyDescent="0.25">
      <c r="A881" s="21">
        <v>1937</v>
      </c>
      <c r="B881" s="21" t="s">
        <v>8219</v>
      </c>
      <c r="C881">
        <v>29</v>
      </c>
      <c r="G881" s="22">
        <v>2156</v>
      </c>
      <c r="H881" s="22" t="s">
        <v>8221</v>
      </c>
      <c r="I881">
        <v>83</v>
      </c>
    </row>
    <row r="882" spans="1:9" x14ac:dyDescent="0.25">
      <c r="A882" s="21">
        <v>1938</v>
      </c>
      <c r="B882" s="21" t="s">
        <v>8219</v>
      </c>
      <c r="C882">
        <v>114</v>
      </c>
      <c r="G882" s="22">
        <v>2157</v>
      </c>
      <c r="H882" s="22" t="s">
        <v>8221</v>
      </c>
      <c r="I882">
        <v>57</v>
      </c>
    </row>
    <row r="883" spans="1:9" x14ac:dyDescent="0.25">
      <c r="A883" s="21">
        <v>1939</v>
      </c>
      <c r="B883" s="21" t="s">
        <v>8219</v>
      </c>
      <c r="C883">
        <v>96</v>
      </c>
      <c r="G883" s="22">
        <v>2158</v>
      </c>
      <c r="H883" s="22" t="s">
        <v>8221</v>
      </c>
      <c r="I883">
        <v>311</v>
      </c>
    </row>
    <row r="884" spans="1:9" x14ac:dyDescent="0.25">
      <c r="A884" s="21">
        <v>1940</v>
      </c>
      <c r="B884" s="21" t="s">
        <v>8219</v>
      </c>
      <c r="C884">
        <v>31</v>
      </c>
      <c r="G884" s="22">
        <v>2159</v>
      </c>
      <c r="H884" s="22" t="s">
        <v>8221</v>
      </c>
      <c r="I884">
        <v>2</v>
      </c>
    </row>
    <row r="885" spans="1:9" x14ac:dyDescent="0.25">
      <c r="A885" s="21">
        <v>1941</v>
      </c>
      <c r="B885" s="21" t="s">
        <v>8219</v>
      </c>
      <c r="C885">
        <v>4883</v>
      </c>
      <c r="G885" s="22">
        <v>2160</v>
      </c>
      <c r="H885" s="22" t="s">
        <v>8221</v>
      </c>
      <c r="I885">
        <v>16</v>
      </c>
    </row>
    <row r="886" spans="1:9" x14ac:dyDescent="0.25">
      <c r="A886" s="21">
        <v>1942</v>
      </c>
      <c r="B886" s="21" t="s">
        <v>8219</v>
      </c>
      <c r="C886">
        <v>95</v>
      </c>
      <c r="G886" s="22">
        <v>2401</v>
      </c>
      <c r="H886" s="22" t="s">
        <v>8221</v>
      </c>
      <c r="I886">
        <v>9</v>
      </c>
    </row>
    <row r="887" spans="1:9" x14ac:dyDescent="0.25">
      <c r="A887" s="21">
        <v>1943</v>
      </c>
      <c r="B887" s="21" t="s">
        <v>8219</v>
      </c>
      <c r="C887">
        <v>2478</v>
      </c>
      <c r="G887" s="22">
        <v>2402</v>
      </c>
      <c r="H887" s="22" t="s">
        <v>8221</v>
      </c>
      <c r="I887">
        <v>1</v>
      </c>
    </row>
    <row r="888" spans="1:9" x14ac:dyDescent="0.25">
      <c r="A888" s="21">
        <v>1944</v>
      </c>
      <c r="B888" s="21" t="s">
        <v>8219</v>
      </c>
      <c r="C888">
        <v>1789</v>
      </c>
      <c r="G888" s="22">
        <v>2403</v>
      </c>
      <c r="H888" s="22" t="s">
        <v>8221</v>
      </c>
      <c r="I888">
        <v>12</v>
      </c>
    </row>
    <row r="889" spans="1:9" x14ac:dyDescent="0.25">
      <c r="A889" s="21">
        <v>1945</v>
      </c>
      <c r="B889" s="21" t="s">
        <v>8219</v>
      </c>
      <c r="C889">
        <v>680</v>
      </c>
      <c r="G889" s="22">
        <v>2404</v>
      </c>
      <c r="H889" s="22" t="s">
        <v>8221</v>
      </c>
      <c r="I889">
        <v>0</v>
      </c>
    </row>
    <row r="890" spans="1:9" x14ac:dyDescent="0.25">
      <c r="A890" s="21">
        <v>1946</v>
      </c>
      <c r="B890" s="21" t="s">
        <v>8219</v>
      </c>
      <c r="C890">
        <v>70</v>
      </c>
      <c r="G890" s="22">
        <v>2405</v>
      </c>
      <c r="H890" s="22" t="s">
        <v>8221</v>
      </c>
      <c r="I890">
        <v>20</v>
      </c>
    </row>
    <row r="891" spans="1:9" x14ac:dyDescent="0.25">
      <c r="A891" s="21">
        <v>1947</v>
      </c>
      <c r="B891" s="21" t="s">
        <v>8219</v>
      </c>
      <c r="C891">
        <v>23</v>
      </c>
      <c r="G891" s="22">
        <v>2406</v>
      </c>
      <c r="H891" s="22" t="s">
        <v>8221</v>
      </c>
      <c r="I891">
        <v>16</v>
      </c>
    </row>
    <row r="892" spans="1:9" x14ac:dyDescent="0.25">
      <c r="A892" s="21">
        <v>1948</v>
      </c>
      <c r="B892" s="21" t="s">
        <v>8219</v>
      </c>
      <c r="C892">
        <v>4245</v>
      </c>
      <c r="G892" s="22">
        <v>2407</v>
      </c>
      <c r="H892" s="22" t="s">
        <v>8221</v>
      </c>
      <c r="I892">
        <v>33</v>
      </c>
    </row>
    <row r="893" spans="1:9" x14ac:dyDescent="0.25">
      <c r="A893" s="21">
        <v>1949</v>
      </c>
      <c r="B893" s="21" t="s">
        <v>8219</v>
      </c>
      <c r="C893">
        <v>943</v>
      </c>
      <c r="G893" s="22">
        <v>2408</v>
      </c>
      <c r="H893" s="22" t="s">
        <v>8221</v>
      </c>
      <c r="I893">
        <v>2</v>
      </c>
    </row>
    <row r="894" spans="1:9" x14ac:dyDescent="0.25">
      <c r="A894" s="21">
        <v>1950</v>
      </c>
      <c r="B894" s="21" t="s">
        <v>8219</v>
      </c>
      <c r="C894">
        <v>1876</v>
      </c>
      <c r="G894" s="22">
        <v>2409</v>
      </c>
      <c r="H894" s="22" t="s">
        <v>8221</v>
      </c>
      <c r="I894">
        <v>6</v>
      </c>
    </row>
    <row r="895" spans="1:9" x14ac:dyDescent="0.25">
      <c r="A895" s="21">
        <v>1951</v>
      </c>
      <c r="B895" s="21" t="s">
        <v>8219</v>
      </c>
      <c r="C895">
        <v>834</v>
      </c>
      <c r="G895" s="22">
        <v>2410</v>
      </c>
      <c r="H895" s="22" t="s">
        <v>8221</v>
      </c>
      <c r="I895">
        <v>0</v>
      </c>
    </row>
    <row r="896" spans="1:9" x14ac:dyDescent="0.25">
      <c r="A896" s="21">
        <v>1952</v>
      </c>
      <c r="B896" s="21" t="s">
        <v>8219</v>
      </c>
      <c r="C896">
        <v>682</v>
      </c>
      <c r="G896" s="22">
        <v>2411</v>
      </c>
      <c r="H896" s="22" t="s">
        <v>8221</v>
      </c>
      <c r="I896">
        <v>3</v>
      </c>
    </row>
    <row r="897" spans="1:9" x14ac:dyDescent="0.25">
      <c r="A897" s="21">
        <v>1953</v>
      </c>
      <c r="B897" s="21" t="s">
        <v>8219</v>
      </c>
      <c r="C897">
        <v>147</v>
      </c>
      <c r="G897" s="22">
        <v>2412</v>
      </c>
      <c r="H897" s="22" t="s">
        <v>8221</v>
      </c>
      <c r="I897">
        <v>0</v>
      </c>
    </row>
    <row r="898" spans="1:9" x14ac:dyDescent="0.25">
      <c r="A898" s="21">
        <v>1954</v>
      </c>
      <c r="B898" s="21" t="s">
        <v>8219</v>
      </c>
      <c r="C898">
        <v>415</v>
      </c>
      <c r="G898" s="22">
        <v>2413</v>
      </c>
      <c r="H898" s="22" t="s">
        <v>8221</v>
      </c>
      <c r="I898">
        <v>3</v>
      </c>
    </row>
    <row r="899" spans="1:9" x14ac:dyDescent="0.25">
      <c r="A899" s="21">
        <v>1955</v>
      </c>
      <c r="B899" s="21" t="s">
        <v>8219</v>
      </c>
      <c r="C899">
        <v>290</v>
      </c>
      <c r="G899" s="22">
        <v>2414</v>
      </c>
      <c r="H899" s="22" t="s">
        <v>8221</v>
      </c>
      <c r="I899">
        <v>13</v>
      </c>
    </row>
    <row r="900" spans="1:9" x14ac:dyDescent="0.25">
      <c r="A900" s="21">
        <v>1956</v>
      </c>
      <c r="B900" s="21" t="s">
        <v>8219</v>
      </c>
      <c r="C900">
        <v>365</v>
      </c>
      <c r="G900" s="22">
        <v>2415</v>
      </c>
      <c r="H900" s="22" t="s">
        <v>8221</v>
      </c>
      <c r="I900">
        <v>6</v>
      </c>
    </row>
    <row r="901" spans="1:9" x14ac:dyDescent="0.25">
      <c r="A901" s="21">
        <v>1957</v>
      </c>
      <c r="B901" s="21" t="s">
        <v>8219</v>
      </c>
      <c r="C901">
        <v>660</v>
      </c>
      <c r="G901" s="22">
        <v>2416</v>
      </c>
      <c r="H901" s="22" t="s">
        <v>8221</v>
      </c>
      <c r="I901">
        <v>1</v>
      </c>
    </row>
    <row r="902" spans="1:9" x14ac:dyDescent="0.25">
      <c r="A902" s="21">
        <v>1958</v>
      </c>
      <c r="B902" s="21" t="s">
        <v>8219</v>
      </c>
      <c r="C902">
        <v>1356</v>
      </c>
      <c r="G902" s="22">
        <v>2417</v>
      </c>
      <c r="H902" s="22" t="s">
        <v>8221</v>
      </c>
      <c r="I902">
        <v>0</v>
      </c>
    </row>
    <row r="903" spans="1:9" x14ac:dyDescent="0.25">
      <c r="A903" s="21">
        <v>1959</v>
      </c>
      <c r="B903" s="21" t="s">
        <v>8219</v>
      </c>
      <c r="C903">
        <v>424</v>
      </c>
      <c r="G903" s="22">
        <v>2418</v>
      </c>
      <c r="H903" s="22" t="s">
        <v>8221</v>
      </c>
      <c r="I903">
        <v>5</v>
      </c>
    </row>
    <row r="904" spans="1:9" x14ac:dyDescent="0.25">
      <c r="A904" s="21">
        <v>1960</v>
      </c>
      <c r="B904" s="21" t="s">
        <v>8219</v>
      </c>
      <c r="C904">
        <v>33</v>
      </c>
      <c r="G904" s="22">
        <v>2419</v>
      </c>
      <c r="H904" s="22" t="s">
        <v>8221</v>
      </c>
      <c r="I904">
        <v>0</v>
      </c>
    </row>
    <row r="905" spans="1:9" x14ac:dyDescent="0.25">
      <c r="A905" s="21">
        <v>1961</v>
      </c>
      <c r="B905" s="21" t="s">
        <v>8219</v>
      </c>
      <c r="C905">
        <v>1633</v>
      </c>
      <c r="G905" s="22">
        <v>2420</v>
      </c>
      <c r="H905" s="22" t="s">
        <v>8221</v>
      </c>
      <c r="I905">
        <v>36</v>
      </c>
    </row>
    <row r="906" spans="1:9" x14ac:dyDescent="0.25">
      <c r="A906" s="21">
        <v>1962</v>
      </c>
      <c r="B906" s="21" t="s">
        <v>8219</v>
      </c>
      <c r="C906">
        <v>306</v>
      </c>
      <c r="G906" s="22">
        <v>2421</v>
      </c>
      <c r="H906" s="22" t="s">
        <v>8221</v>
      </c>
      <c r="I906">
        <v>1</v>
      </c>
    </row>
    <row r="907" spans="1:9" x14ac:dyDescent="0.25">
      <c r="A907" s="21">
        <v>1963</v>
      </c>
      <c r="B907" s="21" t="s">
        <v>8219</v>
      </c>
      <c r="C907">
        <v>205</v>
      </c>
      <c r="G907" s="22">
        <v>2422</v>
      </c>
      <c r="H907" s="22" t="s">
        <v>8221</v>
      </c>
      <c r="I907">
        <v>1</v>
      </c>
    </row>
    <row r="908" spans="1:9" x14ac:dyDescent="0.25">
      <c r="A908" s="21">
        <v>1964</v>
      </c>
      <c r="B908" s="21" t="s">
        <v>8219</v>
      </c>
      <c r="C908">
        <v>1281</v>
      </c>
      <c r="G908" s="22">
        <v>2423</v>
      </c>
      <c r="H908" s="22" t="s">
        <v>8221</v>
      </c>
      <c r="I908">
        <v>1</v>
      </c>
    </row>
    <row r="909" spans="1:9" x14ac:dyDescent="0.25">
      <c r="A909" s="21">
        <v>1965</v>
      </c>
      <c r="B909" s="21" t="s">
        <v>8219</v>
      </c>
      <c r="C909">
        <v>103</v>
      </c>
      <c r="G909" s="22">
        <v>2424</v>
      </c>
      <c r="H909" s="22" t="s">
        <v>8221</v>
      </c>
      <c r="I909">
        <v>9</v>
      </c>
    </row>
    <row r="910" spans="1:9" x14ac:dyDescent="0.25">
      <c r="A910" s="21">
        <v>1966</v>
      </c>
      <c r="B910" s="21" t="s">
        <v>8219</v>
      </c>
      <c r="C910">
        <v>1513</v>
      </c>
      <c r="G910" s="22">
        <v>2425</v>
      </c>
      <c r="H910" s="22" t="s">
        <v>8221</v>
      </c>
      <c r="I910">
        <v>1</v>
      </c>
    </row>
    <row r="911" spans="1:9" x14ac:dyDescent="0.25">
      <c r="A911" s="21">
        <v>1967</v>
      </c>
      <c r="B911" s="21" t="s">
        <v>8219</v>
      </c>
      <c r="C911">
        <v>405</v>
      </c>
      <c r="G911" s="22">
        <v>2426</v>
      </c>
      <c r="H911" s="22" t="s">
        <v>8221</v>
      </c>
      <c r="I911">
        <v>0</v>
      </c>
    </row>
    <row r="912" spans="1:9" x14ac:dyDescent="0.25">
      <c r="A912" s="21">
        <v>1968</v>
      </c>
      <c r="B912" s="21" t="s">
        <v>8219</v>
      </c>
      <c r="C912">
        <v>510</v>
      </c>
      <c r="G912" s="22">
        <v>2427</v>
      </c>
      <c r="H912" s="22" t="s">
        <v>8221</v>
      </c>
      <c r="I912">
        <v>1</v>
      </c>
    </row>
    <row r="913" spans="1:9" x14ac:dyDescent="0.25">
      <c r="A913" s="21">
        <v>1969</v>
      </c>
      <c r="B913" s="21" t="s">
        <v>8219</v>
      </c>
      <c r="C913">
        <v>1887</v>
      </c>
      <c r="G913" s="22">
        <v>2428</v>
      </c>
      <c r="H913" s="22" t="s">
        <v>8221</v>
      </c>
      <c r="I913">
        <v>1</v>
      </c>
    </row>
    <row r="914" spans="1:9" x14ac:dyDescent="0.25">
      <c r="A914" s="21">
        <v>1970</v>
      </c>
      <c r="B914" s="21" t="s">
        <v>8219</v>
      </c>
      <c r="C914">
        <v>701</v>
      </c>
      <c r="G914" s="22">
        <v>2429</v>
      </c>
      <c r="H914" s="22" t="s">
        <v>8221</v>
      </c>
      <c r="I914">
        <v>4</v>
      </c>
    </row>
    <row r="915" spans="1:9" x14ac:dyDescent="0.25">
      <c r="A915" s="21">
        <v>1971</v>
      </c>
      <c r="B915" s="21" t="s">
        <v>8219</v>
      </c>
      <c r="C915">
        <v>3863</v>
      </c>
      <c r="G915" s="22">
        <v>2430</v>
      </c>
      <c r="H915" s="22" t="s">
        <v>8221</v>
      </c>
      <c r="I915">
        <v>2</v>
      </c>
    </row>
    <row r="916" spans="1:9" x14ac:dyDescent="0.25">
      <c r="A916" s="21">
        <v>1972</v>
      </c>
      <c r="B916" s="21" t="s">
        <v>8219</v>
      </c>
      <c r="C916">
        <v>238</v>
      </c>
      <c r="G916" s="22">
        <v>2431</v>
      </c>
      <c r="H916" s="22" t="s">
        <v>8221</v>
      </c>
      <c r="I916">
        <v>2</v>
      </c>
    </row>
    <row r="917" spans="1:9" x14ac:dyDescent="0.25">
      <c r="A917" s="21">
        <v>1973</v>
      </c>
      <c r="B917" s="21" t="s">
        <v>8219</v>
      </c>
      <c r="C917">
        <v>2051</v>
      </c>
      <c r="G917" s="22">
        <v>2432</v>
      </c>
      <c r="H917" s="22" t="s">
        <v>8221</v>
      </c>
      <c r="I917">
        <v>2</v>
      </c>
    </row>
    <row r="918" spans="1:9" x14ac:dyDescent="0.25">
      <c r="A918" s="21">
        <v>1974</v>
      </c>
      <c r="B918" s="21" t="s">
        <v>8219</v>
      </c>
      <c r="C918">
        <v>402</v>
      </c>
      <c r="G918" s="22">
        <v>2433</v>
      </c>
      <c r="H918" s="22" t="s">
        <v>8221</v>
      </c>
      <c r="I918">
        <v>0</v>
      </c>
    </row>
    <row r="919" spans="1:9" x14ac:dyDescent="0.25">
      <c r="A919" s="21">
        <v>1975</v>
      </c>
      <c r="B919" s="21" t="s">
        <v>8219</v>
      </c>
      <c r="C919">
        <v>253</v>
      </c>
      <c r="G919" s="22">
        <v>2434</v>
      </c>
      <c r="H919" s="22" t="s">
        <v>8221</v>
      </c>
      <c r="I919">
        <v>2</v>
      </c>
    </row>
    <row r="920" spans="1:9" x14ac:dyDescent="0.25">
      <c r="A920" s="21">
        <v>1976</v>
      </c>
      <c r="B920" s="21" t="s">
        <v>8219</v>
      </c>
      <c r="C920">
        <v>473</v>
      </c>
      <c r="G920" s="22">
        <v>2435</v>
      </c>
      <c r="H920" s="22" t="s">
        <v>8221</v>
      </c>
      <c r="I920">
        <v>4</v>
      </c>
    </row>
    <row r="921" spans="1:9" x14ac:dyDescent="0.25">
      <c r="A921" s="21">
        <v>1977</v>
      </c>
      <c r="B921" s="21" t="s">
        <v>8219</v>
      </c>
      <c r="C921">
        <v>821</v>
      </c>
      <c r="G921" s="22">
        <v>2436</v>
      </c>
      <c r="H921" s="22" t="s">
        <v>8221</v>
      </c>
      <c r="I921">
        <v>2</v>
      </c>
    </row>
    <row r="922" spans="1:9" x14ac:dyDescent="0.25">
      <c r="A922" s="21">
        <v>1978</v>
      </c>
      <c r="B922" s="21" t="s">
        <v>8219</v>
      </c>
      <c r="C922">
        <v>388</v>
      </c>
      <c r="G922" s="22">
        <v>2437</v>
      </c>
      <c r="H922" s="22" t="s">
        <v>8221</v>
      </c>
      <c r="I922">
        <v>0</v>
      </c>
    </row>
    <row r="923" spans="1:9" x14ac:dyDescent="0.25">
      <c r="A923" s="21">
        <v>1979</v>
      </c>
      <c r="B923" s="21" t="s">
        <v>8219</v>
      </c>
      <c r="C923">
        <v>813</v>
      </c>
      <c r="G923" s="22">
        <v>2438</v>
      </c>
      <c r="H923" s="22" t="s">
        <v>8221</v>
      </c>
      <c r="I923">
        <v>1</v>
      </c>
    </row>
    <row r="924" spans="1:9" x14ac:dyDescent="0.25">
      <c r="A924" s="21">
        <v>1980</v>
      </c>
      <c r="B924" s="21" t="s">
        <v>8219</v>
      </c>
      <c r="C924">
        <v>1945</v>
      </c>
      <c r="G924" s="22">
        <v>2439</v>
      </c>
      <c r="H924" s="22" t="s">
        <v>8221</v>
      </c>
      <c r="I924">
        <v>0</v>
      </c>
    </row>
    <row r="925" spans="1:9" x14ac:dyDescent="0.25">
      <c r="A925" s="21">
        <v>2001</v>
      </c>
      <c r="B925" s="21" t="s">
        <v>8219</v>
      </c>
      <c r="C925">
        <v>1637</v>
      </c>
      <c r="G925" s="22">
        <v>2440</v>
      </c>
      <c r="H925" s="22" t="s">
        <v>8221</v>
      </c>
      <c r="I925">
        <v>2</v>
      </c>
    </row>
    <row r="926" spans="1:9" x14ac:dyDescent="0.25">
      <c r="A926" s="21">
        <v>2002</v>
      </c>
      <c r="B926" s="21" t="s">
        <v>8219</v>
      </c>
      <c r="C926">
        <v>1375</v>
      </c>
      <c r="G926" s="22">
        <v>2501</v>
      </c>
      <c r="H926" s="22" t="s">
        <v>8221</v>
      </c>
      <c r="I926">
        <v>7</v>
      </c>
    </row>
    <row r="927" spans="1:9" x14ac:dyDescent="0.25">
      <c r="A927" s="21">
        <v>2003</v>
      </c>
      <c r="B927" s="21" t="s">
        <v>8219</v>
      </c>
      <c r="C927">
        <v>17</v>
      </c>
      <c r="G927" s="22">
        <v>2502</v>
      </c>
      <c r="H927" s="22" t="s">
        <v>8221</v>
      </c>
      <c r="I927">
        <v>5</v>
      </c>
    </row>
    <row r="928" spans="1:9" x14ac:dyDescent="0.25">
      <c r="A928" s="21">
        <v>2004</v>
      </c>
      <c r="B928" s="21" t="s">
        <v>8219</v>
      </c>
      <c r="C928">
        <v>354</v>
      </c>
      <c r="G928" s="22">
        <v>2503</v>
      </c>
      <c r="H928" s="22" t="s">
        <v>8221</v>
      </c>
      <c r="I928">
        <v>0</v>
      </c>
    </row>
    <row r="929" spans="1:9" x14ac:dyDescent="0.25">
      <c r="A929" s="21">
        <v>2005</v>
      </c>
      <c r="B929" s="21" t="s">
        <v>8219</v>
      </c>
      <c r="C929">
        <v>191</v>
      </c>
      <c r="G929" s="22">
        <v>2504</v>
      </c>
      <c r="H929" s="22" t="s">
        <v>8221</v>
      </c>
      <c r="I929">
        <v>0</v>
      </c>
    </row>
    <row r="930" spans="1:9" x14ac:dyDescent="0.25">
      <c r="A930" s="21">
        <v>2006</v>
      </c>
      <c r="B930" s="21" t="s">
        <v>8219</v>
      </c>
      <c r="C930">
        <v>303</v>
      </c>
      <c r="G930" s="22">
        <v>2505</v>
      </c>
      <c r="H930" s="22" t="s">
        <v>8221</v>
      </c>
      <c r="I930">
        <v>0</v>
      </c>
    </row>
    <row r="931" spans="1:9" x14ac:dyDescent="0.25">
      <c r="A931" s="21">
        <v>2007</v>
      </c>
      <c r="B931" s="21" t="s">
        <v>8219</v>
      </c>
      <c r="C931">
        <v>137</v>
      </c>
      <c r="G931" s="22">
        <v>2506</v>
      </c>
      <c r="H931" s="22" t="s">
        <v>8221</v>
      </c>
      <c r="I931">
        <v>2</v>
      </c>
    </row>
    <row r="932" spans="1:9" x14ac:dyDescent="0.25">
      <c r="A932" s="21">
        <v>2008</v>
      </c>
      <c r="B932" s="21" t="s">
        <v>8219</v>
      </c>
      <c r="C932">
        <v>41</v>
      </c>
      <c r="G932" s="22">
        <v>2507</v>
      </c>
      <c r="H932" s="22" t="s">
        <v>8221</v>
      </c>
      <c r="I932">
        <v>0</v>
      </c>
    </row>
    <row r="933" spans="1:9" x14ac:dyDescent="0.25">
      <c r="A933" s="21">
        <v>2009</v>
      </c>
      <c r="B933" s="21" t="s">
        <v>8219</v>
      </c>
      <c r="C933">
        <v>398</v>
      </c>
      <c r="G933" s="22">
        <v>2508</v>
      </c>
      <c r="H933" s="22" t="s">
        <v>8221</v>
      </c>
      <c r="I933">
        <v>0</v>
      </c>
    </row>
    <row r="934" spans="1:9" x14ac:dyDescent="0.25">
      <c r="A934" s="21">
        <v>2010</v>
      </c>
      <c r="B934" s="21" t="s">
        <v>8219</v>
      </c>
      <c r="C934">
        <v>1737</v>
      </c>
      <c r="G934" s="22">
        <v>2509</v>
      </c>
      <c r="H934" s="22" t="s">
        <v>8221</v>
      </c>
      <c r="I934">
        <v>28</v>
      </c>
    </row>
    <row r="935" spans="1:9" x14ac:dyDescent="0.25">
      <c r="A935" s="21">
        <v>2011</v>
      </c>
      <c r="B935" s="21" t="s">
        <v>8219</v>
      </c>
      <c r="C935">
        <v>971</v>
      </c>
      <c r="G935" s="22">
        <v>2510</v>
      </c>
      <c r="H935" s="22" t="s">
        <v>8221</v>
      </c>
      <c r="I935">
        <v>2</v>
      </c>
    </row>
    <row r="936" spans="1:9" x14ac:dyDescent="0.25">
      <c r="A936" s="21">
        <v>2012</v>
      </c>
      <c r="B936" s="21" t="s">
        <v>8219</v>
      </c>
      <c r="C936">
        <v>183</v>
      </c>
      <c r="G936" s="22">
        <v>2511</v>
      </c>
      <c r="H936" s="22" t="s">
        <v>8221</v>
      </c>
      <c r="I936">
        <v>0</v>
      </c>
    </row>
    <row r="937" spans="1:9" x14ac:dyDescent="0.25">
      <c r="A937" s="21">
        <v>2013</v>
      </c>
      <c r="B937" s="21" t="s">
        <v>8219</v>
      </c>
      <c r="C937">
        <v>4562</v>
      </c>
      <c r="G937" s="22">
        <v>2512</v>
      </c>
      <c r="H937" s="22" t="s">
        <v>8221</v>
      </c>
      <c r="I937">
        <v>0</v>
      </c>
    </row>
    <row r="938" spans="1:9" x14ac:dyDescent="0.25">
      <c r="A938" s="21">
        <v>2014</v>
      </c>
      <c r="B938" s="21" t="s">
        <v>8219</v>
      </c>
      <c r="C938">
        <v>26457</v>
      </c>
      <c r="G938" s="22">
        <v>2513</v>
      </c>
      <c r="H938" s="22" t="s">
        <v>8221</v>
      </c>
      <c r="I938">
        <v>0</v>
      </c>
    </row>
    <row r="939" spans="1:9" x14ac:dyDescent="0.25">
      <c r="A939" s="21">
        <v>2015</v>
      </c>
      <c r="B939" s="21" t="s">
        <v>8219</v>
      </c>
      <c r="C939">
        <v>162</v>
      </c>
      <c r="G939" s="22">
        <v>2514</v>
      </c>
      <c r="H939" s="22" t="s">
        <v>8221</v>
      </c>
      <c r="I939">
        <v>4</v>
      </c>
    </row>
    <row r="940" spans="1:9" x14ac:dyDescent="0.25">
      <c r="A940" s="21">
        <v>2016</v>
      </c>
      <c r="B940" s="21" t="s">
        <v>8219</v>
      </c>
      <c r="C940">
        <v>479</v>
      </c>
      <c r="G940" s="22">
        <v>2515</v>
      </c>
      <c r="H940" s="22" t="s">
        <v>8221</v>
      </c>
      <c r="I940">
        <v>12</v>
      </c>
    </row>
    <row r="941" spans="1:9" x14ac:dyDescent="0.25">
      <c r="A941" s="21">
        <v>2017</v>
      </c>
      <c r="B941" s="21" t="s">
        <v>8219</v>
      </c>
      <c r="C941">
        <v>426</v>
      </c>
      <c r="G941" s="22">
        <v>2516</v>
      </c>
      <c r="H941" s="22" t="s">
        <v>8221</v>
      </c>
      <c r="I941">
        <v>0</v>
      </c>
    </row>
    <row r="942" spans="1:9" x14ac:dyDescent="0.25">
      <c r="A942" s="21">
        <v>2018</v>
      </c>
      <c r="B942" s="21" t="s">
        <v>8219</v>
      </c>
      <c r="C942">
        <v>450</v>
      </c>
      <c r="G942" s="22">
        <v>2517</v>
      </c>
      <c r="H942" s="22" t="s">
        <v>8221</v>
      </c>
      <c r="I942">
        <v>33</v>
      </c>
    </row>
    <row r="943" spans="1:9" x14ac:dyDescent="0.25">
      <c r="A943" s="21">
        <v>2019</v>
      </c>
      <c r="B943" s="21" t="s">
        <v>8219</v>
      </c>
      <c r="C943">
        <v>1780</v>
      </c>
      <c r="G943" s="22">
        <v>2518</v>
      </c>
      <c r="H943" s="22" t="s">
        <v>8221</v>
      </c>
      <c r="I943">
        <v>0</v>
      </c>
    </row>
    <row r="944" spans="1:9" x14ac:dyDescent="0.25">
      <c r="A944" s="21">
        <v>2020</v>
      </c>
      <c r="B944" s="21" t="s">
        <v>8219</v>
      </c>
      <c r="C944">
        <v>122</v>
      </c>
      <c r="G944" s="22">
        <v>2519</v>
      </c>
      <c r="H944" s="22" t="s">
        <v>8221</v>
      </c>
      <c r="I944">
        <v>4</v>
      </c>
    </row>
    <row r="945" spans="1:9" x14ac:dyDescent="0.25">
      <c r="A945" s="21">
        <v>2021</v>
      </c>
      <c r="B945" s="21" t="s">
        <v>8219</v>
      </c>
      <c r="C945">
        <v>95</v>
      </c>
      <c r="G945" s="22">
        <v>2520</v>
      </c>
      <c r="H945" s="22" t="s">
        <v>8221</v>
      </c>
      <c r="I945">
        <v>0</v>
      </c>
    </row>
    <row r="946" spans="1:9" x14ac:dyDescent="0.25">
      <c r="A946" s="21">
        <v>2022</v>
      </c>
      <c r="B946" s="21" t="s">
        <v>8219</v>
      </c>
      <c r="C946">
        <v>325</v>
      </c>
      <c r="G946" s="22">
        <v>2581</v>
      </c>
      <c r="H946" s="22" t="s">
        <v>8221</v>
      </c>
      <c r="I946">
        <v>11</v>
      </c>
    </row>
    <row r="947" spans="1:9" x14ac:dyDescent="0.25">
      <c r="A947" s="21">
        <v>2023</v>
      </c>
      <c r="B947" s="21" t="s">
        <v>8219</v>
      </c>
      <c r="C947">
        <v>353</v>
      </c>
      <c r="G947" s="22">
        <v>2582</v>
      </c>
      <c r="H947" s="22" t="s">
        <v>8221</v>
      </c>
      <c r="I947">
        <v>1</v>
      </c>
    </row>
    <row r="948" spans="1:9" x14ac:dyDescent="0.25">
      <c r="A948" s="21">
        <v>2024</v>
      </c>
      <c r="B948" s="21" t="s">
        <v>8219</v>
      </c>
      <c r="C948">
        <v>105</v>
      </c>
      <c r="G948" s="22">
        <v>2583</v>
      </c>
      <c r="H948" s="22" t="s">
        <v>8221</v>
      </c>
      <c r="I948">
        <v>5</v>
      </c>
    </row>
    <row r="949" spans="1:9" x14ac:dyDescent="0.25">
      <c r="A949" s="21">
        <v>2025</v>
      </c>
      <c r="B949" s="21" t="s">
        <v>8219</v>
      </c>
      <c r="C949">
        <v>729</v>
      </c>
      <c r="G949" s="22">
        <v>2584</v>
      </c>
      <c r="H949" s="22" t="s">
        <v>8221</v>
      </c>
      <c r="I949">
        <v>0</v>
      </c>
    </row>
    <row r="950" spans="1:9" x14ac:dyDescent="0.25">
      <c r="A950" s="21">
        <v>2026</v>
      </c>
      <c r="B950" s="21" t="s">
        <v>8219</v>
      </c>
      <c r="C950">
        <v>454</v>
      </c>
      <c r="G950" s="22">
        <v>2585</v>
      </c>
      <c r="H950" s="22" t="s">
        <v>8221</v>
      </c>
      <c r="I950">
        <v>1</v>
      </c>
    </row>
    <row r="951" spans="1:9" x14ac:dyDescent="0.25">
      <c r="A951" s="21">
        <v>2027</v>
      </c>
      <c r="B951" s="21" t="s">
        <v>8219</v>
      </c>
      <c r="C951">
        <v>539</v>
      </c>
      <c r="G951" s="22">
        <v>2586</v>
      </c>
      <c r="H951" s="22" t="s">
        <v>8221</v>
      </c>
      <c r="I951">
        <v>1</v>
      </c>
    </row>
    <row r="952" spans="1:9" x14ac:dyDescent="0.25">
      <c r="A952" s="21">
        <v>2028</v>
      </c>
      <c r="B952" s="21" t="s">
        <v>8219</v>
      </c>
      <c r="C952">
        <v>79</v>
      </c>
      <c r="G952" s="22">
        <v>2587</v>
      </c>
      <c r="H952" s="22" t="s">
        <v>8221</v>
      </c>
      <c r="I952">
        <v>6</v>
      </c>
    </row>
    <row r="953" spans="1:9" x14ac:dyDescent="0.25">
      <c r="A953" s="21">
        <v>2029</v>
      </c>
      <c r="B953" s="21" t="s">
        <v>8219</v>
      </c>
      <c r="C953">
        <v>94</v>
      </c>
      <c r="G953" s="22">
        <v>2588</v>
      </c>
      <c r="H953" s="22" t="s">
        <v>8221</v>
      </c>
      <c r="I953">
        <v>8</v>
      </c>
    </row>
    <row r="954" spans="1:9" x14ac:dyDescent="0.25">
      <c r="A954" s="21">
        <v>2030</v>
      </c>
      <c r="B954" s="21" t="s">
        <v>8219</v>
      </c>
      <c r="C954">
        <v>625</v>
      </c>
      <c r="G954" s="22">
        <v>2589</v>
      </c>
      <c r="H954" s="22" t="s">
        <v>8221</v>
      </c>
      <c r="I954">
        <v>1</v>
      </c>
    </row>
    <row r="955" spans="1:9" x14ac:dyDescent="0.25">
      <c r="A955" s="21">
        <v>2031</v>
      </c>
      <c r="B955" s="21" t="s">
        <v>8219</v>
      </c>
      <c r="C955">
        <v>508</v>
      </c>
      <c r="G955" s="22">
        <v>2590</v>
      </c>
      <c r="H955" s="22" t="s">
        <v>8221</v>
      </c>
      <c r="I955">
        <v>0</v>
      </c>
    </row>
    <row r="956" spans="1:9" x14ac:dyDescent="0.25">
      <c r="A956" s="21">
        <v>2032</v>
      </c>
      <c r="B956" s="21" t="s">
        <v>8219</v>
      </c>
      <c r="C956">
        <v>531</v>
      </c>
      <c r="G956" s="22">
        <v>2591</v>
      </c>
      <c r="H956" s="22" t="s">
        <v>8221</v>
      </c>
      <c r="I956">
        <v>2</v>
      </c>
    </row>
    <row r="957" spans="1:9" x14ac:dyDescent="0.25">
      <c r="A957" s="21">
        <v>2033</v>
      </c>
      <c r="B957" s="21" t="s">
        <v>8219</v>
      </c>
      <c r="C957">
        <v>158</v>
      </c>
      <c r="G957" s="22">
        <v>2592</v>
      </c>
      <c r="H957" s="22" t="s">
        <v>8221</v>
      </c>
      <c r="I957">
        <v>1</v>
      </c>
    </row>
    <row r="958" spans="1:9" x14ac:dyDescent="0.25">
      <c r="A958" s="21">
        <v>2034</v>
      </c>
      <c r="B958" s="21" t="s">
        <v>8219</v>
      </c>
      <c r="C958">
        <v>508</v>
      </c>
      <c r="G958" s="22">
        <v>2593</v>
      </c>
      <c r="H958" s="22" t="s">
        <v>8221</v>
      </c>
      <c r="I958">
        <v>0</v>
      </c>
    </row>
    <row r="959" spans="1:9" x14ac:dyDescent="0.25">
      <c r="A959" s="21">
        <v>2035</v>
      </c>
      <c r="B959" s="21" t="s">
        <v>8219</v>
      </c>
      <c r="C959">
        <v>644</v>
      </c>
      <c r="G959" s="22">
        <v>2594</v>
      </c>
      <c r="H959" s="22" t="s">
        <v>8221</v>
      </c>
      <c r="I959">
        <v>1</v>
      </c>
    </row>
    <row r="960" spans="1:9" x14ac:dyDescent="0.25">
      <c r="A960" s="21">
        <v>2036</v>
      </c>
      <c r="B960" s="21" t="s">
        <v>8219</v>
      </c>
      <c r="C960">
        <v>848</v>
      </c>
      <c r="G960" s="22">
        <v>2595</v>
      </c>
      <c r="H960" s="22" t="s">
        <v>8221</v>
      </c>
      <c r="I960">
        <v>19</v>
      </c>
    </row>
    <row r="961" spans="1:9" x14ac:dyDescent="0.25">
      <c r="A961" s="21">
        <v>2037</v>
      </c>
      <c r="B961" s="21" t="s">
        <v>8219</v>
      </c>
      <c r="C961">
        <v>429</v>
      </c>
      <c r="G961" s="22">
        <v>2596</v>
      </c>
      <c r="H961" s="22" t="s">
        <v>8221</v>
      </c>
      <c r="I961">
        <v>27</v>
      </c>
    </row>
    <row r="962" spans="1:9" x14ac:dyDescent="0.25">
      <c r="A962" s="21">
        <v>2038</v>
      </c>
      <c r="B962" s="21" t="s">
        <v>8219</v>
      </c>
      <c r="C962">
        <v>204</v>
      </c>
      <c r="G962" s="22">
        <v>2597</v>
      </c>
      <c r="H962" s="22" t="s">
        <v>8221</v>
      </c>
      <c r="I962">
        <v>7</v>
      </c>
    </row>
    <row r="963" spans="1:9" x14ac:dyDescent="0.25">
      <c r="A963" s="21">
        <v>2039</v>
      </c>
      <c r="B963" s="21" t="s">
        <v>8219</v>
      </c>
      <c r="C963">
        <v>379</v>
      </c>
      <c r="G963" s="22">
        <v>2598</v>
      </c>
      <c r="H963" s="22" t="s">
        <v>8221</v>
      </c>
      <c r="I963">
        <v>14</v>
      </c>
    </row>
    <row r="964" spans="1:9" x14ac:dyDescent="0.25">
      <c r="A964" s="21">
        <v>2040</v>
      </c>
      <c r="B964" s="21" t="s">
        <v>8219</v>
      </c>
      <c r="C964">
        <v>271</v>
      </c>
      <c r="G964" s="22">
        <v>2599</v>
      </c>
      <c r="H964" s="22" t="s">
        <v>8221</v>
      </c>
      <c r="I964">
        <v>5</v>
      </c>
    </row>
    <row r="965" spans="1:9" x14ac:dyDescent="0.25">
      <c r="A965" s="21">
        <v>2041</v>
      </c>
      <c r="B965" s="21" t="s">
        <v>8219</v>
      </c>
      <c r="C965">
        <v>120</v>
      </c>
      <c r="G965" s="22">
        <v>2600</v>
      </c>
      <c r="H965" s="22" t="s">
        <v>8221</v>
      </c>
      <c r="I965">
        <v>30</v>
      </c>
    </row>
    <row r="966" spans="1:9" x14ac:dyDescent="0.25">
      <c r="A966" s="21">
        <v>2042</v>
      </c>
      <c r="B966" s="21" t="s">
        <v>8219</v>
      </c>
      <c r="C966">
        <v>140</v>
      </c>
      <c r="G966" s="22">
        <v>2641</v>
      </c>
      <c r="H966" s="22" t="s">
        <v>8221</v>
      </c>
      <c r="I966">
        <v>1</v>
      </c>
    </row>
    <row r="967" spans="1:9" x14ac:dyDescent="0.25">
      <c r="A967" s="21">
        <v>2043</v>
      </c>
      <c r="B967" s="21" t="s">
        <v>8219</v>
      </c>
      <c r="C967">
        <v>193</v>
      </c>
      <c r="G967" s="22">
        <v>2642</v>
      </c>
      <c r="H967" s="22" t="s">
        <v>8221</v>
      </c>
      <c r="I967">
        <v>0</v>
      </c>
    </row>
    <row r="968" spans="1:9" x14ac:dyDescent="0.25">
      <c r="A968" s="21">
        <v>2044</v>
      </c>
      <c r="B968" s="21" t="s">
        <v>8219</v>
      </c>
      <c r="C968">
        <v>180</v>
      </c>
      <c r="G968" s="22">
        <v>2670</v>
      </c>
      <c r="H968" s="22" t="s">
        <v>8221</v>
      </c>
      <c r="I968">
        <v>60</v>
      </c>
    </row>
    <row r="969" spans="1:9" x14ac:dyDescent="0.25">
      <c r="A969" s="21">
        <v>2045</v>
      </c>
      <c r="B969" s="21" t="s">
        <v>8219</v>
      </c>
      <c r="C969">
        <v>263</v>
      </c>
      <c r="G969" s="22">
        <v>2671</v>
      </c>
      <c r="H969" s="22" t="s">
        <v>8221</v>
      </c>
      <c r="I969">
        <v>84</v>
      </c>
    </row>
    <row r="970" spans="1:9" x14ac:dyDescent="0.25">
      <c r="A970" s="21">
        <v>2046</v>
      </c>
      <c r="B970" s="21" t="s">
        <v>8219</v>
      </c>
      <c r="C970">
        <v>217</v>
      </c>
      <c r="G970" s="22">
        <v>2672</v>
      </c>
      <c r="H970" s="22" t="s">
        <v>8221</v>
      </c>
      <c r="I970">
        <v>47</v>
      </c>
    </row>
    <row r="971" spans="1:9" x14ac:dyDescent="0.25">
      <c r="A971" s="21">
        <v>2047</v>
      </c>
      <c r="B971" s="21" t="s">
        <v>8219</v>
      </c>
      <c r="C971">
        <v>443</v>
      </c>
      <c r="G971" s="22">
        <v>2673</v>
      </c>
      <c r="H971" s="22" t="s">
        <v>8221</v>
      </c>
      <c r="I971">
        <v>66</v>
      </c>
    </row>
    <row r="972" spans="1:9" x14ac:dyDescent="0.25">
      <c r="A972" s="21">
        <v>2048</v>
      </c>
      <c r="B972" s="21" t="s">
        <v>8219</v>
      </c>
      <c r="C972">
        <v>1373</v>
      </c>
      <c r="G972" s="22">
        <v>2674</v>
      </c>
      <c r="H972" s="22" t="s">
        <v>8221</v>
      </c>
      <c r="I972">
        <v>171</v>
      </c>
    </row>
    <row r="973" spans="1:9" x14ac:dyDescent="0.25">
      <c r="A973" s="21">
        <v>2049</v>
      </c>
      <c r="B973" s="21" t="s">
        <v>8219</v>
      </c>
      <c r="C973">
        <v>742</v>
      </c>
      <c r="G973" s="22">
        <v>2675</v>
      </c>
      <c r="H973" s="22" t="s">
        <v>8221</v>
      </c>
      <c r="I973">
        <v>29</v>
      </c>
    </row>
    <row r="974" spans="1:9" x14ac:dyDescent="0.25">
      <c r="A974" s="21">
        <v>2050</v>
      </c>
      <c r="B974" s="21" t="s">
        <v>8219</v>
      </c>
      <c r="C974">
        <v>170</v>
      </c>
      <c r="G974" s="22">
        <v>2676</v>
      </c>
      <c r="H974" s="22" t="s">
        <v>8221</v>
      </c>
      <c r="I974">
        <v>9</v>
      </c>
    </row>
    <row r="975" spans="1:9" x14ac:dyDescent="0.25">
      <c r="A975" s="21">
        <v>2051</v>
      </c>
      <c r="B975" s="21" t="s">
        <v>8219</v>
      </c>
      <c r="C975">
        <v>242</v>
      </c>
      <c r="G975" s="22">
        <v>2677</v>
      </c>
      <c r="H975" s="22" t="s">
        <v>8221</v>
      </c>
      <c r="I975">
        <v>27</v>
      </c>
    </row>
    <row r="976" spans="1:9" x14ac:dyDescent="0.25">
      <c r="A976" s="21">
        <v>2052</v>
      </c>
      <c r="B976" s="21" t="s">
        <v>8219</v>
      </c>
      <c r="C976">
        <v>541</v>
      </c>
      <c r="G976" s="22">
        <v>2678</v>
      </c>
      <c r="H976" s="22" t="s">
        <v>8221</v>
      </c>
      <c r="I976">
        <v>2</v>
      </c>
    </row>
    <row r="977" spans="1:9" x14ac:dyDescent="0.25">
      <c r="A977" s="21">
        <v>2053</v>
      </c>
      <c r="B977" s="21" t="s">
        <v>8219</v>
      </c>
      <c r="C977">
        <v>121</v>
      </c>
      <c r="G977" s="22">
        <v>2679</v>
      </c>
      <c r="H977" s="22" t="s">
        <v>8221</v>
      </c>
      <c r="I977">
        <v>3</v>
      </c>
    </row>
    <row r="978" spans="1:9" x14ac:dyDescent="0.25">
      <c r="A978" s="21">
        <v>2054</v>
      </c>
      <c r="B978" s="21" t="s">
        <v>8219</v>
      </c>
      <c r="C978">
        <v>621</v>
      </c>
      <c r="G978" s="22">
        <v>2680</v>
      </c>
      <c r="H978" s="22" t="s">
        <v>8221</v>
      </c>
      <c r="I978">
        <v>4</v>
      </c>
    </row>
    <row r="979" spans="1:9" x14ac:dyDescent="0.25">
      <c r="A979" s="21">
        <v>2055</v>
      </c>
      <c r="B979" s="21" t="s">
        <v>8219</v>
      </c>
      <c r="C979">
        <v>101</v>
      </c>
      <c r="G979" s="22">
        <v>2681</v>
      </c>
      <c r="H979" s="22" t="s">
        <v>8221</v>
      </c>
      <c r="I979">
        <v>2</v>
      </c>
    </row>
    <row r="980" spans="1:9" x14ac:dyDescent="0.25">
      <c r="A980" s="21">
        <v>2056</v>
      </c>
      <c r="B980" s="21" t="s">
        <v>8219</v>
      </c>
      <c r="C980">
        <v>554</v>
      </c>
      <c r="G980" s="22">
        <v>2682</v>
      </c>
      <c r="H980" s="22" t="s">
        <v>8221</v>
      </c>
      <c r="I980">
        <v>20</v>
      </c>
    </row>
    <row r="981" spans="1:9" x14ac:dyDescent="0.25">
      <c r="A981" s="21">
        <v>2057</v>
      </c>
      <c r="B981" s="21" t="s">
        <v>8219</v>
      </c>
      <c r="C981">
        <v>666</v>
      </c>
      <c r="G981" s="22">
        <v>2683</v>
      </c>
      <c r="H981" s="22" t="s">
        <v>8221</v>
      </c>
      <c r="I981">
        <v>3</v>
      </c>
    </row>
    <row r="982" spans="1:9" x14ac:dyDescent="0.25">
      <c r="A982" s="21">
        <v>2058</v>
      </c>
      <c r="B982" s="21" t="s">
        <v>8219</v>
      </c>
      <c r="C982">
        <v>410</v>
      </c>
      <c r="G982" s="22">
        <v>2684</v>
      </c>
      <c r="H982" s="22" t="s">
        <v>8221</v>
      </c>
      <c r="I982">
        <v>4</v>
      </c>
    </row>
    <row r="983" spans="1:9" x14ac:dyDescent="0.25">
      <c r="A983" s="21">
        <v>2059</v>
      </c>
      <c r="B983" s="21" t="s">
        <v>8219</v>
      </c>
      <c r="C983">
        <v>375</v>
      </c>
      <c r="G983" s="22">
        <v>2685</v>
      </c>
      <c r="H983" s="22" t="s">
        <v>8221</v>
      </c>
      <c r="I983">
        <v>1</v>
      </c>
    </row>
    <row r="984" spans="1:9" x14ac:dyDescent="0.25">
      <c r="A984" s="21">
        <v>2060</v>
      </c>
      <c r="B984" s="21" t="s">
        <v>8219</v>
      </c>
      <c r="C984">
        <v>1364</v>
      </c>
      <c r="G984" s="22">
        <v>2686</v>
      </c>
      <c r="H984" s="22" t="s">
        <v>8221</v>
      </c>
      <c r="I984">
        <v>0</v>
      </c>
    </row>
    <row r="985" spans="1:9" x14ac:dyDescent="0.25">
      <c r="A985" s="21">
        <v>2061</v>
      </c>
      <c r="B985" s="21" t="s">
        <v>8219</v>
      </c>
      <c r="C985">
        <v>35</v>
      </c>
      <c r="G985" s="22">
        <v>2687</v>
      </c>
      <c r="H985" s="22" t="s">
        <v>8221</v>
      </c>
      <c r="I985">
        <v>0</v>
      </c>
    </row>
    <row r="986" spans="1:9" x14ac:dyDescent="0.25">
      <c r="A986" s="21">
        <v>2062</v>
      </c>
      <c r="B986" s="21" t="s">
        <v>8219</v>
      </c>
      <c r="C986">
        <v>203</v>
      </c>
      <c r="G986" s="22">
        <v>2688</v>
      </c>
      <c r="H986" s="22" t="s">
        <v>8221</v>
      </c>
      <c r="I986">
        <v>14</v>
      </c>
    </row>
    <row r="987" spans="1:9" x14ac:dyDescent="0.25">
      <c r="A987" s="21">
        <v>2063</v>
      </c>
      <c r="B987" s="21" t="s">
        <v>8219</v>
      </c>
      <c r="C987">
        <v>49</v>
      </c>
      <c r="G987" s="22">
        <v>2689</v>
      </c>
      <c r="H987" s="22" t="s">
        <v>8221</v>
      </c>
      <c r="I987">
        <v>1</v>
      </c>
    </row>
    <row r="988" spans="1:9" x14ac:dyDescent="0.25">
      <c r="A988" s="21">
        <v>2064</v>
      </c>
      <c r="B988" s="21" t="s">
        <v>8219</v>
      </c>
      <c r="C988">
        <v>5812</v>
      </c>
      <c r="G988" s="22">
        <v>2690</v>
      </c>
      <c r="H988" s="22" t="s">
        <v>8221</v>
      </c>
      <c r="I988">
        <v>118</v>
      </c>
    </row>
    <row r="989" spans="1:9" x14ac:dyDescent="0.25">
      <c r="A989" s="21">
        <v>2065</v>
      </c>
      <c r="B989" s="21" t="s">
        <v>8219</v>
      </c>
      <c r="C989">
        <v>1556</v>
      </c>
      <c r="G989" s="22">
        <v>2691</v>
      </c>
      <c r="H989" s="22" t="s">
        <v>8221</v>
      </c>
      <c r="I989">
        <v>2</v>
      </c>
    </row>
    <row r="990" spans="1:9" x14ac:dyDescent="0.25">
      <c r="A990" s="21">
        <v>2066</v>
      </c>
      <c r="B990" s="21" t="s">
        <v>8219</v>
      </c>
      <c r="C990">
        <v>65</v>
      </c>
      <c r="G990" s="22">
        <v>2692</v>
      </c>
      <c r="H990" s="22" t="s">
        <v>8221</v>
      </c>
      <c r="I990">
        <v>1</v>
      </c>
    </row>
    <row r="991" spans="1:9" x14ac:dyDescent="0.25">
      <c r="A991" s="21">
        <v>2067</v>
      </c>
      <c r="B991" s="21" t="s">
        <v>8219</v>
      </c>
      <c r="C991">
        <v>10</v>
      </c>
      <c r="G991" s="22">
        <v>2693</v>
      </c>
      <c r="H991" s="22" t="s">
        <v>8221</v>
      </c>
      <c r="I991">
        <v>3</v>
      </c>
    </row>
    <row r="992" spans="1:9" x14ac:dyDescent="0.25">
      <c r="A992" s="21">
        <v>2068</v>
      </c>
      <c r="B992" s="21" t="s">
        <v>8219</v>
      </c>
      <c r="C992">
        <v>76</v>
      </c>
      <c r="G992" s="22">
        <v>2694</v>
      </c>
      <c r="H992" s="22" t="s">
        <v>8221</v>
      </c>
      <c r="I992">
        <v>1</v>
      </c>
    </row>
    <row r="993" spans="1:9" x14ac:dyDescent="0.25">
      <c r="A993" s="21">
        <v>2069</v>
      </c>
      <c r="B993" s="21" t="s">
        <v>8219</v>
      </c>
      <c r="C993">
        <v>263</v>
      </c>
      <c r="G993" s="22">
        <v>2695</v>
      </c>
      <c r="H993" s="22" t="s">
        <v>8221</v>
      </c>
      <c r="I993">
        <v>3</v>
      </c>
    </row>
    <row r="994" spans="1:9" x14ac:dyDescent="0.25">
      <c r="A994" s="21">
        <v>2070</v>
      </c>
      <c r="B994" s="21" t="s">
        <v>8219</v>
      </c>
      <c r="C994">
        <v>1530</v>
      </c>
      <c r="G994" s="22">
        <v>2696</v>
      </c>
      <c r="H994" s="22" t="s">
        <v>8221</v>
      </c>
      <c r="I994">
        <v>38</v>
      </c>
    </row>
    <row r="995" spans="1:9" x14ac:dyDescent="0.25">
      <c r="A995" s="21">
        <v>2071</v>
      </c>
      <c r="B995" s="21" t="s">
        <v>8219</v>
      </c>
      <c r="C995">
        <v>278</v>
      </c>
      <c r="G995" s="22">
        <v>2697</v>
      </c>
      <c r="H995" s="22" t="s">
        <v>8221</v>
      </c>
      <c r="I995">
        <v>52</v>
      </c>
    </row>
    <row r="996" spans="1:9" x14ac:dyDescent="0.25">
      <c r="A996" s="21">
        <v>2072</v>
      </c>
      <c r="B996" s="21" t="s">
        <v>8219</v>
      </c>
      <c r="C996">
        <v>350</v>
      </c>
      <c r="G996" s="22">
        <v>2698</v>
      </c>
      <c r="H996" s="22" t="s">
        <v>8221</v>
      </c>
      <c r="I996">
        <v>2</v>
      </c>
    </row>
    <row r="997" spans="1:9" x14ac:dyDescent="0.25">
      <c r="A997" s="21">
        <v>2073</v>
      </c>
      <c r="B997" s="21" t="s">
        <v>8219</v>
      </c>
      <c r="C997">
        <v>470</v>
      </c>
      <c r="G997" s="22">
        <v>2699</v>
      </c>
      <c r="H997" s="22" t="s">
        <v>8221</v>
      </c>
      <c r="I997">
        <v>0</v>
      </c>
    </row>
    <row r="998" spans="1:9" x14ac:dyDescent="0.25">
      <c r="A998" s="21">
        <v>2074</v>
      </c>
      <c r="B998" s="21" t="s">
        <v>8219</v>
      </c>
      <c r="C998">
        <v>3</v>
      </c>
      <c r="G998" s="22">
        <v>2700</v>
      </c>
      <c r="H998" s="22" t="s">
        <v>8221</v>
      </c>
      <c r="I998">
        <v>4</v>
      </c>
    </row>
    <row r="999" spans="1:9" x14ac:dyDescent="0.25">
      <c r="A999" s="21">
        <v>2075</v>
      </c>
      <c r="B999" s="21" t="s">
        <v>8219</v>
      </c>
      <c r="C999">
        <v>8200</v>
      </c>
      <c r="G999" s="22">
        <v>2741</v>
      </c>
      <c r="H999" s="22" t="s">
        <v>8221</v>
      </c>
      <c r="I999">
        <v>4</v>
      </c>
    </row>
    <row r="1000" spans="1:9" x14ac:dyDescent="0.25">
      <c r="A1000" s="21">
        <v>2076</v>
      </c>
      <c r="B1000" s="21" t="s">
        <v>8219</v>
      </c>
      <c r="C1000">
        <v>8359</v>
      </c>
      <c r="G1000" s="22">
        <v>2742</v>
      </c>
      <c r="H1000" s="22" t="s">
        <v>8221</v>
      </c>
      <c r="I1000">
        <v>18</v>
      </c>
    </row>
    <row r="1001" spans="1:9" x14ac:dyDescent="0.25">
      <c r="A1001" s="21">
        <v>2077</v>
      </c>
      <c r="B1001" s="21" t="s">
        <v>8219</v>
      </c>
      <c r="C1001">
        <v>188</v>
      </c>
      <c r="G1001" s="22">
        <v>2743</v>
      </c>
      <c r="H1001" s="22" t="s">
        <v>8221</v>
      </c>
      <c r="I1001">
        <v>0</v>
      </c>
    </row>
    <row r="1002" spans="1:9" x14ac:dyDescent="0.25">
      <c r="A1002" s="21">
        <v>2078</v>
      </c>
      <c r="B1002" s="21" t="s">
        <v>8219</v>
      </c>
      <c r="C1002">
        <v>48</v>
      </c>
      <c r="G1002" s="22">
        <v>2744</v>
      </c>
      <c r="H1002" s="22" t="s">
        <v>8221</v>
      </c>
      <c r="I1002">
        <v>22</v>
      </c>
    </row>
    <row r="1003" spans="1:9" x14ac:dyDescent="0.25">
      <c r="A1003" s="21">
        <v>2079</v>
      </c>
      <c r="B1003" s="21" t="s">
        <v>8219</v>
      </c>
      <c r="C1003">
        <v>607</v>
      </c>
      <c r="G1003" s="22">
        <v>2745</v>
      </c>
      <c r="H1003" s="22" t="s">
        <v>8221</v>
      </c>
      <c r="I1003">
        <v>49</v>
      </c>
    </row>
    <row r="1004" spans="1:9" x14ac:dyDescent="0.25">
      <c r="A1004" s="21">
        <v>2080</v>
      </c>
      <c r="B1004" s="21" t="s">
        <v>8219</v>
      </c>
      <c r="C1004">
        <v>50</v>
      </c>
      <c r="G1004" s="22">
        <v>2746</v>
      </c>
      <c r="H1004" s="22" t="s">
        <v>8221</v>
      </c>
      <c r="I1004">
        <v>19</v>
      </c>
    </row>
    <row r="1005" spans="1:9" x14ac:dyDescent="0.25">
      <c r="A1005" s="21">
        <v>2081</v>
      </c>
      <c r="B1005" s="21" t="s">
        <v>8219</v>
      </c>
      <c r="C1005">
        <v>55</v>
      </c>
      <c r="G1005" s="22">
        <v>2747</v>
      </c>
      <c r="H1005" s="22" t="s">
        <v>8221</v>
      </c>
      <c r="I1005">
        <v>4</v>
      </c>
    </row>
    <row r="1006" spans="1:9" x14ac:dyDescent="0.25">
      <c r="A1006" s="21">
        <v>2082</v>
      </c>
      <c r="B1006" s="21" t="s">
        <v>8219</v>
      </c>
      <c r="C1006">
        <v>38</v>
      </c>
      <c r="G1006" s="22">
        <v>2748</v>
      </c>
      <c r="H1006" s="22" t="s">
        <v>8221</v>
      </c>
      <c r="I1006">
        <v>4</v>
      </c>
    </row>
    <row r="1007" spans="1:9" x14ac:dyDescent="0.25">
      <c r="A1007" s="21">
        <v>2083</v>
      </c>
      <c r="B1007" s="21" t="s">
        <v>8219</v>
      </c>
      <c r="C1007">
        <v>25</v>
      </c>
      <c r="G1007" s="22">
        <v>2749</v>
      </c>
      <c r="H1007" s="22" t="s">
        <v>8221</v>
      </c>
      <c r="I1007">
        <v>2</v>
      </c>
    </row>
    <row r="1008" spans="1:9" x14ac:dyDescent="0.25">
      <c r="A1008" s="21">
        <v>2084</v>
      </c>
      <c r="B1008" s="21" t="s">
        <v>8219</v>
      </c>
      <c r="C1008">
        <v>46</v>
      </c>
      <c r="G1008" s="22">
        <v>2750</v>
      </c>
      <c r="H1008" s="22" t="s">
        <v>8221</v>
      </c>
      <c r="I1008">
        <v>0</v>
      </c>
    </row>
    <row r="1009" spans="1:9" x14ac:dyDescent="0.25">
      <c r="A1009" s="21">
        <v>2085</v>
      </c>
      <c r="B1009" s="21" t="s">
        <v>8219</v>
      </c>
      <c r="C1009">
        <v>83</v>
      </c>
      <c r="G1009" s="22">
        <v>2751</v>
      </c>
      <c r="H1009" s="22" t="s">
        <v>8221</v>
      </c>
      <c r="I1009">
        <v>0</v>
      </c>
    </row>
    <row r="1010" spans="1:9" x14ac:dyDescent="0.25">
      <c r="A1010" s="21">
        <v>2086</v>
      </c>
      <c r="B1010" s="21" t="s">
        <v>8219</v>
      </c>
      <c r="C1010">
        <v>35</v>
      </c>
      <c r="G1010" s="22">
        <v>2752</v>
      </c>
      <c r="H1010" s="22" t="s">
        <v>8221</v>
      </c>
      <c r="I1010">
        <v>14</v>
      </c>
    </row>
    <row r="1011" spans="1:9" x14ac:dyDescent="0.25">
      <c r="A1011" s="21">
        <v>2087</v>
      </c>
      <c r="B1011" s="21" t="s">
        <v>8219</v>
      </c>
      <c r="C1011">
        <v>25</v>
      </c>
      <c r="G1011" s="22">
        <v>2753</v>
      </c>
      <c r="H1011" s="22" t="s">
        <v>8221</v>
      </c>
      <c r="I1011">
        <v>8</v>
      </c>
    </row>
    <row r="1012" spans="1:9" x14ac:dyDescent="0.25">
      <c r="A1012" s="21">
        <v>2088</v>
      </c>
      <c r="B1012" s="21" t="s">
        <v>8219</v>
      </c>
      <c r="C1012">
        <v>75</v>
      </c>
      <c r="G1012" s="22">
        <v>2754</v>
      </c>
      <c r="H1012" s="22" t="s">
        <v>8221</v>
      </c>
      <c r="I1012">
        <v>0</v>
      </c>
    </row>
    <row r="1013" spans="1:9" x14ac:dyDescent="0.25">
      <c r="A1013" s="21">
        <v>2089</v>
      </c>
      <c r="B1013" s="21" t="s">
        <v>8219</v>
      </c>
      <c r="C1013">
        <v>62</v>
      </c>
      <c r="G1013" s="22">
        <v>2755</v>
      </c>
      <c r="H1013" s="22" t="s">
        <v>8221</v>
      </c>
      <c r="I1013">
        <v>15</v>
      </c>
    </row>
    <row r="1014" spans="1:9" x14ac:dyDescent="0.25">
      <c r="A1014" s="21">
        <v>2090</v>
      </c>
      <c r="B1014" s="21" t="s">
        <v>8219</v>
      </c>
      <c r="C1014">
        <v>160</v>
      </c>
      <c r="G1014" s="22">
        <v>2756</v>
      </c>
      <c r="H1014" s="22" t="s">
        <v>8221</v>
      </c>
      <c r="I1014">
        <v>33</v>
      </c>
    </row>
    <row r="1015" spans="1:9" x14ac:dyDescent="0.25">
      <c r="A1015" s="21">
        <v>2091</v>
      </c>
      <c r="B1015" s="21" t="s">
        <v>8219</v>
      </c>
      <c r="C1015">
        <v>246</v>
      </c>
      <c r="G1015" s="22">
        <v>2757</v>
      </c>
      <c r="H1015" s="22" t="s">
        <v>8221</v>
      </c>
      <c r="I1015">
        <v>2</v>
      </c>
    </row>
    <row r="1016" spans="1:9" x14ac:dyDescent="0.25">
      <c r="A1016" s="21">
        <v>2092</v>
      </c>
      <c r="B1016" s="21" t="s">
        <v>8219</v>
      </c>
      <c r="C1016">
        <v>55</v>
      </c>
      <c r="G1016" s="22">
        <v>2758</v>
      </c>
      <c r="H1016" s="22" t="s">
        <v>8221</v>
      </c>
      <c r="I1016">
        <v>6</v>
      </c>
    </row>
    <row r="1017" spans="1:9" x14ac:dyDescent="0.25">
      <c r="A1017" s="21">
        <v>2093</v>
      </c>
      <c r="B1017" s="21" t="s">
        <v>8219</v>
      </c>
      <c r="C1017">
        <v>23</v>
      </c>
      <c r="G1017" s="22">
        <v>2759</v>
      </c>
      <c r="H1017" s="22" t="s">
        <v>8221</v>
      </c>
      <c r="I1017">
        <v>2</v>
      </c>
    </row>
    <row r="1018" spans="1:9" x14ac:dyDescent="0.25">
      <c r="A1018" s="21">
        <v>2094</v>
      </c>
      <c r="B1018" s="21" t="s">
        <v>8219</v>
      </c>
      <c r="C1018">
        <v>72</v>
      </c>
      <c r="G1018" s="22">
        <v>2760</v>
      </c>
      <c r="H1018" s="22" t="s">
        <v>8221</v>
      </c>
      <c r="I1018">
        <v>0</v>
      </c>
    </row>
    <row r="1019" spans="1:9" x14ac:dyDescent="0.25">
      <c r="A1019" s="21">
        <v>2095</v>
      </c>
      <c r="B1019" s="21" t="s">
        <v>8219</v>
      </c>
      <c r="C1019">
        <v>22</v>
      </c>
      <c r="G1019" s="22">
        <v>2761</v>
      </c>
      <c r="H1019" s="22" t="s">
        <v>8221</v>
      </c>
      <c r="I1019">
        <v>4</v>
      </c>
    </row>
    <row r="1020" spans="1:9" x14ac:dyDescent="0.25">
      <c r="A1020" s="21">
        <v>2096</v>
      </c>
      <c r="B1020" s="21" t="s">
        <v>8219</v>
      </c>
      <c r="C1020">
        <v>14</v>
      </c>
      <c r="G1020" s="22">
        <v>2762</v>
      </c>
      <c r="H1020" s="22" t="s">
        <v>8221</v>
      </c>
      <c r="I1020">
        <v>1</v>
      </c>
    </row>
    <row r="1021" spans="1:9" x14ac:dyDescent="0.25">
      <c r="A1021" s="21">
        <v>2097</v>
      </c>
      <c r="B1021" s="21" t="s">
        <v>8219</v>
      </c>
      <c r="C1021">
        <v>38</v>
      </c>
      <c r="G1021" s="22">
        <v>2763</v>
      </c>
      <c r="H1021" s="22" t="s">
        <v>8221</v>
      </c>
      <c r="I1021">
        <v>3</v>
      </c>
    </row>
    <row r="1022" spans="1:9" x14ac:dyDescent="0.25">
      <c r="A1022" s="21">
        <v>2098</v>
      </c>
      <c r="B1022" s="21" t="s">
        <v>8219</v>
      </c>
      <c r="C1022">
        <v>32</v>
      </c>
      <c r="G1022" s="22">
        <v>2764</v>
      </c>
      <c r="H1022" s="22" t="s">
        <v>8221</v>
      </c>
      <c r="I1022">
        <v>4</v>
      </c>
    </row>
    <row r="1023" spans="1:9" x14ac:dyDescent="0.25">
      <c r="A1023" s="21">
        <v>2099</v>
      </c>
      <c r="B1023" s="21" t="s">
        <v>8219</v>
      </c>
      <c r="C1023">
        <v>63</v>
      </c>
      <c r="G1023" s="22">
        <v>2765</v>
      </c>
      <c r="H1023" s="22" t="s">
        <v>8221</v>
      </c>
      <c r="I1023">
        <v>0</v>
      </c>
    </row>
    <row r="1024" spans="1:9" x14ac:dyDescent="0.25">
      <c r="A1024" s="21">
        <v>2100</v>
      </c>
      <c r="B1024" s="21" t="s">
        <v>8219</v>
      </c>
      <c r="C1024">
        <v>27</v>
      </c>
      <c r="G1024" s="22">
        <v>2766</v>
      </c>
      <c r="H1024" s="22" t="s">
        <v>8221</v>
      </c>
      <c r="I1024">
        <v>4</v>
      </c>
    </row>
    <row r="1025" spans="1:9" x14ac:dyDescent="0.25">
      <c r="A1025" s="21">
        <v>2101</v>
      </c>
      <c r="B1025" s="21" t="s">
        <v>8219</v>
      </c>
      <c r="C1025">
        <v>44</v>
      </c>
      <c r="G1025" s="22">
        <v>2767</v>
      </c>
      <c r="H1025" s="22" t="s">
        <v>8221</v>
      </c>
      <c r="I1025">
        <v>3</v>
      </c>
    </row>
    <row r="1026" spans="1:9" x14ac:dyDescent="0.25">
      <c r="A1026" s="21">
        <v>2102</v>
      </c>
      <c r="B1026" s="21" t="s">
        <v>8219</v>
      </c>
      <c r="C1026">
        <v>38</v>
      </c>
      <c r="G1026" s="22">
        <v>2768</v>
      </c>
      <c r="H1026" s="22" t="s">
        <v>8221</v>
      </c>
      <c r="I1026">
        <v>34</v>
      </c>
    </row>
    <row r="1027" spans="1:9" x14ac:dyDescent="0.25">
      <c r="A1027" s="21">
        <v>2103</v>
      </c>
      <c r="B1027" s="21" t="s">
        <v>8219</v>
      </c>
      <c r="C1027">
        <v>115</v>
      </c>
      <c r="G1027" s="22">
        <v>2769</v>
      </c>
      <c r="H1027" s="22" t="s">
        <v>8221</v>
      </c>
      <c r="I1027">
        <v>2</v>
      </c>
    </row>
    <row r="1028" spans="1:9" x14ac:dyDescent="0.25">
      <c r="A1028" s="21">
        <v>2104</v>
      </c>
      <c r="B1028" s="21" t="s">
        <v>8219</v>
      </c>
      <c r="C1028">
        <v>37</v>
      </c>
      <c r="G1028" s="22">
        <v>2770</v>
      </c>
      <c r="H1028" s="22" t="s">
        <v>8221</v>
      </c>
      <c r="I1028">
        <v>33</v>
      </c>
    </row>
    <row r="1029" spans="1:9" x14ac:dyDescent="0.25">
      <c r="A1029" s="21">
        <v>2105</v>
      </c>
      <c r="B1029" s="21" t="s">
        <v>8219</v>
      </c>
      <c r="C1029">
        <v>99</v>
      </c>
      <c r="G1029" s="22">
        <v>2771</v>
      </c>
      <c r="H1029" s="22" t="s">
        <v>8221</v>
      </c>
      <c r="I1029">
        <v>0</v>
      </c>
    </row>
    <row r="1030" spans="1:9" x14ac:dyDescent="0.25">
      <c r="A1030" s="21">
        <v>2106</v>
      </c>
      <c r="B1030" s="21" t="s">
        <v>8219</v>
      </c>
      <c r="C1030">
        <v>44</v>
      </c>
      <c r="G1030" s="22">
        <v>2772</v>
      </c>
      <c r="H1030" s="22" t="s">
        <v>8221</v>
      </c>
      <c r="I1030">
        <v>0</v>
      </c>
    </row>
    <row r="1031" spans="1:9" x14ac:dyDescent="0.25">
      <c r="A1031" s="21">
        <v>2107</v>
      </c>
      <c r="B1031" s="21" t="s">
        <v>8219</v>
      </c>
      <c r="C1031">
        <v>58</v>
      </c>
      <c r="G1031" s="22">
        <v>2773</v>
      </c>
      <c r="H1031" s="22" t="s">
        <v>8221</v>
      </c>
      <c r="I1031">
        <v>1</v>
      </c>
    </row>
    <row r="1032" spans="1:9" x14ac:dyDescent="0.25">
      <c r="A1032" s="21">
        <v>2108</v>
      </c>
      <c r="B1032" s="21" t="s">
        <v>8219</v>
      </c>
      <c r="C1032">
        <v>191</v>
      </c>
      <c r="G1032" s="22">
        <v>2774</v>
      </c>
      <c r="H1032" s="22" t="s">
        <v>8221</v>
      </c>
      <c r="I1032">
        <v>13</v>
      </c>
    </row>
    <row r="1033" spans="1:9" x14ac:dyDescent="0.25">
      <c r="A1033" s="21">
        <v>2109</v>
      </c>
      <c r="B1033" s="21" t="s">
        <v>8219</v>
      </c>
      <c r="C1033">
        <v>40</v>
      </c>
      <c r="G1033" s="22">
        <v>2775</v>
      </c>
      <c r="H1033" s="22" t="s">
        <v>8221</v>
      </c>
      <c r="I1033">
        <v>2</v>
      </c>
    </row>
    <row r="1034" spans="1:9" x14ac:dyDescent="0.25">
      <c r="A1034" s="21">
        <v>2110</v>
      </c>
      <c r="B1034" s="21" t="s">
        <v>8219</v>
      </c>
      <c r="C1034">
        <v>38</v>
      </c>
      <c r="G1034" s="22">
        <v>2776</v>
      </c>
      <c r="H1034" s="22" t="s">
        <v>8221</v>
      </c>
      <c r="I1034">
        <v>36</v>
      </c>
    </row>
    <row r="1035" spans="1:9" x14ac:dyDescent="0.25">
      <c r="A1035" s="21">
        <v>2111</v>
      </c>
      <c r="B1035" s="21" t="s">
        <v>8219</v>
      </c>
      <c r="C1035">
        <v>39</v>
      </c>
      <c r="G1035" s="22">
        <v>2777</v>
      </c>
      <c r="H1035" s="22" t="s">
        <v>8221</v>
      </c>
      <c r="I1035">
        <v>1</v>
      </c>
    </row>
    <row r="1036" spans="1:9" x14ac:dyDescent="0.25">
      <c r="A1036" s="21">
        <v>2112</v>
      </c>
      <c r="B1036" s="21" t="s">
        <v>8219</v>
      </c>
      <c r="C1036">
        <v>11</v>
      </c>
      <c r="G1036" s="22">
        <v>2778</v>
      </c>
      <c r="H1036" s="22" t="s">
        <v>8221</v>
      </c>
      <c r="I1036">
        <v>15</v>
      </c>
    </row>
    <row r="1037" spans="1:9" x14ac:dyDescent="0.25">
      <c r="A1037" s="21">
        <v>2113</v>
      </c>
      <c r="B1037" s="21" t="s">
        <v>8219</v>
      </c>
      <c r="C1037">
        <v>107</v>
      </c>
      <c r="G1037" s="22">
        <v>2779</v>
      </c>
      <c r="H1037" s="22" t="s">
        <v>8221</v>
      </c>
      <c r="I1037">
        <v>1</v>
      </c>
    </row>
    <row r="1038" spans="1:9" x14ac:dyDescent="0.25">
      <c r="A1038" s="21">
        <v>2114</v>
      </c>
      <c r="B1038" s="21" t="s">
        <v>8219</v>
      </c>
      <c r="C1038">
        <v>147</v>
      </c>
      <c r="G1038" s="22">
        <v>2780</v>
      </c>
      <c r="H1038" s="22" t="s">
        <v>8221</v>
      </c>
      <c r="I1038">
        <v>0</v>
      </c>
    </row>
    <row r="1039" spans="1:9" x14ac:dyDescent="0.25">
      <c r="A1039" s="21">
        <v>2115</v>
      </c>
      <c r="B1039" s="21" t="s">
        <v>8219</v>
      </c>
      <c r="C1039">
        <v>36</v>
      </c>
      <c r="G1039" s="22">
        <v>2841</v>
      </c>
      <c r="H1039" s="22" t="s">
        <v>8221</v>
      </c>
      <c r="I1039">
        <v>1</v>
      </c>
    </row>
    <row r="1040" spans="1:9" x14ac:dyDescent="0.25">
      <c r="A1040" s="21">
        <v>2116</v>
      </c>
      <c r="B1040" s="21" t="s">
        <v>8219</v>
      </c>
      <c r="C1040">
        <v>92</v>
      </c>
      <c r="G1040" s="22">
        <v>2842</v>
      </c>
      <c r="H1040" s="22" t="s">
        <v>8221</v>
      </c>
      <c r="I1040">
        <v>0</v>
      </c>
    </row>
    <row r="1041" spans="1:9" x14ac:dyDescent="0.25">
      <c r="A1041" s="21">
        <v>2117</v>
      </c>
      <c r="B1041" s="21" t="s">
        <v>8219</v>
      </c>
      <c r="C1041">
        <v>35</v>
      </c>
      <c r="G1041" s="22">
        <v>2843</v>
      </c>
      <c r="H1041" s="22" t="s">
        <v>8221</v>
      </c>
      <c r="I1041">
        <v>0</v>
      </c>
    </row>
    <row r="1042" spans="1:9" x14ac:dyDescent="0.25">
      <c r="A1042" s="21">
        <v>2118</v>
      </c>
      <c r="B1042" s="21" t="s">
        <v>8219</v>
      </c>
      <c r="C1042">
        <v>17</v>
      </c>
      <c r="G1042" s="22">
        <v>2844</v>
      </c>
      <c r="H1042" s="22" t="s">
        <v>8221</v>
      </c>
      <c r="I1042">
        <v>1</v>
      </c>
    </row>
    <row r="1043" spans="1:9" x14ac:dyDescent="0.25">
      <c r="A1043" s="21">
        <v>2119</v>
      </c>
      <c r="B1043" s="21" t="s">
        <v>8219</v>
      </c>
      <c r="C1043">
        <v>22</v>
      </c>
      <c r="G1043" s="22">
        <v>2845</v>
      </c>
      <c r="H1043" s="22" t="s">
        <v>8221</v>
      </c>
      <c r="I1043">
        <v>39</v>
      </c>
    </row>
    <row r="1044" spans="1:9" x14ac:dyDescent="0.25">
      <c r="A1044" s="21">
        <v>2120</v>
      </c>
      <c r="B1044" s="21" t="s">
        <v>8219</v>
      </c>
      <c r="C1044">
        <v>69</v>
      </c>
      <c r="G1044" s="22">
        <v>2846</v>
      </c>
      <c r="H1044" s="22" t="s">
        <v>8221</v>
      </c>
      <c r="I1044">
        <v>0</v>
      </c>
    </row>
    <row r="1045" spans="1:9" x14ac:dyDescent="0.25">
      <c r="A1045" s="21">
        <v>2161</v>
      </c>
      <c r="B1045" s="21" t="s">
        <v>8219</v>
      </c>
      <c r="C1045">
        <v>13</v>
      </c>
      <c r="G1045" s="22">
        <v>2847</v>
      </c>
      <c r="H1045" s="22" t="s">
        <v>8221</v>
      </c>
      <c r="I1045">
        <v>0</v>
      </c>
    </row>
    <row r="1046" spans="1:9" x14ac:dyDescent="0.25">
      <c r="A1046" s="21">
        <v>2162</v>
      </c>
      <c r="B1046" s="21" t="s">
        <v>8219</v>
      </c>
      <c r="C1046">
        <v>58</v>
      </c>
      <c r="G1046" s="22">
        <v>2848</v>
      </c>
      <c r="H1046" s="22" t="s">
        <v>8221</v>
      </c>
      <c r="I1046">
        <v>3</v>
      </c>
    </row>
    <row r="1047" spans="1:9" x14ac:dyDescent="0.25">
      <c r="A1047" s="21">
        <v>2163</v>
      </c>
      <c r="B1047" s="21" t="s">
        <v>8219</v>
      </c>
      <c r="C1047">
        <v>44</v>
      </c>
      <c r="G1047" s="22">
        <v>2849</v>
      </c>
      <c r="H1047" s="22" t="s">
        <v>8221</v>
      </c>
      <c r="I1047">
        <v>1</v>
      </c>
    </row>
    <row r="1048" spans="1:9" x14ac:dyDescent="0.25">
      <c r="A1048" s="21">
        <v>2164</v>
      </c>
      <c r="B1048" s="21" t="s">
        <v>8219</v>
      </c>
      <c r="C1048">
        <v>83</v>
      </c>
      <c r="G1048" s="22">
        <v>2850</v>
      </c>
      <c r="H1048" s="22" t="s">
        <v>8221</v>
      </c>
      <c r="I1048">
        <v>13</v>
      </c>
    </row>
    <row r="1049" spans="1:9" x14ac:dyDescent="0.25">
      <c r="A1049" s="21">
        <v>2165</v>
      </c>
      <c r="B1049" s="21" t="s">
        <v>8219</v>
      </c>
      <c r="C1049">
        <v>117</v>
      </c>
      <c r="G1049" s="22">
        <v>2851</v>
      </c>
      <c r="H1049" s="22" t="s">
        <v>8221</v>
      </c>
      <c r="I1049">
        <v>0</v>
      </c>
    </row>
    <row r="1050" spans="1:9" x14ac:dyDescent="0.25">
      <c r="A1050" s="21">
        <v>2166</v>
      </c>
      <c r="B1050" s="21" t="s">
        <v>8219</v>
      </c>
      <c r="C1050">
        <v>32</v>
      </c>
      <c r="G1050" s="22">
        <v>2852</v>
      </c>
      <c r="H1050" s="22" t="s">
        <v>8221</v>
      </c>
      <c r="I1050">
        <v>6</v>
      </c>
    </row>
    <row r="1051" spans="1:9" x14ac:dyDescent="0.25">
      <c r="A1051" s="21">
        <v>2167</v>
      </c>
      <c r="B1051" s="21" t="s">
        <v>8219</v>
      </c>
      <c r="C1051">
        <v>8</v>
      </c>
      <c r="G1051" s="22">
        <v>2853</v>
      </c>
      <c r="H1051" s="22" t="s">
        <v>8221</v>
      </c>
      <c r="I1051">
        <v>0</v>
      </c>
    </row>
    <row r="1052" spans="1:9" x14ac:dyDescent="0.25">
      <c r="A1052" s="21">
        <v>2168</v>
      </c>
      <c r="B1052" s="21" t="s">
        <v>8219</v>
      </c>
      <c r="C1052">
        <v>340</v>
      </c>
      <c r="G1052" s="22">
        <v>2854</v>
      </c>
      <c r="H1052" s="22" t="s">
        <v>8221</v>
      </c>
      <c r="I1052">
        <v>14</v>
      </c>
    </row>
    <row r="1053" spans="1:9" x14ac:dyDescent="0.25">
      <c r="A1053" s="21">
        <v>2169</v>
      </c>
      <c r="B1053" s="21" t="s">
        <v>8219</v>
      </c>
      <c r="C1053">
        <v>7</v>
      </c>
      <c r="G1053" s="22">
        <v>2855</v>
      </c>
      <c r="H1053" s="22" t="s">
        <v>8221</v>
      </c>
      <c r="I1053">
        <v>5</v>
      </c>
    </row>
    <row r="1054" spans="1:9" x14ac:dyDescent="0.25">
      <c r="A1054" s="21">
        <v>2170</v>
      </c>
      <c r="B1054" s="21" t="s">
        <v>8219</v>
      </c>
      <c r="C1054">
        <v>19</v>
      </c>
      <c r="G1054" s="22">
        <v>2856</v>
      </c>
      <c r="H1054" s="22" t="s">
        <v>8221</v>
      </c>
      <c r="I1054">
        <v>6</v>
      </c>
    </row>
    <row r="1055" spans="1:9" x14ac:dyDescent="0.25">
      <c r="A1055" s="21">
        <v>2171</v>
      </c>
      <c r="B1055" s="21" t="s">
        <v>8219</v>
      </c>
      <c r="C1055">
        <v>47</v>
      </c>
      <c r="G1055" s="22">
        <v>2857</v>
      </c>
      <c r="H1055" s="22" t="s">
        <v>8221</v>
      </c>
      <c r="I1055">
        <v>15</v>
      </c>
    </row>
    <row r="1056" spans="1:9" x14ac:dyDescent="0.25">
      <c r="A1056" s="21">
        <v>2172</v>
      </c>
      <c r="B1056" s="21" t="s">
        <v>8219</v>
      </c>
      <c r="C1056">
        <v>13</v>
      </c>
      <c r="G1056" s="22">
        <v>2858</v>
      </c>
      <c r="H1056" s="22" t="s">
        <v>8221</v>
      </c>
      <c r="I1056">
        <v>0</v>
      </c>
    </row>
    <row r="1057" spans="1:9" x14ac:dyDescent="0.25">
      <c r="A1057" s="21">
        <v>2173</v>
      </c>
      <c r="B1057" s="21" t="s">
        <v>8219</v>
      </c>
      <c r="C1057">
        <v>90</v>
      </c>
      <c r="G1057" s="22">
        <v>2859</v>
      </c>
      <c r="H1057" s="22" t="s">
        <v>8221</v>
      </c>
      <c r="I1057">
        <v>1</v>
      </c>
    </row>
    <row r="1058" spans="1:9" x14ac:dyDescent="0.25">
      <c r="A1058" s="21">
        <v>2174</v>
      </c>
      <c r="B1058" s="21" t="s">
        <v>8219</v>
      </c>
      <c r="C1058">
        <v>63</v>
      </c>
      <c r="G1058" s="22">
        <v>2860</v>
      </c>
      <c r="H1058" s="22" t="s">
        <v>8221</v>
      </c>
      <c r="I1058">
        <v>9</v>
      </c>
    </row>
    <row r="1059" spans="1:9" x14ac:dyDescent="0.25">
      <c r="A1059" s="21">
        <v>2175</v>
      </c>
      <c r="B1059" s="21" t="s">
        <v>8219</v>
      </c>
      <c r="C1059">
        <v>26</v>
      </c>
      <c r="G1059" s="22">
        <v>2861</v>
      </c>
      <c r="H1059" s="22" t="s">
        <v>8221</v>
      </c>
      <c r="I1059">
        <v>3</v>
      </c>
    </row>
    <row r="1060" spans="1:9" x14ac:dyDescent="0.25">
      <c r="A1060" s="21">
        <v>2176</v>
      </c>
      <c r="B1060" s="21" t="s">
        <v>8219</v>
      </c>
      <c r="C1060">
        <v>71</v>
      </c>
      <c r="G1060" s="22">
        <v>2862</v>
      </c>
      <c r="H1060" s="22" t="s">
        <v>8221</v>
      </c>
      <c r="I1060">
        <v>3</v>
      </c>
    </row>
    <row r="1061" spans="1:9" x14ac:dyDescent="0.25">
      <c r="A1061" s="21">
        <v>2177</v>
      </c>
      <c r="B1061" s="21" t="s">
        <v>8219</v>
      </c>
      <c r="C1061">
        <v>38</v>
      </c>
      <c r="G1061" s="22">
        <v>2863</v>
      </c>
      <c r="H1061" s="22" t="s">
        <v>8221</v>
      </c>
      <c r="I1061">
        <v>1</v>
      </c>
    </row>
    <row r="1062" spans="1:9" x14ac:dyDescent="0.25">
      <c r="A1062" s="21">
        <v>2178</v>
      </c>
      <c r="B1062" s="21" t="s">
        <v>8219</v>
      </c>
      <c r="C1062">
        <v>859</v>
      </c>
      <c r="G1062" s="22">
        <v>2864</v>
      </c>
      <c r="H1062" s="22" t="s">
        <v>8221</v>
      </c>
      <c r="I1062">
        <v>3</v>
      </c>
    </row>
    <row r="1063" spans="1:9" x14ac:dyDescent="0.25">
      <c r="A1063" s="21">
        <v>2179</v>
      </c>
      <c r="B1063" s="21" t="s">
        <v>8219</v>
      </c>
      <c r="C1063">
        <v>21</v>
      </c>
      <c r="G1063" s="22">
        <v>2865</v>
      </c>
      <c r="H1063" s="22" t="s">
        <v>8221</v>
      </c>
      <c r="I1063">
        <v>0</v>
      </c>
    </row>
    <row r="1064" spans="1:9" x14ac:dyDescent="0.25">
      <c r="A1064" s="21">
        <v>2180</v>
      </c>
      <c r="B1064" s="21" t="s">
        <v>8219</v>
      </c>
      <c r="C1064">
        <v>78</v>
      </c>
      <c r="G1064" s="22">
        <v>2866</v>
      </c>
      <c r="H1064" s="22" t="s">
        <v>8221</v>
      </c>
      <c r="I1064">
        <v>2</v>
      </c>
    </row>
    <row r="1065" spans="1:9" x14ac:dyDescent="0.25">
      <c r="A1065" s="21">
        <v>2181</v>
      </c>
      <c r="B1065" s="21" t="s">
        <v>8219</v>
      </c>
      <c r="C1065">
        <v>53</v>
      </c>
      <c r="G1065" s="22">
        <v>2867</v>
      </c>
      <c r="H1065" s="22" t="s">
        <v>8221</v>
      </c>
      <c r="I1065">
        <v>10</v>
      </c>
    </row>
    <row r="1066" spans="1:9" x14ac:dyDescent="0.25">
      <c r="A1066" s="21">
        <v>2182</v>
      </c>
      <c r="B1066" s="21" t="s">
        <v>8219</v>
      </c>
      <c r="C1066">
        <v>356</v>
      </c>
      <c r="G1066" s="22">
        <v>2868</v>
      </c>
      <c r="H1066" s="22" t="s">
        <v>8221</v>
      </c>
      <c r="I1066">
        <v>60</v>
      </c>
    </row>
    <row r="1067" spans="1:9" x14ac:dyDescent="0.25">
      <c r="A1067" s="21">
        <v>2183</v>
      </c>
      <c r="B1067" s="21" t="s">
        <v>8219</v>
      </c>
      <c r="C1067">
        <v>279</v>
      </c>
      <c r="G1067" s="22">
        <v>2869</v>
      </c>
      <c r="H1067" s="22" t="s">
        <v>8221</v>
      </c>
      <c r="I1067">
        <v>5</v>
      </c>
    </row>
    <row r="1068" spans="1:9" x14ac:dyDescent="0.25">
      <c r="A1068" s="21">
        <v>2184</v>
      </c>
      <c r="B1068" s="21" t="s">
        <v>8219</v>
      </c>
      <c r="C1068">
        <v>266</v>
      </c>
      <c r="G1068" s="22">
        <v>2870</v>
      </c>
      <c r="H1068" s="22" t="s">
        <v>8221</v>
      </c>
      <c r="I1068">
        <v>9</v>
      </c>
    </row>
    <row r="1069" spans="1:9" x14ac:dyDescent="0.25">
      <c r="A1069" s="21">
        <v>2185</v>
      </c>
      <c r="B1069" s="21" t="s">
        <v>8219</v>
      </c>
      <c r="C1069">
        <v>623</v>
      </c>
      <c r="G1069" s="22">
        <v>2871</v>
      </c>
      <c r="H1069" s="22" t="s">
        <v>8221</v>
      </c>
      <c r="I1069">
        <v>13</v>
      </c>
    </row>
    <row r="1070" spans="1:9" x14ac:dyDescent="0.25">
      <c r="A1070" s="21">
        <v>2186</v>
      </c>
      <c r="B1070" s="21" t="s">
        <v>8219</v>
      </c>
      <c r="C1070">
        <v>392</v>
      </c>
      <c r="G1070" s="22">
        <v>2872</v>
      </c>
      <c r="H1070" s="22" t="s">
        <v>8221</v>
      </c>
      <c r="I1070">
        <v>0</v>
      </c>
    </row>
    <row r="1071" spans="1:9" x14ac:dyDescent="0.25">
      <c r="A1071" s="21">
        <v>2187</v>
      </c>
      <c r="B1071" s="21" t="s">
        <v>8219</v>
      </c>
      <c r="C1071">
        <v>3562</v>
      </c>
      <c r="G1071" s="22">
        <v>2873</v>
      </c>
      <c r="H1071" s="22" t="s">
        <v>8221</v>
      </c>
      <c r="I1071">
        <v>8</v>
      </c>
    </row>
    <row r="1072" spans="1:9" x14ac:dyDescent="0.25">
      <c r="A1072" s="21">
        <v>2188</v>
      </c>
      <c r="B1072" s="21" t="s">
        <v>8219</v>
      </c>
      <c r="C1072">
        <v>514</v>
      </c>
      <c r="G1072" s="22">
        <v>2874</v>
      </c>
      <c r="H1072" s="22" t="s">
        <v>8221</v>
      </c>
      <c r="I1072">
        <v>3</v>
      </c>
    </row>
    <row r="1073" spans="1:9" x14ac:dyDescent="0.25">
      <c r="A1073" s="21">
        <v>2189</v>
      </c>
      <c r="B1073" s="21" t="s">
        <v>8219</v>
      </c>
      <c r="C1073">
        <v>88</v>
      </c>
      <c r="G1073" s="22">
        <v>2875</v>
      </c>
      <c r="H1073" s="22" t="s">
        <v>8221</v>
      </c>
      <c r="I1073">
        <v>3</v>
      </c>
    </row>
    <row r="1074" spans="1:9" x14ac:dyDescent="0.25">
      <c r="A1074" s="21">
        <v>2190</v>
      </c>
      <c r="B1074" s="21" t="s">
        <v>8219</v>
      </c>
      <c r="C1074">
        <v>537</v>
      </c>
      <c r="G1074" s="22">
        <v>2876</v>
      </c>
      <c r="H1074" s="22" t="s">
        <v>8221</v>
      </c>
      <c r="I1074">
        <v>0</v>
      </c>
    </row>
    <row r="1075" spans="1:9" x14ac:dyDescent="0.25">
      <c r="A1075" s="21">
        <v>2191</v>
      </c>
      <c r="B1075" s="21" t="s">
        <v>8219</v>
      </c>
      <c r="C1075">
        <v>25</v>
      </c>
      <c r="G1075" s="22">
        <v>2877</v>
      </c>
      <c r="H1075" s="22" t="s">
        <v>8221</v>
      </c>
      <c r="I1075">
        <v>6</v>
      </c>
    </row>
    <row r="1076" spans="1:9" x14ac:dyDescent="0.25">
      <c r="A1076" s="21">
        <v>2192</v>
      </c>
      <c r="B1076" s="21" t="s">
        <v>8219</v>
      </c>
      <c r="C1076">
        <v>3238</v>
      </c>
      <c r="G1076" s="22">
        <v>2878</v>
      </c>
      <c r="H1076" s="22" t="s">
        <v>8221</v>
      </c>
      <c r="I1076">
        <v>4</v>
      </c>
    </row>
    <row r="1077" spans="1:9" x14ac:dyDescent="0.25">
      <c r="A1077" s="21">
        <v>2193</v>
      </c>
      <c r="B1077" s="21" t="s">
        <v>8219</v>
      </c>
      <c r="C1077">
        <v>897</v>
      </c>
      <c r="G1077" s="22">
        <v>2879</v>
      </c>
      <c r="H1077" s="22" t="s">
        <v>8221</v>
      </c>
      <c r="I1077">
        <v>1</v>
      </c>
    </row>
    <row r="1078" spans="1:9" x14ac:dyDescent="0.25">
      <c r="A1078" s="21">
        <v>2194</v>
      </c>
      <c r="B1078" s="21" t="s">
        <v>8219</v>
      </c>
      <c r="C1078">
        <v>878</v>
      </c>
      <c r="G1078" s="22">
        <v>2880</v>
      </c>
      <c r="H1078" s="22" t="s">
        <v>8221</v>
      </c>
      <c r="I1078">
        <v>29</v>
      </c>
    </row>
    <row r="1079" spans="1:9" x14ac:dyDescent="0.25">
      <c r="A1079" s="21">
        <v>2195</v>
      </c>
      <c r="B1079" s="21" t="s">
        <v>8219</v>
      </c>
      <c r="C1079">
        <v>115</v>
      </c>
      <c r="G1079" s="22">
        <v>2881</v>
      </c>
      <c r="H1079" s="22" t="s">
        <v>8221</v>
      </c>
      <c r="I1079">
        <v>0</v>
      </c>
    </row>
    <row r="1080" spans="1:9" x14ac:dyDescent="0.25">
      <c r="A1080" s="21">
        <v>2196</v>
      </c>
      <c r="B1080" s="21" t="s">
        <v>8219</v>
      </c>
      <c r="C1080">
        <v>234</v>
      </c>
      <c r="G1080" s="22">
        <v>2882</v>
      </c>
      <c r="H1080" s="22" t="s">
        <v>8221</v>
      </c>
      <c r="I1080">
        <v>4</v>
      </c>
    </row>
    <row r="1081" spans="1:9" x14ac:dyDescent="0.25">
      <c r="A1081" s="21">
        <v>2197</v>
      </c>
      <c r="B1081" s="21" t="s">
        <v>8219</v>
      </c>
      <c r="C1081">
        <v>4330</v>
      </c>
      <c r="G1081" s="22">
        <v>2883</v>
      </c>
      <c r="H1081" s="22" t="s">
        <v>8221</v>
      </c>
      <c r="I1081">
        <v>5</v>
      </c>
    </row>
    <row r="1082" spans="1:9" x14ac:dyDescent="0.25">
      <c r="A1082" s="21">
        <v>2198</v>
      </c>
      <c r="B1082" s="21" t="s">
        <v>8219</v>
      </c>
      <c r="C1082">
        <v>651</v>
      </c>
      <c r="G1082" s="22">
        <v>2884</v>
      </c>
      <c r="H1082" s="22" t="s">
        <v>8221</v>
      </c>
      <c r="I1082">
        <v>4</v>
      </c>
    </row>
    <row r="1083" spans="1:9" x14ac:dyDescent="0.25">
      <c r="A1083" s="21">
        <v>2199</v>
      </c>
      <c r="B1083" s="21" t="s">
        <v>8219</v>
      </c>
      <c r="C1083">
        <v>251</v>
      </c>
      <c r="G1083" s="22">
        <v>2885</v>
      </c>
      <c r="H1083" s="22" t="s">
        <v>8221</v>
      </c>
      <c r="I1083">
        <v>5</v>
      </c>
    </row>
    <row r="1084" spans="1:9" x14ac:dyDescent="0.25">
      <c r="A1084" s="21">
        <v>2200</v>
      </c>
      <c r="B1084" s="21" t="s">
        <v>8219</v>
      </c>
      <c r="C1084">
        <v>263</v>
      </c>
      <c r="G1084" s="22">
        <v>2886</v>
      </c>
      <c r="H1084" s="22" t="s">
        <v>8221</v>
      </c>
      <c r="I1084">
        <v>1</v>
      </c>
    </row>
    <row r="1085" spans="1:9" x14ac:dyDescent="0.25">
      <c r="A1085" s="21">
        <v>2201</v>
      </c>
      <c r="B1085" s="21" t="s">
        <v>8219</v>
      </c>
      <c r="C1085">
        <v>28</v>
      </c>
      <c r="G1085" s="22">
        <v>2887</v>
      </c>
      <c r="H1085" s="22" t="s">
        <v>8221</v>
      </c>
      <c r="I1085">
        <v>1</v>
      </c>
    </row>
    <row r="1086" spans="1:9" x14ac:dyDescent="0.25">
      <c r="A1086" s="21">
        <v>2202</v>
      </c>
      <c r="B1086" s="21" t="s">
        <v>8219</v>
      </c>
      <c r="C1086">
        <v>721</v>
      </c>
      <c r="G1086" s="22">
        <v>2888</v>
      </c>
      <c r="H1086" s="22" t="s">
        <v>8221</v>
      </c>
      <c r="I1086">
        <v>0</v>
      </c>
    </row>
    <row r="1087" spans="1:9" x14ac:dyDescent="0.25">
      <c r="A1087" s="21">
        <v>2203</v>
      </c>
      <c r="B1087" s="21" t="s">
        <v>8219</v>
      </c>
      <c r="C1087">
        <v>50</v>
      </c>
      <c r="G1087" s="22">
        <v>2889</v>
      </c>
      <c r="H1087" s="22" t="s">
        <v>8221</v>
      </c>
      <c r="I1087">
        <v>14</v>
      </c>
    </row>
    <row r="1088" spans="1:9" x14ac:dyDescent="0.25">
      <c r="A1088" s="21">
        <v>2204</v>
      </c>
      <c r="B1088" s="21" t="s">
        <v>8219</v>
      </c>
      <c r="C1088">
        <v>73</v>
      </c>
      <c r="G1088" s="22">
        <v>2890</v>
      </c>
      <c r="H1088" s="22" t="s">
        <v>8221</v>
      </c>
      <c r="I1088">
        <v>3</v>
      </c>
    </row>
    <row r="1089" spans="1:9" x14ac:dyDescent="0.25">
      <c r="A1089" s="21">
        <v>2205</v>
      </c>
      <c r="B1089" s="21" t="s">
        <v>8219</v>
      </c>
      <c r="C1089">
        <v>27</v>
      </c>
      <c r="G1089" s="22">
        <v>2891</v>
      </c>
      <c r="H1089" s="22" t="s">
        <v>8221</v>
      </c>
      <c r="I1089">
        <v>10</v>
      </c>
    </row>
    <row r="1090" spans="1:9" x14ac:dyDescent="0.25">
      <c r="A1090" s="21">
        <v>2206</v>
      </c>
      <c r="B1090" s="21" t="s">
        <v>8219</v>
      </c>
      <c r="C1090">
        <v>34</v>
      </c>
      <c r="G1090" s="22">
        <v>2892</v>
      </c>
      <c r="H1090" s="22" t="s">
        <v>8221</v>
      </c>
      <c r="I1090">
        <v>17</v>
      </c>
    </row>
    <row r="1091" spans="1:9" x14ac:dyDescent="0.25">
      <c r="A1091" s="21">
        <v>2207</v>
      </c>
      <c r="B1091" s="21" t="s">
        <v>8219</v>
      </c>
      <c r="C1091">
        <v>7</v>
      </c>
      <c r="G1091" s="22">
        <v>2893</v>
      </c>
      <c r="H1091" s="22" t="s">
        <v>8221</v>
      </c>
      <c r="I1091">
        <v>2</v>
      </c>
    </row>
    <row r="1092" spans="1:9" x14ac:dyDescent="0.25">
      <c r="A1092" s="21">
        <v>2208</v>
      </c>
      <c r="B1092" s="21" t="s">
        <v>8219</v>
      </c>
      <c r="C1092">
        <v>24</v>
      </c>
      <c r="G1092" s="22">
        <v>2894</v>
      </c>
      <c r="H1092" s="22" t="s">
        <v>8221</v>
      </c>
      <c r="I1092">
        <v>0</v>
      </c>
    </row>
    <row r="1093" spans="1:9" x14ac:dyDescent="0.25">
      <c r="A1093" s="21">
        <v>2209</v>
      </c>
      <c r="B1093" s="21" t="s">
        <v>8219</v>
      </c>
      <c r="C1093">
        <v>15</v>
      </c>
      <c r="G1093" s="22">
        <v>2895</v>
      </c>
      <c r="H1093" s="22" t="s">
        <v>8221</v>
      </c>
      <c r="I1093">
        <v>4</v>
      </c>
    </row>
    <row r="1094" spans="1:9" x14ac:dyDescent="0.25">
      <c r="A1094" s="21">
        <v>2210</v>
      </c>
      <c r="B1094" s="21" t="s">
        <v>8219</v>
      </c>
      <c r="C1094">
        <v>72</v>
      </c>
      <c r="G1094" s="22">
        <v>2896</v>
      </c>
      <c r="H1094" s="22" t="s">
        <v>8221</v>
      </c>
      <c r="I1094">
        <v>12</v>
      </c>
    </row>
    <row r="1095" spans="1:9" x14ac:dyDescent="0.25">
      <c r="A1095" s="21">
        <v>2211</v>
      </c>
      <c r="B1095" s="21" t="s">
        <v>8219</v>
      </c>
      <c r="C1095">
        <v>120</v>
      </c>
      <c r="G1095" s="22">
        <v>2897</v>
      </c>
      <c r="H1095" s="22" t="s">
        <v>8221</v>
      </c>
      <c r="I1095">
        <v>3</v>
      </c>
    </row>
    <row r="1096" spans="1:9" x14ac:dyDescent="0.25">
      <c r="A1096" s="21">
        <v>2212</v>
      </c>
      <c r="B1096" s="21" t="s">
        <v>8219</v>
      </c>
      <c r="C1096">
        <v>123</v>
      </c>
      <c r="G1096" s="22">
        <v>2898</v>
      </c>
      <c r="H1096" s="22" t="s">
        <v>8221</v>
      </c>
      <c r="I1096">
        <v>12</v>
      </c>
    </row>
    <row r="1097" spans="1:9" x14ac:dyDescent="0.25">
      <c r="A1097" s="21">
        <v>2213</v>
      </c>
      <c r="B1097" s="21" t="s">
        <v>8219</v>
      </c>
      <c r="C1097">
        <v>1</v>
      </c>
      <c r="G1097" s="22">
        <v>2899</v>
      </c>
      <c r="H1097" s="22" t="s">
        <v>8221</v>
      </c>
      <c r="I1097">
        <v>0</v>
      </c>
    </row>
    <row r="1098" spans="1:9" x14ac:dyDescent="0.25">
      <c r="A1098" s="21">
        <v>2214</v>
      </c>
      <c r="B1098" s="21" t="s">
        <v>8219</v>
      </c>
      <c r="C1098">
        <v>24</v>
      </c>
      <c r="G1098" s="22">
        <v>2900</v>
      </c>
      <c r="H1098" s="22" t="s">
        <v>8221</v>
      </c>
      <c r="I1098">
        <v>7</v>
      </c>
    </row>
    <row r="1099" spans="1:9" x14ac:dyDescent="0.25">
      <c r="A1099" s="21">
        <v>2215</v>
      </c>
      <c r="B1099" s="21" t="s">
        <v>8219</v>
      </c>
      <c r="C1099">
        <v>33</v>
      </c>
      <c r="G1099" s="22">
        <v>2901</v>
      </c>
      <c r="H1099" s="22" t="s">
        <v>8221</v>
      </c>
      <c r="I1099">
        <v>2</v>
      </c>
    </row>
    <row r="1100" spans="1:9" x14ac:dyDescent="0.25">
      <c r="A1100" s="21">
        <v>2216</v>
      </c>
      <c r="B1100" s="21" t="s">
        <v>8219</v>
      </c>
      <c r="C1100">
        <v>14</v>
      </c>
      <c r="G1100" s="22">
        <v>2902</v>
      </c>
      <c r="H1100" s="22" t="s">
        <v>8221</v>
      </c>
      <c r="I1100">
        <v>1</v>
      </c>
    </row>
    <row r="1101" spans="1:9" x14ac:dyDescent="0.25">
      <c r="A1101" s="21">
        <v>2217</v>
      </c>
      <c r="B1101" s="21" t="s">
        <v>8219</v>
      </c>
      <c r="C1101">
        <v>9</v>
      </c>
      <c r="G1101" s="22">
        <v>2903</v>
      </c>
      <c r="H1101" s="22" t="s">
        <v>8221</v>
      </c>
      <c r="I1101">
        <v>4</v>
      </c>
    </row>
    <row r="1102" spans="1:9" x14ac:dyDescent="0.25">
      <c r="A1102" s="21">
        <v>2218</v>
      </c>
      <c r="B1102" s="21" t="s">
        <v>8219</v>
      </c>
      <c r="C1102">
        <v>76</v>
      </c>
      <c r="G1102" s="22">
        <v>2904</v>
      </c>
      <c r="H1102" s="22" t="s">
        <v>8221</v>
      </c>
      <c r="I1102">
        <v>4</v>
      </c>
    </row>
    <row r="1103" spans="1:9" x14ac:dyDescent="0.25">
      <c r="A1103" s="21">
        <v>2219</v>
      </c>
      <c r="B1103" s="21" t="s">
        <v>8219</v>
      </c>
      <c r="C1103">
        <v>19</v>
      </c>
      <c r="G1103" s="22">
        <v>2905</v>
      </c>
      <c r="H1103" s="22" t="s">
        <v>8221</v>
      </c>
      <c r="I1103">
        <v>17</v>
      </c>
    </row>
    <row r="1104" spans="1:9" x14ac:dyDescent="0.25">
      <c r="A1104" s="21">
        <v>2220</v>
      </c>
      <c r="B1104" s="21" t="s">
        <v>8219</v>
      </c>
      <c r="C1104">
        <v>69</v>
      </c>
      <c r="G1104" s="22">
        <v>2906</v>
      </c>
      <c r="H1104" s="22" t="s">
        <v>8221</v>
      </c>
      <c r="I1104">
        <v>7</v>
      </c>
    </row>
    <row r="1105" spans="1:9" x14ac:dyDescent="0.25">
      <c r="A1105" s="21">
        <v>2221</v>
      </c>
      <c r="B1105" s="21" t="s">
        <v>8219</v>
      </c>
      <c r="C1105">
        <v>218</v>
      </c>
      <c r="G1105" s="22">
        <v>2907</v>
      </c>
      <c r="H1105" s="22" t="s">
        <v>8221</v>
      </c>
      <c r="I1105">
        <v>2</v>
      </c>
    </row>
    <row r="1106" spans="1:9" x14ac:dyDescent="0.25">
      <c r="A1106" s="21">
        <v>2222</v>
      </c>
      <c r="B1106" s="21" t="s">
        <v>8219</v>
      </c>
      <c r="C1106">
        <v>30</v>
      </c>
      <c r="G1106" s="22">
        <v>2908</v>
      </c>
      <c r="H1106" s="22" t="s">
        <v>8221</v>
      </c>
      <c r="I1106">
        <v>5</v>
      </c>
    </row>
    <row r="1107" spans="1:9" x14ac:dyDescent="0.25">
      <c r="A1107" s="21">
        <v>2223</v>
      </c>
      <c r="B1107" s="21" t="s">
        <v>8219</v>
      </c>
      <c r="C1107">
        <v>100</v>
      </c>
      <c r="G1107" s="22">
        <v>2909</v>
      </c>
      <c r="H1107" s="22" t="s">
        <v>8221</v>
      </c>
      <c r="I1107">
        <v>1</v>
      </c>
    </row>
    <row r="1108" spans="1:9" x14ac:dyDescent="0.25">
      <c r="A1108" s="21">
        <v>2224</v>
      </c>
      <c r="B1108" s="21" t="s">
        <v>8219</v>
      </c>
      <c r="C1108">
        <v>296</v>
      </c>
      <c r="G1108" s="22">
        <v>2910</v>
      </c>
      <c r="H1108" s="22" t="s">
        <v>8221</v>
      </c>
      <c r="I1108">
        <v>1</v>
      </c>
    </row>
    <row r="1109" spans="1:9" x14ac:dyDescent="0.25">
      <c r="A1109" s="21">
        <v>2225</v>
      </c>
      <c r="B1109" s="21" t="s">
        <v>8219</v>
      </c>
      <c r="C1109">
        <v>1204</v>
      </c>
      <c r="G1109" s="22">
        <v>2911</v>
      </c>
      <c r="H1109" s="22" t="s">
        <v>8221</v>
      </c>
      <c r="I1109">
        <v>14</v>
      </c>
    </row>
    <row r="1110" spans="1:9" x14ac:dyDescent="0.25">
      <c r="A1110" s="21">
        <v>2226</v>
      </c>
      <c r="B1110" s="21" t="s">
        <v>8219</v>
      </c>
      <c r="C1110">
        <v>321</v>
      </c>
      <c r="G1110" s="22">
        <v>2912</v>
      </c>
      <c r="H1110" s="22" t="s">
        <v>8221</v>
      </c>
      <c r="I1110">
        <v>26</v>
      </c>
    </row>
    <row r="1111" spans="1:9" x14ac:dyDescent="0.25">
      <c r="A1111" s="21">
        <v>2227</v>
      </c>
      <c r="B1111" s="21" t="s">
        <v>8219</v>
      </c>
      <c r="C1111">
        <v>301</v>
      </c>
      <c r="G1111" s="22">
        <v>2913</v>
      </c>
      <c r="H1111" s="22" t="s">
        <v>8221</v>
      </c>
      <c r="I1111">
        <v>2</v>
      </c>
    </row>
    <row r="1112" spans="1:9" x14ac:dyDescent="0.25">
      <c r="A1112" s="21">
        <v>2228</v>
      </c>
      <c r="B1112" s="21" t="s">
        <v>8219</v>
      </c>
      <c r="C1112">
        <v>144</v>
      </c>
      <c r="G1112" s="22">
        <v>2914</v>
      </c>
      <c r="H1112" s="22" t="s">
        <v>8221</v>
      </c>
      <c r="I1112">
        <v>1</v>
      </c>
    </row>
    <row r="1113" spans="1:9" x14ac:dyDescent="0.25">
      <c r="A1113" s="21">
        <v>2229</v>
      </c>
      <c r="B1113" s="21" t="s">
        <v>8219</v>
      </c>
      <c r="C1113">
        <v>539</v>
      </c>
      <c r="G1113" s="22">
        <v>2915</v>
      </c>
      <c r="H1113" s="22" t="s">
        <v>8221</v>
      </c>
      <c r="I1113">
        <v>3</v>
      </c>
    </row>
    <row r="1114" spans="1:9" x14ac:dyDescent="0.25">
      <c r="A1114" s="21">
        <v>2230</v>
      </c>
      <c r="B1114" s="21" t="s">
        <v>8219</v>
      </c>
      <c r="C1114">
        <v>498</v>
      </c>
      <c r="G1114" s="22">
        <v>2916</v>
      </c>
      <c r="H1114" s="22" t="s">
        <v>8221</v>
      </c>
      <c r="I1114">
        <v>7</v>
      </c>
    </row>
    <row r="1115" spans="1:9" x14ac:dyDescent="0.25">
      <c r="A1115" s="21">
        <v>2231</v>
      </c>
      <c r="B1115" s="21" t="s">
        <v>8219</v>
      </c>
      <c r="C1115">
        <v>1113</v>
      </c>
      <c r="G1115" s="22">
        <v>2917</v>
      </c>
      <c r="H1115" s="22" t="s">
        <v>8221</v>
      </c>
      <c r="I1115">
        <v>9</v>
      </c>
    </row>
    <row r="1116" spans="1:9" x14ac:dyDescent="0.25">
      <c r="A1116" s="21">
        <v>2232</v>
      </c>
      <c r="B1116" s="21" t="s">
        <v>8219</v>
      </c>
      <c r="C1116">
        <v>988</v>
      </c>
      <c r="G1116" s="22">
        <v>2918</v>
      </c>
      <c r="H1116" s="22" t="s">
        <v>8221</v>
      </c>
      <c r="I1116">
        <v>20</v>
      </c>
    </row>
    <row r="1117" spans="1:9" x14ac:dyDescent="0.25">
      <c r="A1117" s="21">
        <v>2233</v>
      </c>
      <c r="B1117" s="21" t="s">
        <v>8219</v>
      </c>
      <c r="C1117">
        <v>391</v>
      </c>
      <c r="G1117" s="22">
        <v>2919</v>
      </c>
      <c r="H1117" s="22" t="s">
        <v>8221</v>
      </c>
      <c r="I1117">
        <v>6</v>
      </c>
    </row>
    <row r="1118" spans="1:9" x14ac:dyDescent="0.25">
      <c r="A1118" s="21">
        <v>2234</v>
      </c>
      <c r="B1118" s="21" t="s">
        <v>8219</v>
      </c>
      <c r="C1118">
        <v>28</v>
      </c>
      <c r="G1118" s="22">
        <v>2920</v>
      </c>
      <c r="H1118" s="22" t="s">
        <v>8221</v>
      </c>
      <c r="I1118">
        <v>13</v>
      </c>
    </row>
    <row r="1119" spans="1:9" x14ac:dyDescent="0.25">
      <c r="A1119" s="21">
        <v>2235</v>
      </c>
      <c r="B1119" s="21" t="s">
        <v>8219</v>
      </c>
      <c r="C1119">
        <v>147</v>
      </c>
      <c r="G1119" s="22">
        <v>2941</v>
      </c>
      <c r="H1119" s="22" t="s">
        <v>8221</v>
      </c>
      <c r="I1119">
        <v>1</v>
      </c>
    </row>
    <row r="1120" spans="1:9" x14ac:dyDescent="0.25">
      <c r="A1120" s="21">
        <v>2236</v>
      </c>
      <c r="B1120" s="21" t="s">
        <v>8219</v>
      </c>
      <c r="C1120">
        <v>680</v>
      </c>
      <c r="G1120" s="22">
        <v>2942</v>
      </c>
      <c r="H1120" s="22" t="s">
        <v>8221</v>
      </c>
      <c r="I1120">
        <v>202</v>
      </c>
    </row>
    <row r="1121" spans="1:9" x14ac:dyDescent="0.25">
      <c r="A1121" s="21">
        <v>2237</v>
      </c>
      <c r="B1121" s="21" t="s">
        <v>8219</v>
      </c>
      <c r="C1121">
        <v>983</v>
      </c>
      <c r="G1121" s="22">
        <v>2943</v>
      </c>
      <c r="H1121" s="22" t="s">
        <v>8221</v>
      </c>
      <c r="I1121">
        <v>0</v>
      </c>
    </row>
    <row r="1122" spans="1:9" x14ac:dyDescent="0.25">
      <c r="A1122" s="21">
        <v>2238</v>
      </c>
      <c r="B1122" s="21" t="s">
        <v>8219</v>
      </c>
      <c r="C1122">
        <v>79</v>
      </c>
      <c r="G1122" s="22">
        <v>2944</v>
      </c>
      <c r="H1122" s="22" t="s">
        <v>8221</v>
      </c>
      <c r="I1122">
        <v>1</v>
      </c>
    </row>
    <row r="1123" spans="1:9" x14ac:dyDescent="0.25">
      <c r="A1123" s="21">
        <v>2239</v>
      </c>
      <c r="B1123" s="21" t="s">
        <v>8219</v>
      </c>
      <c r="C1123">
        <v>426</v>
      </c>
      <c r="G1123" s="22">
        <v>2945</v>
      </c>
      <c r="H1123" s="22" t="s">
        <v>8221</v>
      </c>
      <c r="I1123">
        <v>0</v>
      </c>
    </row>
    <row r="1124" spans="1:9" x14ac:dyDescent="0.25">
      <c r="A1124" s="21">
        <v>2240</v>
      </c>
      <c r="B1124" s="21" t="s">
        <v>8219</v>
      </c>
      <c r="C1124">
        <v>96</v>
      </c>
      <c r="G1124" s="22">
        <v>2946</v>
      </c>
      <c r="H1124" s="22" t="s">
        <v>8221</v>
      </c>
      <c r="I1124">
        <v>2</v>
      </c>
    </row>
    <row r="1125" spans="1:9" x14ac:dyDescent="0.25">
      <c r="A1125" s="21">
        <v>2241</v>
      </c>
      <c r="B1125" s="21" t="s">
        <v>8219</v>
      </c>
      <c r="C1125">
        <v>163</v>
      </c>
      <c r="G1125" s="22">
        <v>2947</v>
      </c>
      <c r="H1125" s="22" t="s">
        <v>8221</v>
      </c>
      <c r="I1125">
        <v>13</v>
      </c>
    </row>
    <row r="1126" spans="1:9" x14ac:dyDescent="0.25">
      <c r="A1126" s="21">
        <v>2242</v>
      </c>
      <c r="B1126" s="21" t="s">
        <v>8219</v>
      </c>
      <c r="C1126">
        <v>2525</v>
      </c>
      <c r="G1126" s="22">
        <v>2948</v>
      </c>
      <c r="H1126" s="22" t="s">
        <v>8221</v>
      </c>
      <c r="I1126">
        <v>9</v>
      </c>
    </row>
    <row r="1127" spans="1:9" x14ac:dyDescent="0.25">
      <c r="A1127" s="21">
        <v>2243</v>
      </c>
      <c r="B1127" s="21" t="s">
        <v>8219</v>
      </c>
      <c r="C1127">
        <v>2035</v>
      </c>
      <c r="G1127" s="22">
        <v>2949</v>
      </c>
      <c r="H1127" s="22" t="s">
        <v>8221</v>
      </c>
      <c r="I1127">
        <v>2</v>
      </c>
    </row>
    <row r="1128" spans="1:9" x14ac:dyDescent="0.25">
      <c r="A1128" s="21">
        <v>2244</v>
      </c>
      <c r="B1128" s="21" t="s">
        <v>8219</v>
      </c>
      <c r="C1128">
        <v>290</v>
      </c>
      <c r="G1128" s="22">
        <v>2950</v>
      </c>
      <c r="H1128" s="22" t="s">
        <v>8221</v>
      </c>
      <c r="I1128">
        <v>0</v>
      </c>
    </row>
    <row r="1129" spans="1:9" x14ac:dyDescent="0.25">
      <c r="A1129" s="21">
        <v>2245</v>
      </c>
      <c r="B1129" s="21" t="s">
        <v>8219</v>
      </c>
      <c r="C1129">
        <v>1980</v>
      </c>
      <c r="G1129" s="22">
        <v>3051</v>
      </c>
      <c r="H1129" s="22" t="s">
        <v>8221</v>
      </c>
      <c r="I1129">
        <v>35</v>
      </c>
    </row>
    <row r="1130" spans="1:9" x14ac:dyDescent="0.25">
      <c r="A1130" s="21">
        <v>2246</v>
      </c>
      <c r="B1130" s="21" t="s">
        <v>8219</v>
      </c>
      <c r="C1130">
        <v>57</v>
      </c>
      <c r="G1130" s="22">
        <v>3052</v>
      </c>
      <c r="H1130" s="22" t="s">
        <v>8221</v>
      </c>
      <c r="I1130">
        <v>2</v>
      </c>
    </row>
    <row r="1131" spans="1:9" x14ac:dyDescent="0.25">
      <c r="A1131" s="21">
        <v>2247</v>
      </c>
      <c r="B1131" s="21" t="s">
        <v>8219</v>
      </c>
      <c r="C1131">
        <v>380</v>
      </c>
      <c r="G1131" s="22">
        <v>3053</v>
      </c>
      <c r="H1131" s="22" t="s">
        <v>8221</v>
      </c>
      <c r="I1131">
        <v>3</v>
      </c>
    </row>
    <row r="1132" spans="1:9" x14ac:dyDescent="0.25">
      <c r="A1132" s="21">
        <v>2248</v>
      </c>
      <c r="B1132" s="21" t="s">
        <v>8219</v>
      </c>
      <c r="C1132">
        <v>128</v>
      </c>
      <c r="G1132" s="22">
        <v>3054</v>
      </c>
      <c r="H1132" s="22" t="s">
        <v>8221</v>
      </c>
      <c r="I1132">
        <v>0</v>
      </c>
    </row>
    <row r="1133" spans="1:9" x14ac:dyDescent="0.25">
      <c r="A1133" s="21">
        <v>2249</v>
      </c>
      <c r="B1133" s="21" t="s">
        <v>8219</v>
      </c>
      <c r="C1133">
        <v>180</v>
      </c>
      <c r="G1133" s="22">
        <v>3055</v>
      </c>
      <c r="H1133" s="22" t="s">
        <v>8221</v>
      </c>
      <c r="I1133">
        <v>1</v>
      </c>
    </row>
    <row r="1134" spans="1:9" x14ac:dyDescent="0.25">
      <c r="A1134" s="21">
        <v>2250</v>
      </c>
      <c r="B1134" s="21" t="s">
        <v>8219</v>
      </c>
      <c r="C1134">
        <v>571</v>
      </c>
      <c r="G1134" s="22">
        <v>3056</v>
      </c>
      <c r="H1134" s="22" t="s">
        <v>8221</v>
      </c>
      <c r="I1134">
        <v>0</v>
      </c>
    </row>
    <row r="1135" spans="1:9" x14ac:dyDescent="0.25">
      <c r="A1135" s="21">
        <v>2251</v>
      </c>
      <c r="B1135" s="21" t="s">
        <v>8219</v>
      </c>
      <c r="C1135">
        <v>480</v>
      </c>
      <c r="G1135" s="22">
        <v>3057</v>
      </c>
      <c r="H1135" s="22" t="s">
        <v>8221</v>
      </c>
      <c r="I1135">
        <v>0</v>
      </c>
    </row>
    <row r="1136" spans="1:9" x14ac:dyDescent="0.25">
      <c r="A1136" s="21">
        <v>2252</v>
      </c>
      <c r="B1136" s="21" t="s">
        <v>8219</v>
      </c>
      <c r="C1136">
        <v>249</v>
      </c>
      <c r="G1136" s="22">
        <v>3058</v>
      </c>
      <c r="H1136" s="22" t="s">
        <v>8221</v>
      </c>
      <c r="I1136">
        <v>3</v>
      </c>
    </row>
    <row r="1137" spans="1:9" x14ac:dyDescent="0.25">
      <c r="A1137" s="21">
        <v>2253</v>
      </c>
      <c r="B1137" s="21" t="s">
        <v>8219</v>
      </c>
      <c r="C1137">
        <v>84</v>
      </c>
      <c r="G1137" s="22">
        <v>3059</v>
      </c>
      <c r="H1137" s="22" t="s">
        <v>8221</v>
      </c>
      <c r="I1137">
        <v>11</v>
      </c>
    </row>
    <row r="1138" spans="1:9" x14ac:dyDescent="0.25">
      <c r="A1138" s="21">
        <v>2254</v>
      </c>
      <c r="B1138" s="21" t="s">
        <v>8219</v>
      </c>
      <c r="C1138">
        <v>197</v>
      </c>
      <c r="G1138" s="22">
        <v>3060</v>
      </c>
      <c r="H1138" s="22" t="s">
        <v>8221</v>
      </c>
      <c r="I1138">
        <v>6</v>
      </c>
    </row>
    <row r="1139" spans="1:9" x14ac:dyDescent="0.25">
      <c r="A1139" s="21">
        <v>2255</v>
      </c>
      <c r="B1139" s="21" t="s">
        <v>8219</v>
      </c>
      <c r="C1139">
        <v>271</v>
      </c>
      <c r="G1139" s="22">
        <v>3061</v>
      </c>
      <c r="H1139" s="22" t="s">
        <v>8221</v>
      </c>
      <c r="I1139">
        <v>0</v>
      </c>
    </row>
    <row r="1140" spans="1:9" x14ac:dyDescent="0.25">
      <c r="A1140" s="21">
        <v>2256</v>
      </c>
      <c r="B1140" s="21" t="s">
        <v>8219</v>
      </c>
      <c r="C1140">
        <v>50</v>
      </c>
      <c r="G1140" s="22">
        <v>3062</v>
      </c>
      <c r="H1140" s="22" t="s">
        <v>8221</v>
      </c>
      <c r="I1140">
        <v>67</v>
      </c>
    </row>
    <row r="1141" spans="1:9" x14ac:dyDescent="0.25">
      <c r="A1141" s="21">
        <v>2257</v>
      </c>
      <c r="B1141" s="21" t="s">
        <v>8219</v>
      </c>
      <c r="C1141">
        <v>169</v>
      </c>
      <c r="G1141" s="22">
        <v>3063</v>
      </c>
      <c r="H1141" s="22" t="s">
        <v>8221</v>
      </c>
      <c r="I1141">
        <v>23</v>
      </c>
    </row>
    <row r="1142" spans="1:9" x14ac:dyDescent="0.25">
      <c r="A1142" s="21">
        <v>2258</v>
      </c>
      <c r="B1142" s="21" t="s">
        <v>8219</v>
      </c>
      <c r="C1142">
        <v>205</v>
      </c>
      <c r="G1142" s="22">
        <v>3064</v>
      </c>
      <c r="H1142" s="22" t="s">
        <v>8221</v>
      </c>
      <c r="I1142">
        <v>72</v>
      </c>
    </row>
    <row r="1143" spans="1:9" x14ac:dyDescent="0.25">
      <c r="A1143" s="21">
        <v>2259</v>
      </c>
      <c r="B1143" s="21" t="s">
        <v>8219</v>
      </c>
      <c r="C1143">
        <v>206</v>
      </c>
      <c r="G1143" s="22">
        <v>3065</v>
      </c>
      <c r="H1143" s="22" t="s">
        <v>8221</v>
      </c>
      <c r="I1143">
        <v>2</v>
      </c>
    </row>
    <row r="1144" spans="1:9" x14ac:dyDescent="0.25">
      <c r="A1144" s="21">
        <v>2260</v>
      </c>
      <c r="B1144" s="21" t="s">
        <v>8219</v>
      </c>
      <c r="C1144">
        <v>84</v>
      </c>
      <c r="G1144" s="22">
        <v>3066</v>
      </c>
      <c r="H1144" s="22" t="s">
        <v>8221</v>
      </c>
      <c r="I1144">
        <v>15</v>
      </c>
    </row>
    <row r="1145" spans="1:9" x14ac:dyDescent="0.25">
      <c r="A1145" s="21">
        <v>2261</v>
      </c>
      <c r="B1145" s="21" t="s">
        <v>8219</v>
      </c>
      <c r="C1145">
        <v>210</v>
      </c>
      <c r="G1145" s="22">
        <v>3067</v>
      </c>
      <c r="H1145" s="22" t="s">
        <v>8221</v>
      </c>
      <c r="I1145">
        <v>1</v>
      </c>
    </row>
    <row r="1146" spans="1:9" x14ac:dyDescent="0.25">
      <c r="A1146" s="21">
        <v>2262</v>
      </c>
      <c r="B1146" s="21" t="s">
        <v>8219</v>
      </c>
      <c r="C1146">
        <v>181</v>
      </c>
      <c r="G1146" s="22">
        <v>3068</v>
      </c>
      <c r="H1146" s="22" t="s">
        <v>8221</v>
      </c>
      <c r="I1146">
        <v>2</v>
      </c>
    </row>
    <row r="1147" spans="1:9" x14ac:dyDescent="0.25">
      <c r="A1147" s="21">
        <v>2263</v>
      </c>
      <c r="B1147" s="21" t="s">
        <v>8219</v>
      </c>
      <c r="C1147">
        <v>60</v>
      </c>
      <c r="G1147" s="22">
        <v>3069</v>
      </c>
      <c r="H1147" s="22" t="s">
        <v>8221</v>
      </c>
      <c r="I1147">
        <v>7</v>
      </c>
    </row>
    <row r="1148" spans="1:9" x14ac:dyDescent="0.25">
      <c r="A1148" s="21">
        <v>2264</v>
      </c>
      <c r="B1148" s="21" t="s">
        <v>8219</v>
      </c>
      <c r="C1148">
        <v>445</v>
      </c>
      <c r="G1148" s="22">
        <v>3070</v>
      </c>
      <c r="H1148" s="22" t="s">
        <v>8221</v>
      </c>
      <c r="I1148">
        <v>16</v>
      </c>
    </row>
    <row r="1149" spans="1:9" x14ac:dyDescent="0.25">
      <c r="A1149" s="21">
        <v>2265</v>
      </c>
      <c r="B1149" s="21" t="s">
        <v>8219</v>
      </c>
      <c r="C1149">
        <v>17</v>
      </c>
      <c r="G1149" s="22">
        <v>3071</v>
      </c>
      <c r="H1149" s="22" t="s">
        <v>8221</v>
      </c>
      <c r="I1149">
        <v>117</v>
      </c>
    </row>
    <row r="1150" spans="1:9" x14ac:dyDescent="0.25">
      <c r="A1150" s="21">
        <v>2266</v>
      </c>
      <c r="B1150" s="21" t="s">
        <v>8219</v>
      </c>
      <c r="C1150">
        <v>194</v>
      </c>
      <c r="G1150" s="22">
        <v>3072</v>
      </c>
      <c r="H1150" s="22" t="s">
        <v>8221</v>
      </c>
      <c r="I1150">
        <v>2</v>
      </c>
    </row>
    <row r="1151" spans="1:9" x14ac:dyDescent="0.25">
      <c r="A1151" s="21">
        <v>2267</v>
      </c>
      <c r="B1151" s="21" t="s">
        <v>8219</v>
      </c>
      <c r="C1151">
        <v>404</v>
      </c>
      <c r="G1151" s="22">
        <v>3073</v>
      </c>
      <c r="H1151" s="22" t="s">
        <v>8221</v>
      </c>
      <c r="I1151">
        <v>7</v>
      </c>
    </row>
    <row r="1152" spans="1:9" x14ac:dyDescent="0.25">
      <c r="A1152" s="21">
        <v>2268</v>
      </c>
      <c r="B1152" s="21" t="s">
        <v>8219</v>
      </c>
      <c r="C1152">
        <v>194</v>
      </c>
      <c r="G1152" s="22">
        <v>3074</v>
      </c>
      <c r="H1152" s="22" t="s">
        <v>8221</v>
      </c>
      <c r="I1152">
        <v>3</v>
      </c>
    </row>
    <row r="1153" spans="1:9" x14ac:dyDescent="0.25">
      <c r="A1153" s="21">
        <v>2269</v>
      </c>
      <c r="B1153" s="21" t="s">
        <v>8219</v>
      </c>
      <c r="C1153">
        <v>902</v>
      </c>
      <c r="G1153" s="22">
        <v>3075</v>
      </c>
      <c r="H1153" s="22" t="s">
        <v>8221</v>
      </c>
      <c r="I1153">
        <v>20</v>
      </c>
    </row>
    <row r="1154" spans="1:9" x14ac:dyDescent="0.25">
      <c r="A1154" s="21">
        <v>2270</v>
      </c>
      <c r="B1154" s="21" t="s">
        <v>8219</v>
      </c>
      <c r="C1154">
        <v>1670</v>
      </c>
      <c r="G1154" s="22">
        <v>3076</v>
      </c>
      <c r="H1154" s="22" t="s">
        <v>8221</v>
      </c>
      <c r="I1154">
        <v>50</v>
      </c>
    </row>
    <row r="1155" spans="1:9" x14ac:dyDescent="0.25">
      <c r="A1155" s="21">
        <v>2271</v>
      </c>
      <c r="B1155" s="21" t="s">
        <v>8219</v>
      </c>
      <c r="C1155">
        <v>1328</v>
      </c>
      <c r="G1155" s="22">
        <v>3077</v>
      </c>
      <c r="H1155" s="22" t="s">
        <v>8221</v>
      </c>
      <c r="I1155">
        <v>2</v>
      </c>
    </row>
    <row r="1156" spans="1:9" x14ac:dyDescent="0.25">
      <c r="A1156" s="21">
        <v>2272</v>
      </c>
      <c r="B1156" s="21" t="s">
        <v>8219</v>
      </c>
      <c r="C1156">
        <v>944</v>
      </c>
      <c r="G1156" s="22">
        <v>3078</v>
      </c>
      <c r="H1156" s="22" t="s">
        <v>8221</v>
      </c>
      <c r="I1156">
        <v>3</v>
      </c>
    </row>
    <row r="1157" spans="1:9" x14ac:dyDescent="0.25">
      <c r="A1157" s="21">
        <v>2273</v>
      </c>
      <c r="B1157" s="21" t="s">
        <v>8219</v>
      </c>
      <c r="C1157">
        <v>147</v>
      </c>
      <c r="G1157" s="22">
        <v>3079</v>
      </c>
      <c r="H1157" s="22" t="s">
        <v>8221</v>
      </c>
      <c r="I1157">
        <v>27</v>
      </c>
    </row>
    <row r="1158" spans="1:9" x14ac:dyDescent="0.25">
      <c r="A1158" s="21">
        <v>2274</v>
      </c>
      <c r="B1158" s="21" t="s">
        <v>8219</v>
      </c>
      <c r="C1158">
        <v>99</v>
      </c>
      <c r="G1158" s="22">
        <v>3080</v>
      </c>
      <c r="H1158" s="22" t="s">
        <v>8221</v>
      </c>
      <c r="I1158">
        <v>7</v>
      </c>
    </row>
    <row r="1159" spans="1:9" x14ac:dyDescent="0.25">
      <c r="A1159" s="21">
        <v>2275</v>
      </c>
      <c r="B1159" s="21" t="s">
        <v>8219</v>
      </c>
      <c r="C1159">
        <v>79</v>
      </c>
      <c r="G1159" s="22">
        <v>3081</v>
      </c>
      <c r="H1159" s="22" t="s">
        <v>8221</v>
      </c>
      <c r="I1159">
        <v>5</v>
      </c>
    </row>
    <row r="1160" spans="1:9" x14ac:dyDescent="0.25">
      <c r="A1160" s="21">
        <v>2276</v>
      </c>
      <c r="B1160" s="21" t="s">
        <v>8219</v>
      </c>
      <c r="C1160">
        <v>75</v>
      </c>
      <c r="G1160" s="22">
        <v>3082</v>
      </c>
      <c r="H1160" s="22" t="s">
        <v>8221</v>
      </c>
      <c r="I1160">
        <v>0</v>
      </c>
    </row>
    <row r="1161" spans="1:9" x14ac:dyDescent="0.25">
      <c r="A1161" s="21">
        <v>2277</v>
      </c>
      <c r="B1161" s="21" t="s">
        <v>8219</v>
      </c>
      <c r="C1161">
        <v>207</v>
      </c>
      <c r="G1161" s="22">
        <v>3083</v>
      </c>
      <c r="H1161" s="22" t="s">
        <v>8221</v>
      </c>
      <c r="I1161">
        <v>3</v>
      </c>
    </row>
    <row r="1162" spans="1:9" x14ac:dyDescent="0.25">
      <c r="A1162" s="21">
        <v>2278</v>
      </c>
      <c r="B1162" s="21" t="s">
        <v>8219</v>
      </c>
      <c r="C1162">
        <v>102</v>
      </c>
      <c r="G1162" s="22">
        <v>3084</v>
      </c>
      <c r="H1162" s="22" t="s">
        <v>8221</v>
      </c>
      <c r="I1162">
        <v>6</v>
      </c>
    </row>
    <row r="1163" spans="1:9" x14ac:dyDescent="0.25">
      <c r="A1163" s="21">
        <v>2279</v>
      </c>
      <c r="B1163" s="21" t="s">
        <v>8219</v>
      </c>
      <c r="C1163">
        <v>32</v>
      </c>
      <c r="G1163" s="22">
        <v>3085</v>
      </c>
      <c r="H1163" s="22" t="s">
        <v>8221</v>
      </c>
      <c r="I1163">
        <v>9</v>
      </c>
    </row>
    <row r="1164" spans="1:9" x14ac:dyDescent="0.25">
      <c r="A1164" s="21">
        <v>2280</v>
      </c>
      <c r="B1164" s="21" t="s">
        <v>8219</v>
      </c>
      <c r="C1164">
        <v>480</v>
      </c>
      <c r="G1164" s="22">
        <v>3086</v>
      </c>
      <c r="H1164" s="22" t="s">
        <v>8221</v>
      </c>
      <c r="I1164">
        <v>3</v>
      </c>
    </row>
    <row r="1165" spans="1:9" x14ac:dyDescent="0.25">
      <c r="A1165" s="21">
        <v>2281</v>
      </c>
      <c r="B1165" s="21" t="s">
        <v>8219</v>
      </c>
      <c r="C1165">
        <v>11</v>
      </c>
      <c r="G1165" s="22">
        <v>3087</v>
      </c>
      <c r="H1165" s="22" t="s">
        <v>8221</v>
      </c>
      <c r="I1165">
        <v>2</v>
      </c>
    </row>
    <row r="1166" spans="1:9" x14ac:dyDescent="0.25">
      <c r="A1166" s="21">
        <v>2282</v>
      </c>
      <c r="B1166" s="21" t="s">
        <v>8219</v>
      </c>
      <c r="C1166">
        <v>12</v>
      </c>
      <c r="G1166" s="22">
        <v>3088</v>
      </c>
      <c r="H1166" s="22" t="s">
        <v>8221</v>
      </c>
      <c r="I1166">
        <v>3</v>
      </c>
    </row>
    <row r="1167" spans="1:9" x14ac:dyDescent="0.25">
      <c r="A1167" s="21">
        <v>2283</v>
      </c>
      <c r="B1167" s="21" t="s">
        <v>8219</v>
      </c>
      <c r="C1167">
        <v>48</v>
      </c>
      <c r="G1167" s="22">
        <v>3089</v>
      </c>
      <c r="H1167" s="22" t="s">
        <v>8221</v>
      </c>
      <c r="I1167">
        <v>45</v>
      </c>
    </row>
    <row r="1168" spans="1:9" x14ac:dyDescent="0.25">
      <c r="A1168" s="21">
        <v>2284</v>
      </c>
      <c r="B1168" s="21" t="s">
        <v>8219</v>
      </c>
      <c r="C1168">
        <v>59</v>
      </c>
      <c r="G1168" s="22">
        <v>3090</v>
      </c>
      <c r="H1168" s="22" t="s">
        <v>8221</v>
      </c>
      <c r="I1168">
        <v>9</v>
      </c>
    </row>
    <row r="1169" spans="1:9" x14ac:dyDescent="0.25">
      <c r="A1169" s="21">
        <v>2285</v>
      </c>
      <c r="B1169" s="21" t="s">
        <v>8219</v>
      </c>
      <c r="C1169">
        <v>79</v>
      </c>
      <c r="G1169" s="22">
        <v>3091</v>
      </c>
      <c r="H1169" s="22" t="s">
        <v>8221</v>
      </c>
      <c r="I1169">
        <v>9</v>
      </c>
    </row>
    <row r="1170" spans="1:9" x14ac:dyDescent="0.25">
      <c r="A1170" s="21">
        <v>2286</v>
      </c>
      <c r="B1170" s="21" t="s">
        <v>8219</v>
      </c>
      <c r="C1170">
        <v>14</v>
      </c>
      <c r="G1170" s="22">
        <v>3092</v>
      </c>
      <c r="H1170" s="22" t="s">
        <v>8221</v>
      </c>
      <c r="I1170">
        <v>21</v>
      </c>
    </row>
    <row r="1171" spans="1:9" x14ac:dyDescent="0.25">
      <c r="A1171" s="21">
        <v>2287</v>
      </c>
      <c r="B1171" s="21" t="s">
        <v>8219</v>
      </c>
      <c r="C1171">
        <v>106</v>
      </c>
      <c r="G1171" s="22">
        <v>3093</v>
      </c>
      <c r="H1171" s="22" t="s">
        <v>8221</v>
      </c>
      <c r="I1171">
        <v>17</v>
      </c>
    </row>
    <row r="1172" spans="1:9" x14ac:dyDescent="0.25">
      <c r="A1172" s="21">
        <v>2288</v>
      </c>
      <c r="B1172" s="21" t="s">
        <v>8219</v>
      </c>
      <c r="C1172">
        <v>25</v>
      </c>
      <c r="G1172" s="22">
        <v>3094</v>
      </c>
      <c r="H1172" s="22" t="s">
        <v>8221</v>
      </c>
      <c r="I1172">
        <v>1</v>
      </c>
    </row>
    <row r="1173" spans="1:9" x14ac:dyDescent="0.25">
      <c r="A1173" s="21">
        <v>2289</v>
      </c>
      <c r="B1173" s="21" t="s">
        <v>8219</v>
      </c>
      <c r="C1173">
        <v>25</v>
      </c>
      <c r="G1173" s="22">
        <v>3095</v>
      </c>
      <c r="H1173" s="22" t="s">
        <v>8221</v>
      </c>
      <c r="I1173">
        <v>1</v>
      </c>
    </row>
    <row r="1174" spans="1:9" x14ac:dyDescent="0.25">
      <c r="A1174" s="21">
        <v>2290</v>
      </c>
      <c r="B1174" s="21" t="s">
        <v>8219</v>
      </c>
      <c r="C1174">
        <v>29</v>
      </c>
      <c r="G1174" s="22">
        <v>3096</v>
      </c>
      <c r="H1174" s="22" t="s">
        <v>8221</v>
      </c>
      <c r="I1174">
        <v>14</v>
      </c>
    </row>
    <row r="1175" spans="1:9" x14ac:dyDescent="0.25">
      <c r="A1175" s="21">
        <v>2291</v>
      </c>
      <c r="B1175" s="21" t="s">
        <v>8219</v>
      </c>
      <c r="C1175">
        <v>43</v>
      </c>
      <c r="G1175" s="22">
        <v>3097</v>
      </c>
      <c r="H1175" s="22" t="s">
        <v>8221</v>
      </c>
      <c r="I1175">
        <v>42</v>
      </c>
    </row>
    <row r="1176" spans="1:9" x14ac:dyDescent="0.25">
      <c r="A1176" s="21">
        <v>2292</v>
      </c>
      <c r="B1176" s="21" t="s">
        <v>8219</v>
      </c>
      <c r="C1176">
        <v>46</v>
      </c>
      <c r="G1176" s="22">
        <v>3098</v>
      </c>
      <c r="H1176" s="22" t="s">
        <v>8221</v>
      </c>
      <c r="I1176">
        <v>27</v>
      </c>
    </row>
    <row r="1177" spans="1:9" x14ac:dyDescent="0.25">
      <c r="A1177" s="21">
        <v>2293</v>
      </c>
      <c r="B1177" s="21" t="s">
        <v>8219</v>
      </c>
      <c r="C1177">
        <v>27</v>
      </c>
      <c r="G1177" s="22">
        <v>3099</v>
      </c>
      <c r="H1177" s="22" t="s">
        <v>8221</v>
      </c>
      <c r="I1177">
        <v>5</v>
      </c>
    </row>
    <row r="1178" spans="1:9" x14ac:dyDescent="0.25">
      <c r="A1178" s="21">
        <v>2294</v>
      </c>
      <c r="B1178" s="21" t="s">
        <v>8219</v>
      </c>
      <c r="C1178">
        <v>112</v>
      </c>
      <c r="G1178" s="22">
        <v>3100</v>
      </c>
      <c r="H1178" s="22" t="s">
        <v>8221</v>
      </c>
      <c r="I1178">
        <v>13</v>
      </c>
    </row>
    <row r="1179" spans="1:9" x14ac:dyDescent="0.25">
      <c r="A1179" s="21">
        <v>2295</v>
      </c>
      <c r="B1179" s="21" t="s">
        <v>8219</v>
      </c>
      <c r="C1179">
        <v>34</v>
      </c>
      <c r="G1179" s="22">
        <v>3101</v>
      </c>
      <c r="H1179" s="22" t="s">
        <v>8221</v>
      </c>
      <c r="I1179">
        <v>12</v>
      </c>
    </row>
    <row r="1180" spans="1:9" x14ac:dyDescent="0.25">
      <c r="A1180" s="21">
        <v>2296</v>
      </c>
      <c r="B1180" s="21" t="s">
        <v>8219</v>
      </c>
      <c r="C1180">
        <v>145</v>
      </c>
      <c r="G1180" s="22">
        <v>3102</v>
      </c>
      <c r="H1180" s="22" t="s">
        <v>8221</v>
      </c>
      <c r="I1180">
        <v>90</v>
      </c>
    </row>
    <row r="1181" spans="1:9" x14ac:dyDescent="0.25">
      <c r="A1181" s="21">
        <v>2297</v>
      </c>
      <c r="B1181" s="21" t="s">
        <v>8219</v>
      </c>
      <c r="C1181">
        <v>19</v>
      </c>
      <c r="G1181" s="22">
        <v>3103</v>
      </c>
      <c r="H1181" s="22" t="s">
        <v>8221</v>
      </c>
      <c r="I1181">
        <v>2</v>
      </c>
    </row>
    <row r="1182" spans="1:9" x14ac:dyDescent="0.25">
      <c r="A1182" s="21">
        <v>2298</v>
      </c>
      <c r="B1182" s="21" t="s">
        <v>8219</v>
      </c>
      <c r="C1182">
        <v>288</v>
      </c>
      <c r="G1182" s="22">
        <v>3104</v>
      </c>
      <c r="H1182" s="22" t="s">
        <v>8221</v>
      </c>
      <c r="I1182">
        <v>5</v>
      </c>
    </row>
    <row r="1183" spans="1:9" x14ac:dyDescent="0.25">
      <c r="A1183" s="21">
        <v>2299</v>
      </c>
      <c r="B1183" s="21" t="s">
        <v>8219</v>
      </c>
      <c r="C1183">
        <v>14</v>
      </c>
      <c r="G1183" s="22">
        <v>3105</v>
      </c>
      <c r="H1183" s="22" t="s">
        <v>8221</v>
      </c>
      <c r="I1183">
        <v>31</v>
      </c>
    </row>
    <row r="1184" spans="1:9" x14ac:dyDescent="0.25">
      <c r="A1184" s="21">
        <v>2300</v>
      </c>
      <c r="B1184" s="21" t="s">
        <v>8219</v>
      </c>
      <c r="C1184">
        <v>7</v>
      </c>
      <c r="G1184" s="22">
        <v>3106</v>
      </c>
      <c r="H1184" s="22" t="s">
        <v>8221</v>
      </c>
      <c r="I1184">
        <v>4</v>
      </c>
    </row>
    <row r="1185" spans="1:9" x14ac:dyDescent="0.25">
      <c r="A1185" s="21">
        <v>2301</v>
      </c>
      <c r="B1185" s="21" t="s">
        <v>8219</v>
      </c>
      <c r="C1185">
        <v>211</v>
      </c>
      <c r="G1185" s="22">
        <v>3107</v>
      </c>
      <c r="H1185" s="22" t="s">
        <v>8221</v>
      </c>
      <c r="I1185">
        <v>29</v>
      </c>
    </row>
    <row r="1186" spans="1:9" x14ac:dyDescent="0.25">
      <c r="A1186" s="21">
        <v>2302</v>
      </c>
      <c r="B1186" s="21" t="s">
        <v>8219</v>
      </c>
      <c r="C1186">
        <v>85</v>
      </c>
      <c r="G1186" s="22">
        <v>3108</v>
      </c>
      <c r="H1186" s="22" t="s">
        <v>8221</v>
      </c>
      <c r="I1186">
        <v>2</v>
      </c>
    </row>
    <row r="1187" spans="1:9" x14ac:dyDescent="0.25">
      <c r="A1187" s="21">
        <v>2303</v>
      </c>
      <c r="B1187" s="21" t="s">
        <v>8219</v>
      </c>
      <c r="C1187">
        <v>103</v>
      </c>
      <c r="G1187" s="22">
        <v>3109</v>
      </c>
      <c r="H1187" s="22" t="s">
        <v>8221</v>
      </c>
      <c r="I1187">
        <v>114</v>
      </c>
    </row>
    <row r="1188" spans="1:9" x14ac:dyDescent="0.25">
      <c r="A1188" s="21">
        <v>2304</v>
      </c>
      <c r="B1188" s="21" t="s">
        <v>8219</v>
      </c>
      <c r="C1188">
        <v>113</v>
      </c>
      <c r="G1188" s="22">
        <v>3110</v>
      </c>
      <c r="H1188" s="22" t="s">
        <v>8221</v>
      </c>
      <c r="I1188">
        <v>1</v>
      </c>
    </row>
    <row r="1189" spans="1:9" x14ac:dyDescent="0.25">
      <c r="A1189" s="21">
        <v>2305</v>
      </c>
      <c r="B1189" s="21" t="s">
        <v>8219</v>
      </c>
      <c r="C1189">
        <v>167</v>
      </c>
      <c r="G1189" s="22">
        <v>3111</v>
      </c>
      <c r="H1189" s="22" t="s">
        <v>8221</v>
      </c>
      <c r="I1189">
        <v>76</v>
      </c>
    </row>
    <row r="1190" spans="1:9" x14ac:dyDescent="0.25">
      <c r="A1190" s="21">
        <v>2306</v>
      </c>
      <c r="B1190" s="21" t="s">
        <v>8219</v>
      </c>
      <c r="C1190">
        <v>73</v>
      </c>
      <c r="G1190" s="22">
        <v>3112</v>
      </c>
      <c r="H1190" s="22" t="s">
        <v>8221</v>
      </c>
      <c r="I1190">
        <v>9</v>
      </c>
    </row>
    <row r="1191" spans="1:9" x14ac:dyDescent="0.25">
      <c r="A1191" s="21">
        <v>2307</v>
      </c>
      <c r="B1191" s="21" t="s">
        <v>8219</v>
      </c>
      <c r="C1191">
        <v>75</v>
      </c>
      <c r="G1191" s="22">
        <v>3113</v>
      </c>
      <c r="H1191" s="22" t="s">
        <v>8221</v>
      </c>
      <c r="I1191">
        <v>37</v>
      </c>
    </row>
    <row r="1192" spans="1:9" x14ac:dyDescent="0.25">
      <c r="A1192" s="21">
        <v>2308</v>
      </c>
      <c r="B1192" s="21" t="s">
        <v>8219</v>
      </c>
      <c r="C1192">
        <v>614</v>
      </c>
      <c r="G1192" s="22">
        <v>3114</v>
      </c>
      <c r="H1192" s="22" t="s">
        <v>8221</v>
      </c>
      <c r="I1192">
        <v>0</v>
      </c>
    </row>
    <row r="1193" spans="1:9" x14ac:dyDescent="0.25">
      <c r="A1193" s="21">
        <v>2309</v>
      </c>
      <c r="B1193" s="21" t="s">
        <v>8219</v>
      </c>
      <c r="C1193">
        <v>107</v>
      </c>
      <c r="G1193" s="22">
        <v>3115</v>
      </c>
      <c r="H1193" s="22" t="s">
        <v>8221</v>
      </c>
      <c r="I1193">
        <v>1</v>
      </c>
    </row>
    <row r="1194" spans="1:9" x14ac:dyDescent="0.25">
      <c r="A1194" s="21">
        <v>2310</v>
      </c>
      <c r="B1194" s="21" t="s">
        <v>8219</v>
      </c>
      <c r="C1194">
        <v>1224</v>
      </c>
      <c r="G1194" s="22">
        <v>3116</v>
      </c>
      <c r="H1194" s="22" t="s">
        <v>8221</v>
      </c>
      <c r="I1194">
        <v>10</v>
      </c>
    </row>
    <row r="1195" spans="1:9" x14ac:dyDescent="0.25">
      <c r="A1195" s="21">
        <v>2311</v>
      </c>
      <c r="B1195" s="21" t="s">
        <v>8219</v>
      </c>
      <c r="C1195">
        <v>104</v>
      </c>
      <c r="G1195" s="22">
        <v>3117</v>
      </c>
      <c r="H1195" s="22" t="s">
        <v>8221</v>
      </c>
      <c r="I1195">
        <v>1</v>
      </c>
    </row>
    <row r="1196" spans="1:9" x14ac:dyDescent="0.25">
      <c r="A1196" s="21">
        <v>2312</v>
      </c>
      <c r="B1196" s="21" t="s">
        <v>8219</v>
      </c>
      <c r="C1196">
        <v>79</v>
      </c>
      <c r="G1196" s="22">
        <v>3118</v>
      </c>
      <c r="H1196" s="22" t="s">
        <v>8221</v>
      </c>
      <c r="I1196">
        <v>2</v>
      </c>
    </row>
    <row r="1197" spans="1:9" x14ac:dyDescent="0.25">
      <c r="A1197" s="21">
        <v>2313</v>
      </c>
      <c r="B1197" s="21" t="s">
        <v>8219</v>
      </c>
      <c r="C1197">
        <v>157</v>
      </c>
      <c r="G1197" s="22">
        <v>3119</v>
      </c>
      <c r="H1197" s="22" t="s">
        <v>8221</v>
      </c>
      <c r="I1197">
        <v>1</v>
      </c>
    </row>
    <row r="1198" spans="1:9" x14ac:dyDescent="0.25">
      <c r="A1198" s="21">
        <v>2314</v>
      </c>
      <c r="B1198" s="21" t="s">
        <v>8219</v>
      </c>
      <c r="C1198">
        <v>50</v>
      </c>
      <c r="G1198" s="22">
        <v>3120</v>
      </c>
      <c r="H1198" s="22" t="s">
        <v>8221</v>
      </c>
      <c r="I1198">
        <v>10</v>
      </c>
    </row>
    <row r="1199" spans="1:9" x14ac:dyDescent="0.25">
      <c r="A1199" s="21">
        <v>2315</v>
      </c>
      <c r="B1199" s="21" t="s">
        <v>8219</v>
      </c>
      <c r="C1199">
        <v>64</v>
      </c>
      <c r="G1199" s="22">
        <v>3188</v>
      </c>
      <c r="H1199" s="22" t="s">
        <v>8221</v>
      </c>
      <c r="I1199">
        <v>9</v>
      </c>
    </row>
    <row r="1200" spans="1:9" x14ac:dyDescent="0.25">
      <c r="A1200" s="21">
        <v>2316</v>
      </c>
      <c r="B1200" s="21" t="s">
        <v>8219</v>
      </c>
      <c r="C1200">
        <v>200</v>
      </c>
      <c r="G1200" s="22">
        <v>3189</v>
      </c>
      <c r="H1200" s="22" t="s">
        <v>8221</v>
      </c>
      <c r="I1200">
        <v>19</v>
      </c>
    </row>
    <row r="1201" spans="1:9" x14ac:dyDescent="0.25">
      <c r="A1201" s="21">
        <v>2317</v>
      </c>
      <c r="B1201" s="21" t="s">
        <v>8219</v>
      </c>
      <c r="C1201">
        <v>22</v>
      </c>
      <c r="G1201" s="22">
        <v>3190</v>
      </c>
      <c r="H1201" s="22" t="s">
        <v>8221</v>
      </c>
      <c r="I1201">
        <v>0</v>
      </c>
    </row>
    <row r="1202" spans="1:9" x14ac:dyDescent="0.25">
      <c r="A1202" s="21">
        <v>2318</v>
      </c>
      <c r="B1202" s="21" t="s">
        <v>8219</v>
      </c>
      <c r="C1202">
        <v>163</v>
      </c>
      <c r="G1202" s="22">
        <v>3191</v>
      </c>
      <c r="H1202" s="22" t="s">
        <v>8221</v>
      </c>
      <c r="I1202">
        <v>4</v>
      </c>
    </row>
    <row r="1203" spans="1:9" x14ac:dyDescent="0.25">
      <c r="A1203" s="21">
        <v>2319</v>
      </c>
      <c r="B1203" s="21" t="s">
        <v>8219</v>
      </c>
      <c r="C1203">
        <v>77</v>
      </c>
      <c r="G1203" s="22">
        <v>3192</v>
      </c>
      <c r="H1203" s="22" t="s">
        <v>8221</v>
      </c>
      <c r="I1203">
        <v>8</v>
      </c>
    </row>
    <row r="1204" spans="1:9" x14ac:dyDescent="0.25">
      <c r="A1204" s="21">
        <v>2320</v>
      </c>
      <c r="B1204" s="21" t="s">
        <v>8219</v>
      </c>
      <c r="C1204">
        <v>89</v>
      </c>
      <c r="G1204" s="22">
        <v>3193</v>
      </c>
      <c r="H1204" s="22" t="s">
        <v>8221</v>
      </c>
      <c r="I1204">
        <v>24</v>
      </c>
    </row>
    <row r="1205" spans="1:9" x14ac:dyDescent="0.25">
      <c r="A1205" s="21">
        <v>2327</v>
      </c>
      <c r="B1205" s="21" t="s">
        <v>8219</v>
      </c>
      <c r="C1205">
        <v>3355</v>
      </c>
      <c r="G1205" s="22">
        <v>3194</v>
      </c>
      <c r="H1205" s="22" t="s">
        <v>8221</v>
      </c>
      <c r="I1205">
        <v>0</v>
      </c>
    </row>
    <row r="1206" spans="1:9" x14ac:dyDescent="0.25">
      <c r="A1206" s="21">
        <v>2328</v>
      </c>
      <c r="B1206" s="21" t="s">
        <v>8219</v>
      </c>
      <c r="C1206">
        <v>537</v>
      </c>
      <c r="G1206" s="22">
        <v>3195</v>
      </c>
      <c r="H1206" s="22" t="s">
        <v>8221</v>
      </c>
      <c r="I1206">
        <v>39</v>
      </c>
    </row>
    <row r="1207" spans="1:9" x14ac:dyDescent="0.25">
      <c r="A1207" s="21">
        <v>2329</v>
      </c>
      <c r="B1207" s="21" t="s">
        <v>8219</v>
      </c>
      <c r="C1207">
        <v>125</v>
      </c>
      <c r="G1207" s="22">
        <v>3196</v>
      </c>
      <c r="H1207" s="22" t="s">
        <v>8221</v>
      </c>
      <c r="I1207">
        <v>6</v>
      </c>
    </row>
    <row r="1208" spans="1:9" x14ac:dyDescent="0.25">
      <c r="A1208" s="21">
        <v>2330</v>
      </c>
      <c r="B1208" s="21" t="s">
        <v>8219</v>
      </c>
      <c r="C1208">
        <v>163</v>
      </c>
      <c r="G1208" s="22">
        <v>3197</v>
      </c>
      <c r="H1208" s="22" t="s">
        <v>8221</v>
      </c>
      <c r="I1208">
        <v>4</v>
      </c>
    </row>
    <row r="1209" spans="1:9" x14ac:dyDescent="0.25">
      <c r="A1209" s="21">
        <v>2331</v>
      </c>
      <c r="B1209" s="21" t="s">
        <v>8219</v>
      </c>
      <c r="C1209">
        <v>283</v>
      </c>
      <c r="G1209" s="22">
        <v>3198</v>
      </c>
      <c r="H1209" s="22" t="s">
        <v>8221</v>
      </c>
      <c r="I1209">
        <v>3</v>
      </c>
    </row>
    <row r="1210" spans="1:9" x14ac:dyDescent="0.25">
      <c r="A1210" s="21">
        <v>2332</v>
      </c>
      <c r="B1210" s="21" t="s">
        <v>8219</v>
      </c>
      <c r="C1210">
        <v>352</v>
      </c>
      <c r="G1210" s="22">
        <v>3199</v>
      </c>
      <c r="H1210" s="22" t="s">
        <v>8221</v>
      </c>
      <c r="I1210">
        <v>53</v>
      </c>
    </row>
    <row r="1211" spans="1:9" x14ac:dyDescent="0.25">
      <c r="A1211" s="21">
        <v>2333</v>
      </c>
      <c r="B1211" s="21" t="s">
        <v>8219</v>
      </c>
      <c r="C1211">
        <v>94</v>
      </c>
      <c r="G1211" s="22">
        <v>3200</v>
      </c>
      <c r="H1211" s="22" t="s">
        <v>8221</v>
      </c>
      <c r="I1211">
        <v>1</v>
      </c>
    </row>
    <row r="1212" spans="1:9" x14ac:dyDescent="0.25">
      <c r="A1212" s="21">
        <v>2334</v>
      </c>
      <c r="B1212" s="21" t="s">
        <v>8219</v>
      </c>
      <c r="C1212">
        <v>67</v>
      </c>
      <c r="G1212" s="22">
        <v>3201</v>
      </c>
      <c r="H1212" s="22" t="s">
        <v>8221</v>
      </c>
      <c r="I1212">
        <v>2</v>
      </c>
    </row>
    <row r="1213" spans="1:9" x14ac:dyDescent="0.25">
      <c r="A1213" s="21">
        <v>2335</v>
      </c>
      <c r="B1213" s="21" t="s">
        <v>8219</v>
      </c>
      <c r="C1213">
        <v>221</v>
      </c>
      <c r="G1213" s="22">
        <v>3202</v>
      </c>
      <c r="H1213" s="22" t="s">
        <v>8221</v>
      </c>
      <c r="I1213">
        <v>25</v>
      </c>
    </row>
    <row r="1214" spans="1:9" x14ac:dyDescent="0.25">
      <c r="A1214" s="21">
        <v>2336</v>
      </c>
      <c r="B1214" s="21" t="s">
        <v>8219</v>
      </c>
      <c r="C1214">
        <v>2165</v>
      </c>
      <c r="G1214" s="22">
        <v>3203</v>
      </c>
      <c r="H1214" s="22" t="s">
        <v>8221</v>
      </c>
      <c r="I1214">
        <v>6</v>
      </c>
    </row>
    <row r="1215" spans="1:9" x14ac:dyDescent="0.25">
      <c r="A1215" s="21">
        <v>2337</v>
      </c>
      <c r="B1215" s="21" t="s">
        <v>8219</v>
      </c>
      <c r="C1215">
        <v>179</v>
      </c>
      <c r="G1215" s="22">
        <v>3204</v>
      </c>
      <c r="H1215" s="22" t="s">
        <v>8221</v>
      </c>
      <c r="I1215">
        <v>0</v>
      </c>
    </row>
    <row r="1216" spans="1:9" x14ac:dyDescent="0.25">
      <c r="A1216" s="21">
        <v>2338</v>
      </c>
      <c r="B1216" s="21" t="s">
        <v>8219</v>
      </c>
      <c r="C1216">
        <v>123</v>
      </c>
      <c r="G1216" s="22">
        <v>3205</v>
      </c>
      <c r="H1216" s="22" t="s">
        <v>8221</v>
      </c>
      <c r="I1216">
        <v>12</v>
      </c>
    </row>
    <row r="1217" spans="1:9" x14ac:dyDescent="0.25">
      <c r="A1217" s="21">
        <v>2339</v>
      </c>
      <c r="B1217" s="21" t="s">
        <v>8219</v>
      </c>
      <c r="C1217">
        <v>1104</v>
      </c>
      <c r="G1217" s="22">
        <v>3206</v>
      </c>
      <c r="H1217" s="22" t="s">
        <v>8221</v>
      </c>
      <c r="I1217">
        <v>0</v>
      </c>
    </row>
    <row r="1218" spans="1:9" x14ac:dyDescent="0.25">
      <c r="A1218" s="21">
        <v>2340</v>
      </c>
      <c r="B1218" s="21" t="s">
        <v>8219</v>
      </c>
      <c r="C1218">
        <v>403</v>
      </c>
      <c r="G1218" s="22">
        <v>3207</v>
      </c>
      <c r="H1218" s="22" t="s">
        <v>8221</v>
      </c>
      <c r="I1218">
        <v>36</v>
      </c>
    </row>
    <row r="1219" spans="1:9" x14ac:dyDescent="0.25">
      <c r="A1219" s="21">
        <v>2441</v>
      </c>
      <c r="B1219" s="21" t="s">
        <v>8219</v>
      </c>
      <c r="C1219">
        <v>109</v>
      </c>
      <c r="G1219" s="22">
        <v>3628</v>
      </c>
      <c r="H1219" s="22" t="s">
        <v>8221</v>
      </c>
      <c r="I1219">
        <v>0</v>
      </c>
    </row>
    <row r="1220" spans="1:9" x14ac:dyDescent="0.25">
      <c r="A1220" s="21">
        <v>2442</v>
      </c>
      <c r="B1220" s="21" t="s">
        <v>8219</v>
      </c>
      <c r="C1220">
        <v>372</v>
      </c>
      <c r="G1220" s="22">
        <v>3629</v>
      </c>
      <c r="H1220" s="22" t="s">
        <v>8221</v>
      </c>
      <c r="I1220">
        <v>2</v>
      </c>
    </row>
    <row r="1221" spans="1:9" x14ac:dyDescent="0.25">
      <c r="A1221" s="21">
        <v>2443</v>
      </c>
      <c r="B1221" s="21" t="s">
        <v>8219</v>
      </c>
      <c r="C1221">
        <v>311</v>
      </c>
      <c r="G1221" s="22">
        <v>3630</v>
      </c>
      <c r="H1221" s="22" t="s">
        <v>8221</v>
      </c>
      <c r="I1221">
        <v>1</v>
      </c>
    </row>
    <row r="1222" spans="1:9" x14ac:dyDescent="0.25">
      <c r="A1222" s="21">
        <v>2444</v>
      </c>
      <c r="B1222" s="21" t="s">
        <v>8219</v>
      </c>
      <c r="C1222">
        <v>61</v>
      </c>
      <c r="G1222" s="22">
        <v>3631</v>
      </c>
      <c r="H1222" s="22" t="s">
        <v>8221</v>
      </c>
      <c r="I1222">
        <v>59</v>
      </c>
    </row>
    <row r="1223" spans="1:9" x14ac:dyDescent="0.25">
      <c r="A1223" s="21">
        <v>2445</v>
      </c>
      <c r="B1223" s="21" t="s">
        <v>8219</v>
      </c>
      <c r="C1223">
        <v>115</v>
      </c>
      <c r="G1223" s="22">
        <v>3632</v>
      </c>
      <c r="H1223" s="22" t="s">
        <v>8221</v>
      </c>
      <c r="I1223">
        <v>1</v>
      </c>
    </row>
    <row r="1224" spans="1:9" x14ac:dyDescent="0.25">
      <c r="A1224" s="21">
        <v>2446</v>
      </c>
      <c r="B1224" s="21" t="s">
        <v>8219</v>
      </c>
      <c r="C1224">
        <v>111</v>
      </c>
      <c r="G1224" s="22">
        <v>3633</v>
      </c>
      <c r="H1224" s="22" t="s">
        <v>8221</v>
      </c>
      <c r="I1224">
        <v>31</v>
      </c>
    </row>
    <row r="1225" spans="1:9" x14ac:dyDescent="0.25">
      <c r="A1225" s="21">
        <v>2447</v>
      </c>
      <c r="B1225" s="21" t="s">
        <v>8219</v>
      </c>
      <c r="C1225">
        <v>337</v>
      </c>
      <c r="G1225" s="22">
        <v>3634</v>
      </c>
      <c r="H1225" s="22" t="s">
        <v>8221</v>
      </c>
      <c r="I1225">
        <v>18</v>
      </c>
    </row>
    <row r="1226" spans="1:9" x14ac:dyDescent="0.25">
      <c r="A1226" s="21">
        <v>2448</v>
      </c>
      <c r="B1226" s="21" t="s">
        <v>8219</v>
      </c>
      <c r="C1226">
        <v>9</v>
      </c>
      <c r="G1226" s="22">
        <v>3635</v>
      </c>
      <c r="H1226" s="22" t="s">
        <v>8221</v>
      </c>
      <c r="I1226">
        <v>10</v>
      </c>
    </row>
    <row r="1227" spans="1:9" x14ac:dyDescent="0.25">
      <c r="A1227" s="21">
        <v>2449</v>
      </c>
      <c r="B1227" s="21" t="s">
        <v>8219</v>
      </c>
      <c r="C1227">
        <v>120</v>
      </c>
      <c r="G1227" s="22">
        <v>3636</v>
      </c>
      <c r="H1227" s="22" t="s">
        <v>8221</v>
      </c>
      <c r="I1227">
        <v>0</v>
      </c>
    </row>
    <row r="1228" spans="1:9" x14ac:dyDescent="0.25">
      <c r="A1228" s="21">
        <v>2450</v>
      </c>
      <c r="B1228" s="21" t="s">
        <v>8219</v>
      </c>
      <c r="C1228">
        <v>102</v>
      </c>
      <c r="G1228" s="22">
        <v>3637</v>
      </c>
      <c r="H1228" s="22" t="s">
        <v>8221</v>
      </c>
      <c r="I1228">
        <v>14</v>
      </c>
    </row>
    <row r="1229" spans="1:9" x14ac:dyDescent="0.25">
      <c r="A1229" s="21">
        <v>2451</v>
      </c>
      <c r="B1229" s="21" t="s">
        <v>8219</v>
      </c>
      <c r="C1229">
        <v>186</v>
      </c>
      <c r="G1229" s="22">
        <v>3638</v>
      </c>
      <c r="H1229" s="22" t="s">
        <v>8221</v>
      </c>
      <c r="I1229">
        <v>2</v>
      </c>
    </row>
    <row r="1230" spans="1:9" x14ac:dyDescent="0.25">
      <c r="A1230" s="21">
        <v>2452</v>
      </c>
      <c r="B1230" s="21" t="s">
        <v>8219</v>
      </c>
      <c r="C1230">
        <v>15</v>
      </c>
      <c r="G1230" s="22">
        <v>3639</v>
      </c>
      <c r="H1230" s="22" t="s">
        <v>8221</v>
      </c>
      <c r="I1230">
        <v>1</v>
      </c>
    </row>
    <row r="1231" spans="1:9" x14ac:dyDescent="0.25">
      <c r="A1231" s="21">
        <v>2453</v>
      </c>
      <c r="B1231" s="21" t="s">
        <v>8219</v>
      </c>
      <c r="C1231">
        <v>67</v>
      </c>
      <c r="G1231" s="22">
        <v>3640</v>
      </c>
      <c r="H1231" s="22" t="s">
        <v>8221</v>
      </c>
      <c r="I1231">
        <v>3</v>
      </c>
    </row>
    <row r="1232" spans="1:9" x14ac:dyDescent="0.25">
      <c r="A1232" s="21">
        <v>2454</v>
      </c>
      <c r="B1232" s="21" t="s">
        <v>8219</v>
      </c>
      <c r="C1232">
        <v>130</v>
      </c>
      <c r="G1232" s="22">
        <v>3641</v>
      </c>
      <c r="H1232" s="22" t="s">
        <v>8221</v>
      </c>
      <c r="I1232">
        <v>0</v>
      </c>
    </row>
    <row r="1233" spans="1:9" x14ac:dyDescent="0.25">
      <c r="A1233" s="21">
        <v>2455</v>
      </c>
      <c r="B1233" s="21" t="s">
        <v>8219</v>
      </c>
      <c r="C1233">
        <v>16</v>
      </c>
      <c r="G1233" s="22">
        <v>3642</v>
      </c>
      <c r="H1233" s="22" t="s">
        <v>8221</v>
      </c>
      <c r="I1233">
        <v>2</v>
      </c>
    </row>
    <row r="1234" spans="1:9" x14ac:dyDescent="0.25">
      <c r="A1234" s="21">
        <v>2456</v>
      </c>
      <c r="B1234" s="21" t="s">
        <v>8219</v>
      </c>
      <c r="C1234">
        <v>67</v>
      </c>
      <c r="G1234" s="22">
        <v>3643</v>
      </c>
      <c r="H1234" s="22" t="s">
        <v>8221</v>
      </c>
      <c r="I1234">
        <v>0</v>
      </c>
    </row>
    <row r="1235" spans="1:9" x14ac:dyDescent="0.25">
      <c r="A1235" s="21">
        <v>2457</v>
      </c>
      <c r="B1235" s="21" t="s">
        <v>8219</v>
      </c>
      <c r="C1235">
        <v>124</v>
      </c>
      <c r="G1235" s="22">
        <v>3644</v>
      </c>
      <c r="H1235" s="22" t="s">
        <v>8221</v>
      </c>
      <c r="I1235">
        <v>12</v>
      </c>
    </row>
    <row r="1236" spans="1:9" x14ac:dyDescent="0.25">
      <c r="A1236" s="21">
        <v>2458</v>
      </c>
      <c r="B1236" s="21" t="s">
        <v>8219</v>
      </c>
      <c r="C1236">
        <v>80</v>
      </c>
      <c r="G1236" s="22">
        <v>3645</v>
      </c>
      <c r="H1236" s="22" t="s">
        <v>8221</v>
      </c>
      <c r="I1236">
        <v>1</v>
      </c>
    </row>
    <row r="1237" spans="1:9" x14ac:dyDescent="0.25">
      <c r="A1237" s="21">
        <v>2459</v>
      </c>
      <c r="B1237" s="21" t="s">
        <v>8219</v>
      </c>
      <c r="C1237">
        <v>282</v>
      </c>
      <c r="G1237" s="22">
        <v>3646</v>
      </c>
      <c r="H1237" s="22" t="s">
        <v>8221</v>
      </c>
      <c r="I1237">
        <v>8</v>
      </c>
    </row>
    <row r="1238" spans="1:9" x14ac:dyDescent="0.25">
      <c r="A1238" s="21">
        <v>2460</v>
      </c>
      <c r="B1238" s="21" t="s">
        <v>8219</v>
      </c>
      <c r="C1238">
        <v>68</v>
      </c>
      <c r="G1238" s="22">
        <v>3647</v>
      </c>
      <c r="H1238" s="22" t="s">
        <v>8221</v>
      </c>
      <c r="I1238">
        <v>2</v>
      </c>
    </row>
    <row r="1239" spans="1:9" x14ac:dyDescent="0.25">
      <c r="A1239" s="21">
        <v>2461</v>
      </c>
      <c r="B1239" s="21" t="s">
        <v>8219</v>
      </c>
      <c r="C1239">
        <v>86</v>
      </c>
      <c r="G1239" s="22">
        <v>3728</v>
      </c>
      <c r="H1239" s="22" t="s">
        <v>8221</v>
      </c>
      <c r="I1239">
        <v>31</v>
      </c>
    </row>
    <row r="1240" spans="1:9" x14ac:dyDescent="0.25">
      <c r="A1240" s="21">
        <v>2462</v>
      </c>
      <c r="B1240" s="21" t="s">
        <v>8219</v>
      </c>
      <c r="C1240">
        <v>115</v>
      </c>
      <c r="G1240" s="22">
        <v>3729</v>
      </c>
      <c r="H1240" s="22" t="s">
        <v>8221</v>
      </c>
      <c r="I1240">
        <v>5</v>
      </c>
    </row>
    <row r="1241" spans="1:9" x14ac:dyDescent="0.25">
      <c r="A1241" s="21">
        <v>2463</v>
      </c>
      <c r="B1241" s="21" t="s">
        <v>8219</v>
      </c>
      <c r="C1241">
        <v>75</v>
      </c>
      <c r="G1241" s="22">
        <v>3730</v>
      </c>
      <c r="H1241" s="22" t="s">
        <v>8221</v>
      </c>
      <c r="I1241">
        <v>1</v>
      </c>
    </row>
    <row r="1242" spans="1:9" x14ac:dyDescent="0.25">
      <c r="A1242" s="21">
        <v>2464</v>
      </c>
      <c r="B1242" s="21" t="s">
        <v>8219</v>
      </c>
      <c r="C1242">
        <v>43</v>
      </c>
      <c r="G1242" s="22">
        <v>3731</v>
      </c>
      <c r="H1242" s="22" t="s">
        <v>8221</v>
      </c>
      <c r="I1242">
        <v>12</v>
      </c>
    </row>
    <row r="1243" spans="1:9" x14ac:dyDescent="0.25">
      <c r="A1243" s="21">
        <v>2465</v>
      </c>
      <c r="B1243" s="21" t="s">
        <v>8219</v>
      </c>
      <c r="C1243">
        <v>48</v>
      </c>
      <c r="G1243" s="22">
        <v>3732</v>
      </c>
      <c r="H1243" s="22" t="s">
        <v>8221</v>
      </c>
      <c r="I1243">
        <v>4</v>
      </c>
    </row>
    <row r="1244" spans="1:9" x14ac:dyDescent="0.25">
      <c r="A1244" s="21">
        <v>2466</v>
      </c>
      <c r="B1244" s="21" t="s">
        <v>8219</v>
      </c>
      <c r="C1244">
        <v>52</v>
      </c>
      <c r="G1244" s="22">
        <v>3733</v>
      </c>
      <c r="H1244" s="22" t="s">
        <v>8221</v>
      </c>
      <c r="I1244">
        <v>0</v>
      </c>
    </row>
    <row r="1245" spans="1:9" x14ac:dyDescent="0.25">
      <c r="A1245" s="21">
        <v>2467</v>
      </c>
      <c r="B1245" s="21" t="s">
        <v>8219</v>
      </c>
      <c r="C1245">
        <v>43</v>
      </c>
      <c r="G1245" s="22">
        <v>3734</v>
      </c>
      <c r="H1245" s="22" t="s">
        <v>8221</v>
      </c>
      <c r="I1245">
        <v>7</v>
      </c>
    </row>
    <row r="1246" spans="1:9" x14ac:dyDescent="0.25">
      <c r="A1246" s="21">
        <v>2468</v>
      </c>
      <c r="B1246" s="21" t="s">
        <v>8219</v>
      </c>
      <c r="C1246">
        <v>58</v>
      </c>
      <c r="G1246" s="22">
        <v>3735</v>
      </c>
      <c r="H1246" s="22" t="s">
        <v>8221</v>
      </c>
      <c r="I1246">
        <v>2</v>
      </c>
    </row>
    <row r="1247" spans="1:9" x14ac:dyDescent="0.25">
      <c r="A1247" s="21">
        <v>2469</v>
      </c>
      <c r="B1247" s="21" t="s">
        <v>8219</v>
      </c>
      <c r="C1247">
        <v>47</v>
      </c>
      <c r="G1247" s="22">
        <v>3736</v>
      </c>
      <c r="H1247" s="22" t="s">
        <v>8221</v>
      </c>
      <c r="I1247">
        <v>1</v>
      </c>
    </row>
    <row r="1248" spans="1:9" x14ac:dyDescent="0.25">
      <c r="A1248" s="21">
        <v>2470</v>
      </c>
      <c r="B1248" s="21" t="s">
        <v>8219</v>
      </c>
      <c r="C1248">
        <v>36</v>
      </c>
      <c r="G1248" s="22">
        <v>3737</v>
      </c>
      <c r="H1248" s="22" t="s">
        <v>8221</v>
      </c>
      <c r="I1248">
        <v>4</v>
      </c>
    </row>
    <row r="1249" spans="1:9" x14ac:dyDescent="0.25">
      <c r="A1249" s="21">
        <v>2471</v>
      </c>
      <c r="B1249" s="21" t="s">
        <v>8219</v>
      </c>
      <c r="C1249">
        <v>17</v>
      </c>
      <c r="G1249" s="22">
        <v>3738</v>
      </c>
      <c r="H1249" s="22" t="s">
        <v>8221</v>
      </c>
      <c r="I1249">
        <v>6</v>
      </c>
    </row>
    <row r="1250" spans="1:9" x14ac:dyDescent="0.25">
      <c r="A1250" s="21">
        <v>2472</v>
      </c>
      <c r="B1250" s="21" t="s">
        <v>8219</v>
      </c>
      <c r="C1250">
        <v>104</v>
      </c>
      <c r="G1250" s="22">
        <v>3739</v>
      </c>
      <c r="H1250" s="22" t="s">
        <v>8221</v>
      </c>
      <c r="I1250">
        <v>8</v>
      </c>
    </row>
    <row r="1251" spans="1:9" x14ac:dyDescent="0.25">
      <c r="A1251" s="21">
        <v>2473</v>
      </c>
      <c r="B1251" s="21" t="s">
        <v>8219</v>
      </c>
      <c r="C1251">
        <v>47</v>
      </c>
      <c r="G1251" s="22">
        <v>3740</v>
      </c>
      <c r="H1251" s="22" t="s">
        <v>8221</v>
      </c>
      <c r="I1251">
        <v>14</v>
      </c>
    </row>
    <row r="1252" spans="1:9" x14ac:dyDescent="0.25">
      <c r="A1252" s="21">
        <v>2474</v>
      </c>
      <c r="B1252" s="21" t="s">
        <v>8219</v>
      </c>
      <c r="C1252">
        <v>38</v>
      </c>
      <c r="G1252" s="22">
        <v>3741</v>
      </c>
      <c r="H1252" s="22" t="s">
        <v>8221</v>
      </c>
      <c r="I1252">
        <v>0</v>
      </c>
    </row>
    <row r="1253" spans="1:9" x14ac:dyDescent="0.25">
      <c r="A1253" s="21">
        <v>2475</v>
      </c>
      <c r="B1253" s="21" t="s">
        <v>8219</v>
      </c>
      <c r="C1253">
        <v>81</v>
      </c>
      <c r="G1253" s="22">
        <v>3742</v>
      </c>
      <c r="H1253" s="22" t="s">
        <v>8221</v>
      </c>
      <c r="I1253">
        <v>4</v>
      </c>
    </row>
    <row r="1254" spans="1:9" x14ac:dyDescent="0.25">
      <c r="A1254" s="21">
        <v>2476</v>
      </c>
      <c r="B1254" s="21" t="s">
        <v>8219</v>
      </c>
      <c r="C1254">
        <v>55</v>
      </c>
      <c r="G1254" s="22">
        <v>3743</v>
      </c>
      <c r="H1254" s="22" t="s">
        <v>8221</v>
      </c>
      <c r="I1254">
        <v>0</v>
      </c>
    </row>
    <row r="1255" spans="1:9" x14ac:dyDescent="0.25">
      <c r="A1255" s="21">
        <v>2477</v>
      </c>
      <c r="B1255" s="21" t="s">
        <v>8219</v>
      </c>
      <c r="C1255">
        <v>41</v>
      </c>
      <c r="G1255" s="22">
        <v>3744</v>
      </c>
      <c r="H1255" s="22" t="s">
        <v>8221</v>
      </c>
      <c r="I1255">
        <v>0</v>
      </c>
    </row>
    <row r="1256" spans="1:9" x14ac:dyDescent="0.25">
      <c r="A1256" s="21">
        <v>2478</v>
      </c>
      <c r="B1256" s="21" t="s">
        <v>8219</v>
      </c>
      <c r="C1256">
        <v>79</v>
      </c>
      <c r="G1256" s="22">
        <v>3745</v>
      </c>
      <c r="H1256" s="22" t="s">
        <v>8221</v>
      </c>
      <c r="I1256">
        <v>1</v>
      </c>
    </row>
    <row r="1257" spans="1:9" x14ac:dyDescent="0.25">
      <c r="A1257" s="21">
        <v>2479</v>
      </c>
      <c r="B1257" s="21" t="s">
        <v>8219</v>
      </c>
      <c r="C1257">
        <v>16</v>
      </c>
      <c r="G1257" s="22">
        <v>3746</v>
      </c>
      <c r="H1257" s="22" t="s">
        <v>8221</v>
      </c>
      <c r="I1257">
        <v>1</v>
      </c>
    </row>
    <row r="1258" spans="1:9" x14ac:dyDescent="0.25">
      <c r="A1258" s="21">
        <v>2480</v>
      </c>
      <c r="B1258" s="21" t="s">
        <v>8219</v>
      </c>
      <c r="C1258">
        <v>8</v>
      </c>
      <c r="G1258" s="22">
        <v>3747</v>
      </c>
      <c r="H1258" s="22" t="s">
        <v>8221</v>
      </c>
      <c r="I1258">
        <v>1</v>
      </c>
    </row>
    <row r="1259" spans="1:9" x14ac:dyDescent="0.25">
      <c r="A1259" s="21">
        <v>2481</v>
      </c>
      <c r="B1259" s="21" t="s">
        <v>8219</v>
      </c>
      <c r="C1259">
        <v>95</v>
      </c>
      <c r="G1259" s="22">
        <v>3788</v>
      </c>
      <c r="H1259" s="22" t="s">
        <v>8221</v>
      </c>
      <c r="I1259">
        <v>1</v>
      </c>
    </row>
    <row r="1260" spans="1:9" x14ac:dyDescent="0.25">
      <c r="A1260" s="21">
        <v>2482</v>
      </c>
      <c r="B1260" s="21" t="s">
        <v>8219</v>
      </c>
      <c r="C1260">
        <v>25</v>
      </c>
      <c r="G1260" s="22">
        <v>3789</v>
      </c>
      <c r="H1260" s="22" t="s">
        <v>8221</v>
      </c>
      <c r="I1260">
        <v>4</v>
      </c>
    </row>
    <row r="1261" spans="1:9" x14ac:dyDescent="0.25">
      <c r="A1261" s="21">
        <v>2483</v>
      </c>
      <c r="B1261" s="21" t="s">
        <v>8219</v>
      </c>
      <c r="C1261">
        <v>19</v>
      </c>
      <c r="G1261" s="22">
        <v>3790</v>
      </c>
      <c r="H1261" s="22" t="s">
        <v>8221</v>
      </c>
      <c r="I1261">
        <v>0</v>
      </c>
    </row>
    <row r="1262" spans="1:9" x14ac:dyDescent="0.25">
      <c r="A1262" s="21">
        <v>2484</v>
      </c>
      <c r="B1262" s="21" t="s">
        <v>8219</v>
      </c>
      <c r="C1262">
        <v>90</v>
      </c>
      <c r="G1262" s="22">
        <v>3791</v>
      </c>
      <c r="H1262" s="22" t="s">
        <v>8221</v>
      </c>
      <c r="I1262">
        <v>0</v>
      </c>
    </row>
    <row r="1263" spans="1:9" x14ac:dyDescent="0.25">
      <c r="A1263" s="21">
        <v>2485</v>
      </c>
      <c r="B1263" s="21" t="s">
        <v>8219</v>
      </c>
      <c r="C1263">
        <v>41</v>
      </c>
      <c r="G1263" s="22">
        <v>3792</v>
      </c>
      <c r="H1263" s="22" t="s">
        <v>8221</v>
      </c>
      <c r="I1263">
        <v>2</v>
      </c>
    </row>
    <row r="1264" spans="1:9" x14ac:dyDescent="0.25">
      <c r="A1264" s="21">
        <v>2486</v>
      </c>
      <c r="B1264" s="21" t="s">
        <v>8219</v>
      </c>
      <c r="C1264">
        <v>30</v>
      </c>
      <c r="G1264" s="22">
        <v>3793</v>
      </c>
      <c r="H1264" s="22" t="s">
        <v>8221</v>
      </c>
      <c r="I1264">
        <v>24</v>
      </c>
    </row>
    <row r="1265" spans="1:9" x14ac:dyDescent="0.25">
      <c r="A1265" s="21">
        <v>2487</v>
      </c>
      <c r="B1265" s="21" t="s">
        <v>8219</v>
      </c>
      <c r="C1265">
        <v>38</v>
      </c>
      <c r="G1265" s="22">
        <v>3794</v>
      </c>
      <c r="H1265" s="22" t="s">
        <v>8221</v>
      </c>
      <c r="I1265">
        <v>1</v>
      </c>
    </row>
    <row r="1266" spans="1:9" x14ac:dyDescent="0.25">
      <c r="A1266" s="21">
        <v>2488</v>
      </c>
      <c r="B1266" s="21" t="s">
        <v>8219</v>
      </c>
      <c r="C1266">
        <v>65</v>
      </c>
      <c r="G1266" s="22">
        <v>3795</v>
      </c>
      <c r="H1266" s="22" t="s">
        <v>8221</v>
      </c>
      <c r="I1266">
        <v>2</v>
      </c>
    </row>
    <row r="1267" spans="1:9" x14ac:dyDescent="0.25">
      <c r="A1267" s="21">
        <v>2489</v>
      </c>
      <c r="B1267" s="21" t="s">
        <v>8219</v>
      </c>
      <c r="C1267">
        <v>75</v>
      </c>
      <c r="G1267" s="22">
        <v>3796</v>
      </c>
      <c r="H1267" s="22" t="s">
        <v>8221</v>
      </c>
      <c r="I1267">
        <v>1</v>
      </c>
    </row>
    <row r="1268" spans="1:9" x14ac:dyDescent="0.25">
      <c r="A1268" s="21">
        <v>2490</v>
      </c>
      <c r="B1268" s="21" t="s">
        <v>8219</v>
      </c>
      <c r="C1268">
        <v>16</v>
      </c>
      <c r="G1268" s="22">
        <v>3797</v>
      </c>
      <c r="H1268" s="22" t="s">
        <v>8221</v>
      </c>
      <c r="I1268">
        <v>37</v>
      </c>
    </row>
    <row r="1269" spans="1:9" x14ac:dyDescent="0.25">
      <c r="A1269" s="21">
        <v>2491</v>
      </c>
      <c r="B1269" s="21" t="s">
        <v>8219</v>
      </c>
      <c r="C1269">
        <v>10</v>
      </c>
      <c r="G1269" s="22">
        <v>3798</v>
      </c>
      <c r="H1269" s="22" t="s">
        <v>8221</v>
      </c>
      <c r="I1269">
        <v>5</v>
      </c>
    </row>
    <row r="1270" spans="1:9" x14ac:dyDescent="0.25">
      <c r="A1270" s="21">
        <v>2492</v>
      </c>
      <c r="B1270" s="21" t="s">
        <v>8219</v>
      </c>
      <c r="C1270">
        <v>27</v>
      </c>
      <c r="G1270" s="22">
        <v>3799</v>
      </c>
      <c r="H1270" s="22" t="s">
        <v>8221</v>
      </c>
      <c r="I1270">
        <v>4</v>
      </c>
    </row>
    <row r="1271" spans="1:9" x14ac:dyDescent="0.25">
      <c r="A1271" s="21">
        <v>2493</v>
      </c>
      <c r="B1271" s="21" t="s">
        <v>8219</v>
      </c>
      <c r="C1271">
        <v>259</v>
      </c>
      <c r="G1271" s="22">
        <v>3800</v>
      </c>
      <c r="H1271" s="22" t="s">
        <v>8221</v>
      </c>
      <c r="I1271">
        <v>16</v>
      </c>
    </row>
    <row r="1272" spans="1:9" x14ac:dyDescent="0.25">
      <c r="A1272" s="21">
        <v>2494</v>
      </c>
      <c r="B1272" s="21" t="s">
        <v>8219</v>
      </c>
      <c r="C1272">
        <v>39</v>
      </c>
      <c r="G1272" s="22">
        <v>3801</v>
      </c>
      <c r="H1272" s="22" t="s">
        <v>8221</v>
      </c>
      <c r="I1272">
        <v>9</v>
      </c>
    </row>
    <row r="1273" spans="1:9" x14ac:dyDescent="0.25">
      <c r="A1273" s="21">
        <v>2495</v>
      </c>
      <c r="B1273" s="21" t="s">
        <v>8219</v>
      </c>
      <c r="C1273">
        <v>42</v>
      </c>
      <c r="G1273" s="22">
        <v>3802</v>
      </c>
      <c r="H1273" s="22" t="s">
        <v>8221</v>
      </c>
      <c r="I1273">
        <v>0</v>
      </c>
    </row>
    <row r="1274" spans="1:9" x14ac:dyDescent="0.25">
      <c r="A1274" s="21">
        <v>2496</v>
      </c>
      <c r="B1274" s="21" t="s">
        <v>8219</v>
      </c>
      <c r="C1274">
        <v>10</v>
      </c>
      <c r="G1274" s="22">
        <v>3803</v>
      </c>
      <c r="H1274" s="22" t="s">
        <v>8221</v>
      </c>
      <c r="I1274">
        <v>40</v>
      </c>
    </row>
    <row r="1275" spans="1:9" x14ac:dyDescent="0.25">
      <c r="A1275" s="21">
        <v>2497</v>
      </c>
      <c r="B1275" s="21" t="s">
        <v>8219</v>
      </c>
      <c r="C1275">
        <v>56</v>
      </c>
      <c r="G1275" s="22">
        <v>3804</v>
      </c>
      <c r="H1275" s="22" t="s">
        <v>8221</v>
      </c>
      <c r="I1275">
        <v>0</v>
      </c>
    </row>
    <row r="1276" spans="1:9" x14ac:dyDescent="0.25">
      <c r="A1276" s="21">
        <v>2498</v>
      </c>
      <c r="B1276" s="21" t="s">
        <v>8219</v>
      </c>
      <c r="C1276">
        <v>20</v>
      </c>
      <c r="G1276" s="22">
        <v>3805</v>
      </c>
      <c r="H1276" s="22" t="s">
        <v>8221</v>
      </c>
      <c r="I1276">
        <v>2</v>
      </c>
    </row>
    <row r="1277" spans="1:9" x14ac:dyDescent="0.25">
      <c r="A1277" s="21">
        <v>2499</v>
      </c>
      <c r="B1277" s="21" t="s">
        <v>8219</v>
      </c>
      <c r="C1277">
        <v>170</v>
      </c>
      <c r="G1277" s="22">
        <v>3806</v>
      </c>
      <c r="H1277" s="22" t="s">
        <v>8221</v>
      </c>
      <c r="I1277">
        <v>1</v>
      </c>
    </row>
    <row r="1278" spans="1:9" x14ac:dyDescent="0.25">
      <c r="A1278" s="21">
        <v>2500</v>
      </c>
      <c r="B1278" s="21" t="s">
        <v>8219</v>
      </c>
      <c r="C1278">
        <v>29</v>
      </c>
      <c r="G1278" s="22">
        <v>3807</v>
      </c>
      <c r="H1278" s="22" t="s">
        <v>8221</v>
      </c>
      <c r="I1278">
        <v>9</v>
      </c>
    </row>
    <row r="1279" spans="1:9" x14ac:dyDescent="0.25">
      <c r="A1279" s="21">
        <v>2521</v>
      </c>
      <c r="B1279" s="21" t="s">
        <v>8219</v>
      </c>
      <c r="C1279">
        <v>132</v>
      </c>
      <c r="G1279" s="22">
        <v>3841</v>
      </c>
      <c r="H1279" s="22" t="s">
        <v>8221</v>
      </c>
      <c r="I1279">
        <v>34</v>
      </c>
    </row>
    <row r="1280" spans="1:9" x14ac:dyDescent="0.25">
      <c r="A1280" s="21">
        <v>2522</v>
      </c>
      <c r="B1280" s="21" t="s">
        <v>8219</v>
      </c>
      <c r="C1280">
        <v>27</v>
      </c>
      <c r="G1280" s="22">
        <v>3842</v>
      </c>
      <c r="H1280" s="22" t="s">
        <v>8221</v>
      </c>
      <c r="I1280">
        <v>23</v>
      </c>
    </row>
    <row r="1281" spans="1:9" x14ac:dyDescent="0.25">
      <c r="A1281" s="21">
        <v>2523</v>
      </c>
      <c r="B1281" s="21" t="s">
        <v>8219</v>
      </c>
      <c r="C1281">
        <v>26</v>
      </c>
      <c r="G1281" s="22">
        <v>3843</v>
      </c>
      <c r="H1281" s="22" t="s">
        <v>8221</v>
      </c>
      <c r="I1281">
        <v>19</v>
      </c>
    </row>
    <row r="1282" spans="1:9" x14ac:dyDescent="0.25">
      <c r="A1282" s="21">
        <v>2524</v>
      </c>
      <c r="B1282" s="21" t="s">
        <v>8219</v>
      </c>
      <c r="C1282">
        <v>43</v>
      </c>
      <c r="G1282" s="22">
        <v>3844</v>
      </c>
      <c r="H1282" s="22" t="s">
        <v>8221</v>
      </c>
      <c r="I1282">
        <v>50</v>
      </c>
    </row>
    <row r="1283" spans="1:9" x14ac:dyDescent="0.25">
      <c r="A1283" s="21">
        <v>2525</v>
      </c>
      <c r="B1283" s="21" t="s">
        <v>8219</v>
      </c>
      <c r="C1283">
        <v>80</v>
      </c>
      <c r="G1283" s="22">
        <v>3845</v>
      </c>
      <c r="H1283" s="22" t="s">
        <v>8221</v>
      </c>
      <c r="I1283">
        <v>12</v>
      </c>
    </row>
    <row r="1284" spans="1:9" x14ac:dyDescent="0.25">
      <c r="A1284" s="21">
        <v>2526</v>
      </c>
      <c r="B1284" s="21" t="s">
        <v>8219</v>
      </c>
      <c r="C1284">
        <v>33</v>
      </c>
      <c r="G1284" s="22">
        <v>3846</v>
      </c>
      <c r="H1284" s="22" t="s">
        <v>8221</v>
      </c>
      <c r="I1284">
        <v>8</v>
      </c>
    </row>
    <row r="1285" spans="1:9" x14ac:dyDescent="0.25">
      <c r="A1285" s="21">
        <v>2527</v>
      </c>
      <c r="B1285" s="21" t="s">
        <v>8219</v>
      </c>
      <c r="C1285">
        <v>71</v>
      </c>
      <c r="G1285" s="22">
        <v>3847</v>
      </c>
      <c r="H1285" s="22" t="s">
        <v>8221</v>
      </c>
      <c r="I1285">
        <v>9</v>
      </c>
    </row>
    <row r="1286" spans="1:9" x14ac:dyDescent="0.25">
      <c r="A1286" s="21">
        <v>2528</v>
      </c>
      <c r="B1286" s="21" t="s">
        <v>8219</v>
      </c>
      <c r="C1286">
        <v>81</v>
      </c>
      <c r="G1286" s="22">
        <v>3848</v>
      </c>
      <c r="H1286" s="22" t="s">
        <v>8221</v>
      </c>
      <c r="I1286">
        <v>43</v>
      </c>
    </row>
    <row r="1287" spans="1:9" x14ac:dyDescent="0.25">
      <c r="A1287" s="21">
        <v>2529</v>
      </c>
      <c r="B1287" s="21" t="s">
        <v>8219</v>
      </c>
      <c r="C1287">
        <v>76</v>
      </c>
      <c r="G1287" s="22">
        <v>3849</v>
      </c>
      <c r="H1287" s="22" t="s">
        <v>8221</v>
      </c>
      <c r="I1287">
        <v>28</v>
      </c>
    </row>
    <row r="1288" spans="1:9" x14ac:dyDescent="0.25">
      <c r="A1288" s="21">
        <v>2530</v>
      </c>
      <c r="B1288" s="21" t="s">
        <v>8219</v>
      </c>
      <c r="C1288">
        <v>48</v>
      </c>
      <c r="G1288" s="22">
        <v>3850</v>
      </c>
      <c r="H1288" s="22" t="s">
        <v>8221</v>
      </c>
      <c r="I1288">
        <v>4</v>
      </c>
    </row>
    <row r="1289" spans="1:9" x14ac:dyDescent="0.25">
      <c r="A1289" s="21">
        <v>2531</v>
      </c>
      <c r="B1289" s="21" t="s">
        <v>8219</v>
      </c>
      <c r="C1289">
        <v>61</v>
      </c>
      <c r="G1289" s="22">
        <v>3851</v>
      </c>
      <c r="H1289" s="22" t="s">
        <v>8221</v>
      </c>
      <c r="I1289">
        <v>24</v>
      </c>
    </row>
    <row r="1290" spans="1:9" x14ac:dyDescent="0.25">
      <c r="A1290" s="21">
        <v>2532</v>
      </c>
      <c r="B1290" s="21" t="s">
        <v>8219</v>
      </c>
      <c r="C1290">
        <v>60</v>
      </c>
      <c r="G1290" s="22">
        <v>3852</v>
      </c>
      <c r="H1290" s="22" t="s">
        <v>8221</v>
      </c>
      <c r="I1290">
        <v>2</v>
      </c>
    </row>
    <row r="1291" spans="1:9" x14ac:dyDescent="0.25">
      <c r="A1291" s="21">
        <v>2533</v>
      </c>
      <c r="B1291" s="21" t="s">
        <v>8219</v>
      </c>
      <c r="C1291">
        <v>136</v>
      </c>
      <c r="G1291" s="22">
        <v>3853</v>
      </c>
      <c r="H1291" s="22" t="s">
        <v>8221</v>
      </c>
      <c r="I1291">
        <v>2</v>
      </c>
    </row>
    <row r="1292" spans="1:9" x14ac:dyDescent="0.25">
      <c r="A1292" s="21">
        <v>2534</v>
      </c>
      <c r="B1292" s="21" t="s">
        <v>8219</v>
      </c>
      <c r="C1292">
        <v>14</v>
      </c>
      <c r="G1292" s="22">
        <v>3854</v>
      </c>
      <c r="H1292" s="22" t="s">
        <v>8221</v>
      </c>
      <c r="I1292">
        <v>20</v>
      </c>
    </row>
    <row r="1293" spans="1:9" x14ac:dyDescent="0.25">
      <c r="A1293" s="21">
        <v>2535</v>
      </c>
      <c r="B1293" s="21" t="s">
        <v>8219</v>
      </c>
      <c r="C1293">
        <v>78</v>
      </c>
      <c r="G1293" s="22">
        <v>3855</v>
      </c>
      <c r="H1293" s="22" t="s">
        <v>8221</v>
      </c>
      <c r="I1293">
        <v>1</v>
      </c>
    </row>
    <row r="1294" spans="1:9" x14ac:dyDescent="0.25">
      <c r="A1294" s="21">
        <v>2536</v>
      </c>
      <c r="B1294" s="21" t="s">
        <v>8219</v>
      </c>
      <c r="C1294">
        <v>4</v>
      </c>
      <c r="G1294" s="22">
        <v>3856</v>
      </c>
      <c r="H1294" s="22" t="s">
        <v>8221</v>
      </c>
      <c r="I1294">
        <v>1</v>
      </c>
    </row>
    <row r="1295" spans="1:9" x14ac:dyDescent="0.25">
      <c r="A1295" s="21">
        <v>2537</v>
      </c>
      <c r="B1295" s="21" t="s">
        <v>8219</v>
      </c>
      <c r="C1295">
        <v>11</v>
      </c>
      <c r="G1295" s="22">
        <v>3857</v>
      </c>
      <c r="H1295" s="22" t="s">
        <v>8221</v>
      </c>
      <c r="I1295">
        <v>4</v>
      </c>
    </row>
    <row r="1296" spans="1:9" x14ac:dyDescent="0.25">
      <c r="A1296" s="21">
        <v>2538</v>
      </c>
      <c r="B1296" s="21" t="s">
        <v>8219</v>
      </c>
      <c r="C1296">
        <v>185</v>
      </c>
      <c r="G1296" s="22">
        <v>3858</v>
      </c>
      <c r="H1296" s="22" t="s">
        <v>8221</v>
      </c>
      <c r="I1296">
        <v>1</v>
      </c>
    </row>
    <row r="1297" spans="1:9" x14ac:dyDescent="0.25">
      <c r="A1297" s="21">
        <v>2539</v>
      </c>
      <c r="B1297" s="21" t="s">
        <v>8219</v>
      </c>
      <c r="C1297">
        <v>59</v>
      </c>
      <c r="G1297" s="22">
        <v>3859</v>
      </c>
      <c r="H1297" s="22" t="s">
        <v>8221</v>
      </c>
      <c r="I1297">
        <v>1</v>
      </c>
    </row>
    <row r="1298" spans="1:9" x14ac:dyDescent="0.25">
      <c r="A1298" s="21">
        <v>2540</v>
      </c>
      <c r="B1298" s="21" t="s">
        <v>8219</v>
      </c>
      <c r="C1298">
        <v>27</v>
      </c>
      <c r="G1298" s="22">
        <v>3860</v>
      </c>
      <c r="H1298" s="22" t="s">
        <v>8221</v>
      </c>
      <c r="I1298">
        <v>13</v>
      </c>
    </row>
    <row r="1299" spans="1:9" x14ac:dyDescent="0.25">
      <c r="A1299" s="21">
        <v>2541</v>
      </c>
      <c r="B1299" s="21" t="s">
        <v>8219</v>
      </c>
      <c r="C1299">
        <v>63</v>
      </c>
      <c r="G1299" s="22">
        <v>3861</v>
      </c>
      <c r="H1299" s="22" t="s">
        <v>8221</v>
      </c>
      <c r="I1299">
        <v>1</v>
      </c>
    </row>
    <row r="1300" spans="1:9" x14ac:dyDescent="0.25">
      <c r="A1300" s="21">
        <v>2542</v>
      </c>
      <c r="B1300" s="21" t="s">
        <v>8219</v>
      </c>
      <c r="C1300">
        <v>13</v>
      </c>
      <c r="G1300" s="22">
        <v>3862</v>
      </c>
      <c r="H1300" s="22" t="s">
        <v>8221</v>
      </c>
      <c r="I1300">
        <v>1</v>
      </c>
    </row>
    <row r="1301" spans="1:9" x14ac:dyDescent="0.25">
      <c r="A1301" s="21">
        <v>2543</v>
      </c>
      <c r="B1301" s="21" t="s">
        <v>8219</v>
      </c>
      <c r="C1301">
        <v>13</v>
      </c>
      <c r="G1301" s="22">
        <v>3863</v>
      </c>
      <c r="H1301" s="22" t="s">
        <v>8221</v>
      </c>
      <c r="I1301">
        <v>0</v>
      </c>
    </row>
    <row r="1302" spans="1:9" x14ac:dyDescent="0.25">
      <c r="A1302" s="21">
        <v>2544</v>
      </c>
      <c r="B1302" s="21" t="s">
        <v>8219</v>
      </c>
      <c r="C1302">
        <v>57</v>
      </c>
      <c r="G1302" s="22">
        <v>3864</v>
      </c>
      <c r="H1302" s="22" t="s">
        <v>8221</v>
      </c>
      <c r="I1302">
        <v>3</v>
      </c>
    </row>
    <row r="1303" spans="1:9" x14ac:dyDescent="0.25">
      <c r="A1303" s="21">
        <v>2545</v>
      </c>
      <c r="B1303" s="21" t="s">
        <v>8219</v>
      </c>
      <c r="C1303">
        <v>61</v>
      </c>
      <c r="G1303" s="22">
        <v>3865</v>
      </c>
      <c r="H1303" s="22" t="s">
        <v>8221</v>
      </c>
      <c r="I1303">
        <v>14</v>
      </c>
    </row>
    <row r="1304" spans="1:9" x14ac:dyDescent="0.25">
      <c r="A1304" s="21">
        <v>2546</v>
      </c>
      <c r="B1304" s="21" t="s">
        <v>8219</v>
      </c>
      <c r="C1304">
        <v>65</v>
      </c>
      <c r="G1304" s="22">
        <v>3866</v>
      </c>
      <c r="H1304" s="22" t="s">
        <v>8221</v>
      </c>
      <c r="I1304">
        <v>2</v>
      </c>
    </row>
    <row r="1305" spans="1:9" x14ac:dyDescent="0.25">
      <c r="A1305" s="21">
        <v>2547</v>
      </c>
      <c r="B1305" s="21" t="s">
        <v>8219</v>
      </c>
      <c r="C1305">
        <v>134</v>
      </c>
      <c r="G1305" s="22">
        <v>3867</v>
      </c>
      <c r="H1305" s="22" t="s">
        <v>8221</v>
      </c>
      <c r="I1305">
        <v>5</v>
      </c>
    </row>
    <row r="1306" spans="1:9" x14ac:dyDescent="0.25">
      <c r="A1306" s="21">
        <v>2548</v>
      </c>
      <c r="B1306" s="21" t="s">
        <v>8219</v>
      </c>
      <c r="C1306">
        <v>37</v>
      </c>
      <c r="G1306" s="22">
        <v>3888</v>
      </c>
      <c r="H1306" s="22" t="s">
        <v>8221</v>
      </c>
      <c r="I1306">
        <v>14</v>
      </c>
    </row>
    <row r="1307" spans="1:9" x14ac:dyDescent="0.25">
      <c r="A1307" s="21">
        <v>2549</v>
      </c>
      <c r="B1307" s="21" t="s">
        <v>8219</v>
      </c>
      <c r="C1307">
        <v>37</v>
      </c>
      <c r="G1307" s="22">
        <v>3889</v>
      </c>
      <c r="H1307" s="22" t="s">
        <v>8221</v>
      </c>
      <c r="I1307">
        <v>9</v>
      </c>
    </row>
    <row r="1308" spans="1:9" x14ac:dyDescent="0.25">
      <c r="A1308" s="21">
        <v>2550</v>
      </c>
      <c r="B1308" s="21" t="s">
        <v>8219</v>
      </c>
      <c r="C1308">
        <v>150</v>
      </c>
      <c r="G1308" s="22">
        <v>3890</v>
      </c>
      <c r="H1308" s="22" t="s">
        <v>8221</v>
      </c>
      <c r="I1308">
        <v>8</v>
      </c>
    </row>
    <row r="1309" spans="1:9" x14ac:dyDescent="0.25">
      <c r="A1309" s="21">
        <v>2551</v>
      </c>
      <c r="B1309" s="21" t="s">
        <v>8219</v>
      </c>
      <c r="C1309">
        <v>56</v>
      </c>
      <c r="G1309" s="22">
        <v>3891</v>
      </c>
      <c r="H1309" s="22" t="s">
        <v>8221</v>
      </c>
      <c r="I1309">
        <v>7</v>
      </c>
    </row>
    <row r="1310" spans="1:9" x14ac:dyDescent="0.25">
      <c r="A1310" s="21">
        <v>2552</v>
      </c>
      <c r="B1310" s="21" t="s">
        <v>8219</v>
      </c>
      <c r="C1310">
        <v>18</v>
      </c>
      <c r="G1310" s="22">
        <v>3892</v>
      </c>
      <c r="H1310" s="22" t="s">
        <v>8221</v>
      </c>
      <c r="I1310">
        <v>0</v>
      </c>
    </row>
    <row r="1311" spans="1:9" x14ac:dyDescent="0.25">
      <c r="A1311" s="21">
        <v>2553</v>
      </c>
      <c r="B1311" s="21" t="s">
        <v>8219</v>
      </c>
      <c r="C1311">
        <v>60</v>
      </c>
      <c r="G1311" s="22">
        <v>3893</v>
      </c>
      <c r="H1311" s="22" t="s">
        <v>8221</v>
      </c>
      <c r="I1311">
        <v>84</v>
      </c>
    </row>
    <row r="1312" spans="1:9" x14ac:dyDescent="0.25">
      <c r="A1312" s="21">
        <v>2554</v>
      </c>
      <c r="B1312" s="21" t="s">
        <v>8219</v>
      </c>
      <c r="C1312">
        <v>67</v>
      </c>
      <c r="G1312" s="22">
        <v>3894</v>
      </c>
      <c r="H1312" s="22" t="s">
        <v>8221</v>
      </c>
      <c r="I1312">
        <v>11</v>
      </c>
    </row>
    <row r="1313" spans="1:9" x14ac:dyDescent="0.25">
      <c r="A1313" s="21">
        <v>2555</v>
      </c>
      <c r="B1313" s="21" t="s">
        <v>8219</v>
      </c>
      <c r="C1313">
        <v>35</v>
      </c>
      <c r="G1313" s="22">
        <v>3895</v>
      </c>
      <c r="H1313" s="22" t="s">
        <v>8221</v>
      </c>
      <c r="I1313">
        <v>1</v>
      </c>
    </row>
    <row r="1314" spans="1:9" x14ac:dyDescent="0.25">
      <c r="A1314" s="21">
        <v>2556</v>
      </c>
      <c r="B1314" s="21" t="s">
        <v>8219</v>
      </c>
      <c r="C1314">
        <v>34</v>
      </c>
      <c r="G1314" s="22">
        <v>3896</v>
      </c>
      <c r="H1314" s="22" t="s">
        <v>8221</v>
      </c>
      <c r="I1314">
        <v>4</v>
      </c>
    </row>
    <row r="1315" spans="1:9" x14ac:dyDescent="0.25">
      <c r="A1315" s="21">
        <v>2557</v>
      </c>
      <c r="B1315" s="21" t="s">
        <v>8219</v>
      </c>
      <c r="C1315">
        <v>36</v>
      </c>
      <c r="G1315" s="22">
        <v>3897</v>
      </c>
      <c r="H1315" s="22" t="s">
        <v>8221</v>
      </c>
      <c r="I1315">
        <v>10</v>
      </c>
    </row>
    <row r="1316" spans="1:9" x14ac:dyDescent="0.25">
      <c r="A1316" s="21">
        <v>2558</v>
      </c>
      <c r="B1316" s="21" t="s">
        <v>8219</v>
      </c>
      <c r="C1316">
        <v>18</v>
      </c>
      <c r="G1316" s="22">
        <v>3898</v>
      </c>
      <c r="H1316" s="22" t="s">
        <v>8221</v>
      </c>
      <c r="I1316">
        <v>16</v>
      </c>
    </row>
    <row r="1317" spans="1:9" x14ac:dyDescent="0.25">
      <c r="A1317" s="21">
        <v>2559</v>
      </c>
      <c r="B1317" s="21" t="s">
        <v>8219</v>
      </c>
      <c r="C1317">
        <v>25</v>
      </c>
      <c r="G1317" s="22">
        <v>3899</v>
      </c>
      <c r="H1317" s="22" t="s">
        <v>8221</v>
      </c>
      <c r="I1317">
        <v>2</v>
      </c>
    </row>
    <row r="1318" spans="1:9" x14ac:dyDescent="0.25">
      <c r="A1318" s="21">
        <v>2560</v>
      </c>
      <c r="B1318" s="21" t="s">
        <v>8219</v>
      </c>
      <c r="C1318">
        <v>21</v>
      </c>
      <c r="G1318" s="22">
        <v>3900</v>
      </c>
      <c r="H1318" s="22" t="s">
        <v>8221</v>
      </c>
      <c r="I1318">
        <v>5</v>
      </c>
    </row>
    <row r="1319" spans="1:9" x14ac:dyDescent="0.25">
      <c r="A1319" s="21">
        <v>2601</v>
      </c>
      <c r="B1319" s="21" t="s">
        <v>8219</v>
      </c>
      <c r="C1319">
        <v>151</v>
      </c>
      <c r="G1319" s="22">
        <v>3901</v>
      </c>
      <c r="H1319" s="22" t="s">
        <v>8221</v>
      </c>
      <c r="I1319">
        <v>1</v>
      </c>
    </row>
    <row r="1320" spans="1:9" x14ac:dyDescent="0.25">
      <c r="A1320" s="21">
        <v>2602</v>
      </c>
      <c r="B1320" s="21" t="s">
        <v>8219</v>
      </c>
      <c r="C1320">
        <v>489</v>
      </c>
      <c r="G1320" s="22">
        <v>3902</v>
      </c>
      <c r="H1320" s="22" t="s">
        <v>8221</v>
      </c>
      <c r="I1320">
        <v>31</v>
      </c>
    </row>
    <row r="1321" spans="1:9" x14ac:dyDescent="0.25">
      <c r="A1321" s="21">
        <v>2603</v>
      </c>
      <c r="B1321" s="21" t="s">
        <v>8219</v>
      </c>
      <c r="C1321">
        <v>50</v>
      </c>
      <c r="G1321" s="22">
        <v>3903</v>
      </c>
      <c r="H1321" s="22" t="s">
        <v>8221</v>
      </c>
      <c r="I1321">
        <v>0</v>
      </c>
    </row>
    <row r="1322" spans="1:9" x14ac:dyDescent="0.25">
      <c r="A1322" s="21">
        <v>2604</v>
      </c>
      <c r="B1322" s="21" t="s">
        <v>8219</v>
      </c>
      <c r="C1322">
        <v>321</v>
      </c>
      <c r="G1322" s="22">
        <v>3904</v>
      </c>
      <c r="H1322" s="22" t="s">
        <v>8221</v>
      </c>
      <c r="I1322">
        <v>2</v>
      </c>
    </row>
    <row r="1323" spans="1:9" x14ac:dyDescent="0.25">
      <c r="A1323" s="21">
        <v>2605</v>
      </c>
      <c r="B1323" s="21" t="s">
        <v>8219</v>
      </c>
      <c r="C1323">
        <v>1762</v>
      </c>
      <c r="G1323" s="22">
        <v>3905</v>
      </c>
      <c r="H1323" s="22" t="s">
        <v>8221</v>
      </c>
      <c r="I1323">
        <v>7</v>
      </c>
    </row>
    <row r="1324" spans="1:9" x14ac:dyDescent="0.25">
      <c r="A1324" s="21">
        <v>2606</v>
      </c>
      <c r="B1324" s="21" t="s">
        <v>8219</v>
      </c>
      <c r="C1324">
        <v>385</v>
      </c>
      <c r="G1324" s="22">
        <v>3906</v>
      </c>
      <c r="H1324" s="22" t="s">
        <v>8221</v>
      </c>
      <c r="I1324">
        <v>16</v>
      </c>
    </row>
    <row r="1325" spans="1:9" x14ac:dyDescent="0.25">
      <c r="A1325" s="21">
        <v>2607</v>
      </c>
      <c r="B1325" s="21" t="s">
        <v>8219</v>
      </c>
      <c r="C1325">
        <v>398</v>
      </c>
      <c r="G1325" s="22">
        <v>3907</v>
      </c>
      <c r="H1325" s="22" t="s">
        <v>8221</v>
      </c>
      <c r="I1325">
        <v>4</v>
      </c>
    </row>
    <row r="1326" spans="1:9" x14ac:dyDescent="0.25">
      <c r="A1326" s="21">
        <v>2608</v>
      </c>
      <c r="B1326" s="21" t="s">
        <v>8219</v>
      </c>
      <c r="C1326">
        <v>304</v>
      </c>
      <c r="G1326" s="22">
        <v>3908</v>
      </c>
      <c r="H1326" s="22" t="s">
        <v>8221</v>
      </c>
      <c r="I1326">
        <v>4</v>
      </c>
    </row>
    <row r="1327" spans="1:9" x14ac:dyDescent="0.25">
      <c r="A1327" s="21">
        <v>2609</v>
      </c>
      <c r="B1327" s="21" t="s">
        <v>8219</v>
      </c>
      <c r="C1327">
        <v>676</v>
      </c>
      <c r="G1327" s="22">
        <v>3909</v>
      </c>
      <c r="H1327" s="22" t="s">
        <v>8221</v>
      </c>
      <c r="I1327">
        <v>4</v>
      </c>
    </row>
    <row r="1328" spans="1:9" x14ac:dyDescent="0.25">
      <c r="A1328" s="21">
        <v>2610</v>
      </c>
      <c r="B1328" s="21" t="s">
        <v>8219</v>
      </c>
      <c r="C1328">
        <v>577</v>
      </c>
      <c r="G1328" s="22">
        <v>3910</v>
      </c>
      <c r="H1328" s="22" t="s">
        <v>8221</v>
      </c>
      <c r="I1328">
        <v>3</v>
      </c>
    </row>
    <row r="1329" spans="1:9" x14ac:dyDescent="0.25">
      <c r="A1329" s="21">
        <v>2611</v>
      </c>
      <c r="B1329" s="21" t="s">
        <v>8219</v>
      </c>
      <c r="C1329">
        <v>3663</v>
      </c>
      <c r="G1329" s="22">
        <v>3911</v>
      </c>
      <c r="H1329" s="22" t="s">
        <v>8221</v>
      </c>
      <c r="I1329">
        <v>36</v>
      </c>
    </row>
    <row r="1330" spans="1:9" x14ac:dyDescent="0.25">
      <c r="A1330" s="21">
        <v>2612</v>
      </c>
      <c r="B1330" s="21" t="s">
        <v>8219</v>
      </c>
      <c r="C1330">
        <v>294</v>
      </c>
      <c r="G1330" s="22">
        <v>3912</v>
      </c>
      <c r="H1330" s="22" t="s">
        <v>8221</v>
      </c>
      <c r="I1330">
        <v>1</v>
      </c>
    </row>
    <row r="1331" spans="1:9" x14ac:dyDescent="0.25">
      <c r="A1331" s="21">
        <v>2613</v>
      </c>
      <c r="B1331" s="21" t="s">
        <v>8219</v>
      </c>
      <c r="C1331">
        <v>28</v>
      </c>
      <c r="G1331" s="22">
        <v>3913</v>
      </c>
      <c r="H1331" s="22" t="s">
        <v>8221</v>
      </c>
      <c r="I1331">
        <v>7</v>
      </c>
    </row>
    <row r="1332" spans="1:9" x14ac:dyDescent="0.25">
      <c r="A1332" s="21">
        <v>2614</v>
      </c>
      <c r="B1332" s="21" t="s">
        <v>8219</v>
      </c>
      <c r="C1332">
        <v>100</v>
      </c>
      <c r="G1332" s="22">
        <v>3914</v>
      </c>
      <c r="H1332" s="22" t="s">
        <v>8221</v>
      </c>
      <c r="I1332">
        <v>27</v>
      </c>
    </row>
    <row r="1333" spans="1:9" x14ac:dyDescent="0.25">
      <c r="A1333" s="21">
        <v>2615</v>
      </c>
      <c r="B1333" s="21" t="s">
        <v>8219</v>
      </c>
      <c r="C1333">
        <v>72</v>
      </c>
      <c r="G1333" s="22">
        <v>3915</v>
      </c>
      <c r="H1333" s="22" t="s">
        <v>8221</v>
      </c>
      <c r="I1333">
        <v>1</v>
      </c>
    </row>
    <row r="1334" spans="1:9" x14ac:dyDescent="0.25">
      <c r="A1334" s="21">
        <v>2616</v>
      </c>
      <c r="B1334" s="21" t="s">
        <v>8219</v>
      </c>
      <c r="C1334">
        <v>238</v>
      </c>
      <c r="G1334" s="22">
        <v>3916</v>
      </c>
      <c r="H1334" s="22" t="s">
        <v>8221</v>
      </c>
      <c r="I1334">
        <v>0</v>
      </c>
    </row>
    <row r="1335" spans="1:9" x14ac:dyDescent="0.25">
      <c r="A1335" s="21">
        <v>2617</v>
      </c>
      <c r="B1335" s="21" t="s">
        <v>8219</v>
      </c>
      <c r="C1335">
        <v>159</v>
      </c>
      <c r="G1335" s="22">
        <v>3917</v>
      </c>
      <c r="H1335" s="22" t="s">
        <v>8221</v>
      </c>
      <c r="I1335">
        <v>1</v>
      </c>
    </row>
    <row r="1336" spans="1:9" x14ac:dyDescent="0.25">
      <c r="A1336" s="21">
        <v>2618</v>
      </c>
      <c r="B1336" s="21" t="s">
        <v>8219</v>
      </c>
      <c r="C1336">
        <v>77</v>
      </c>
      <c r="G1336" s="22">
        <v>3918</v>
      </c>
      <c r="H1336" s="22" t="s">
        <v>8221</v>
      </c>
      <c r="I1336">
        <v>3</v>
      </c>
    </row>
    <row r="1337" spans="1:9" x14ac:dyDescent="0.25">
      <c r="A1337" s="21">
        <v>2619</v>
      </c>
      <c r="B1337" s="21" t="s">
        <v>8219</v>
      </c>
      <c r="C1337">
        <v>53</v>
      </c>
      <c r="G1337" s="22">
        <v>3919</v>
      </c>
      <c r="H1337" s="22" t="s">
        <v>8221</v>
      </c>
      <c r="I1337">
        <v>3</v>
      </c>
    </row>
    <row r="1338" spans="1:9" x14ac:dyDescent="0.25">
      <c r="A1338" s="21">
        <v>2620</v>
      </c>
      <c r="B1338" s="21" t="s">
        <v>8219</v>
      </c>
      <c r="C1338">
        <v>1251</v>
      </c>
      <c r="G1338" s="22">
        <v>3920</v>
      </c>
      <c r="H1338" s="22" t="s">
        <v>8221</v>
      </c>
      <c r="I1338">
        <v>3</v>
      </c>
    </row>
    <row r="1339" spans="1:9" x14ac:dyDescent="0.25">
      <c r="A1339" s="21">
        <v>2621</v>
      </c>
      <c r="B1339" s="21" t="s">
        <v>8219</v>
      </c>
      <c r="C1339">
        <v>465</v>
      </c>
      <c r="G1339" s="22">
        <v>3921</v>
      </c>
      <c r="H1339" s="22" t="s">
        <v>8221</v>
      </c>
      <c r="I1339">
        <v>0</v>
      </c>
    </row>
    <row r="1340" spans="1:9" x14ac:dyDescent="0.25">
      <c r="A1340" s="21">
        <v>2622</v>
      </c>
      <c r="B1340" s="21" t="s">
        <v>8219</v>
      </c>
      <c r="C1340">
        <v>74</v>
      </c>
      <c r="G1340" s="22">
        <v>3922</v>
      </c>
      <c r="H1340" s="22" t="s">
        <v>8221</v>
      </c>
      <c r="I1340">
        <v>6</v>
      </c>
    </row>
    <row r="1341" spans="1:9" x14ac:dyDescent="0.25">
      <c r="A1341" s="21">
        <v>2623</v>
      </c>
      <c r="B1341" s="21" t="s">
        <v>8219</v>
      </c>
      <c r="C1341">
        <v>62</v>
      </c>
      <c r="G1341" s="22">
        <v>3923</v>
      </c>
      <c r="H1341" s="22" t="s">
        <v>8221</v>
      </c>
      <c r="I1341">
        <v>17</v>
      </c>
    </row>
    <row r="1342" spans="1:9" x14ac:dyDescent="0.25">
      <c r="A1342" s="21">
        <v>2624</v>
      </c>
      <c r="B1342" s="21" t="s">
        <v>8219</v>
      </c>
      <c r="C1342">
        <v>3468</v>
      </c>
      <c r="G1342" s="22">
        <v>3924</v>
      </c>
      <c r="H1342" s="22" t="s">
        <v>8221</v>
      </c>
      <c r="I1342">
        <v>40</v>
      </c>
    </row>
    <row r="1343" spans="1:9" x14ac:dyDescent="0.25">
      <c r="A1343" s="21">
        <v>2625</v>
      </c>
      <c r="B1343" s="21" t="s">
        <v>8219</v>
      </c>
      <c r="C1343">
        <v>52</v>
      </c>
      <c r="G1343" s="22">
        <v>3925</v>
      </c>
      <c r="H1343" s="22" t="s">
        <v>8221</v>
      </c>
      <c r="I1343">
        <v>3</v>
      </c>
    </row>
    <row r="1344" spans="1:9" x14ac:dyDescent="0.25">
      <c r="A1344" s="21">
        <v>2626</v>
      </c>
      <c r="B1344" s="21" t="s">
        <v>8219</v>
      </c>
      <c r="C1344">
        <v>50</v>
      </c>
      <c r="G1344" s="22">
        <v>3926</v>
      </c>
      <c r="H1344" s="22" t="s">
        <v>8221</v>
      </c>
      <c r="I1344">
        <v>1</v>
      </c>
    </row>
    <row r="1345" spans="1:9" x14ac:dyDescent="0.25">
      <c r="A1345" s="21">
        <v>2627</v>
      </c>
      <c r="B1345" s="21" t="s">
        <v>8219</v>
      </c>
      <c r="C1345">
        <v>45</v>
      </c>
      <c r="G1345" s="22">
        <v>3927</v>
      </c>
      <c r="H1345" s="22" t="s">
        <v>8221</v>
      </c>
      <c r="I1345">
        <v>2</v>
      </c>
    </row>
    <row r="1346" spans="1:9" x14ac:dyDescent="0.25">
      <c r="A1346" s="21">
        <v>2628</v>
      </c>
      <c r="B1346" s="21" t="s">
        <v>8219</v>
      </c>
      <c r="C1346">
        <v>21</v>
      </c>
      <c r="G1346" s="22">
        <v>3928</v>
      </c>
      <c r="H1346" s="22" t="s">
        <v>8221</v>
      </c>
      <c r="I1346">
        <v>7</v>
      </c>
    </row>
    <row r="1347" spans="1:9" x14ac:dyDescent="0.25">
      <c r="A1347" s="21">
        <v>2629</v>
      </c>
      <c r="B1347" s="21" t="s">
        <v>8219</v>
      </c>
      <c r="C1347">
        <v>100</v>
      </c>
      <c r="G1347" s="22">
        <v>3929</v>
      </c>
      <c r="H1347" s="22" t="s">
        <v>8221</v>
      </c>
      <c r="I1347">
        <v>14</v>
      </c>
    </row>
    <row r="1348" spans="1:9" x14ac:dyDescent="0.25">
      <c r="A1348" s="21">
        <v>2630</v>
      </c>
      <c r="B1348" s="21" t="s">
        <v>8219</v>
      </c>
      <c r="C1348">
        <v>81</v>
      </c>
      <c r="G1348" s="22">
        <v>3930</v>
      </c>
      <c r="H1348" s="22" t="s">
        <v>8221</v>
      </c>
      <c r="I1348">
        <v>0</v>
      </c>
    </row>
    <row r="1349" spans="1:9" x14ac:dyDescent="0.25">
      <c r="A1349" s="21">
        <v>2631</v>
      </c>
      <c r="B1349" s="21" t="s">
        <v>8219</v>
      </c>
      <c r="C1349">
        <v>286</v>
      </c>
      <c r="G1349" s="22">
        <v>3931</v>
      </c>
      <c r="H1349" s="22" t="s">
        <v>8221</v>
      </c>
      <c r="I1349">
        <v>0</v>
      </c>
    </row>
    <row r="1350" spans="1:9" x14ac:dyDescent="0.25">
      <c r="A1350" s="21">
        <v>2632</v>
      </c>
      <c r="B1350" s="21" t="s">
        <v>8219</v>
      </c>
      <c r="C1350">
        <v>42</v>
      </c>
      <c r="G1350" s="22">
        <v>3932</v>
      </c>
      <c r="H1350" s="22" t="s">
        <v>8221</v>
      </c>
      <c r="I1350">
        <v>1</v>
      </c>
    </row>
    <row r="1351" spans="1:9" x14ac:dyDescent="0.25">
      <c r="A1351" s="21">
        <v>2633</v>
      </c>
      <c r="B1351" s="21" t="s">
        <v>8219</v>
      </c>
      <c r="C1351">
        <v>199</v>
      </c>
      <c r="G1351" s="22">
        <v>3933</v>
      </c>
      <c r="H1351" s="22" t="s">
        <v>8221</v>
      </c>
      <c r="I1351">
        <v>12</v>
      </c>
    </row>
    <row r="1352" spans="1:9" x14ac:dyDescent="0.25">
      <c r="A1352" s="21">
        <v>2634</v>
      </c>
      <c r="B1352" s="21" t="s">
        <v>8219</v>
      </c>
      <c r="C1352">
        <v>25</v>
      </c>
      <c r="G1352" s="22">
        <v>3934</v>
      </c>
      <c r="H1352" s="22" t="s">
        <v>8221</v>
      </c>
      <c r="I1352">
        <v>12</v>
      </c>
    </row>
    <row r="1353" spans="1:9" x14ac:dyDescent="0.25">
      <c r="A1353" s="21">
        <v>2635</v>
      </c>
      <c r="B1353" s="21" t="s">
        <v>8219</v>
      </c>
      <c r="C1353">
        <v>84</v>
      </c>
      <c r="G1353" s="22">
        <v>3935</v>
      </c>
      <c r="H1353" s="22" t="s">
        <v>8221</v>
      </c>
      <c r="I1353">
        <v>23</v>
      </c>
    </row>
    <row r="1354" spans="1:9" x14ac:dyDescent="0.25">
      <c r="A1354" s="21">
        <v>2636</v>
      </c>
      <c r="B1354" s="21" t="s">
        <v>8219</v>
      </c>
      <c r="C1354">
        <v>50</v>
      </c>
      <c r="G1354" s="22">
        <v>3936</v>
      </c>
      <c r="H1354" s="22" t="s">
        <v>8221</v>
      </c>
      <c r="I1354">
        <v>0</v>
      </c>
    </row>
    <row r="1355" spans="1:9" x14ac:dyDescent="0.25">
      <c r="A1355" s="21">
        <v>2637</v>
      </c>
      <c r="B1355" s="21" t="s">
        <v>8219</v>
      </c>
      <c r="C1355">
        <v>26</v>
      </c>
      <c r="G1355" s="22">
        <v>3937</v>
      </c>
      <c r="H1355" s="22" t="s">
        <v>8221</v>
      </c>
      <c r="I1355">
        <v>10</v>
      </c>
    </row>
    <row r="1356" spans="1:9" x14ac:dyDescent="0.25">
      <c r="A1356" s="21">
        <v>2638</v>
      </c>
      <c r="B1356" s="21" t="s">
        <v>8219</v>
      </c>
      <c r="C1356">
        <v>14</v>
      </c>
      <c r="G1356" s="22">
        <v>3938</v>
      </c>
      <c r="H1356" s="22" t="s">
        <v>8221</v>
      </c>
      <c r="I1356">
        <v>5</v>
      </c>
    </row>
    <row r="1357" spans="1:9" x14ac:dyDescent="0.25">
      <c r="A1357" s="21">
        <v>2639</v>
      </c>
      <c r="B1357" s="21" t="s">
        <v>8219</v>
      </c>
      <c r="C1357">
        <v>49</v>
      </c>
      <c r="G1357" s="22">
        <v>3939</v>
      </c>
      <c r="H1357" s="22" t="s">
        <v>8221</v>
      </c>
      <c r="I1357">
        <v>1</v>
      </c>
    </row>
    <row r="1358" spans="1:9" x14ac:dyDescent="0.25">
      <c r="A1358" s="21">
        <v>2640</v>
      </c>
      <c r="B1358" s="21" t="s">
        <v>8219</v>
      </c>
      <c r="C1358">
        <v>69</v>
      </c>
      <c r="G1358" s="22">
        <v>3940</v>
      </c>
      <c r="H1358" s="22" t="s">
        <v>8221</v>
      </c>
      <c r="I1358">
        <v>2</v>
      </c>
    </row>
    <row r="1359" spans="1:9" x14ac:dyDescent="0.25">
      <c r="A1359" s="21">
        <v>2661</v>
      </c>
      <c r="B1359" s="21" t="s">
        <v>8219</v>
      </c>
      <c r="C1359">
        <v>60</v>
      </c>
      <c r="G1359" s="22">
        <v>3941</v>
      </c>
      <c r="H1359" s="22" t="s">
        <v>8221</v>
      </c>
      <c r="I1359">
        <v>2</v>
      </c>
    </row>
    <row r="1360" spans="1:9" x14ac:dyDescent="0.25">
      <c r="A1360" s="21">
        <v>2662</v>
      </c>
      <c r="B1360" s="21" t="s">
        <v>8219</v>
      </c>
      <c r="C1360">
        <v>80</v>
      </c>
      <c r="G1360" s="22">
        <v>3942</v>
      </c>
      <c r="H1360" s="22" t="s">
        <v>8221</v>
      </c>
      <c r="I1360">
        <v>0</v>
      </c>
    </row>
    <row r="1361" spans="1:9" x14ac:dyDescent="0.25">
      <c r="A1361" s="21">
        <v>2663</v>
      </c>
      <c r="B1361" s="21" t="s">
        <v>8219</v>
      </c>
      <c r="C1361">
        <v>56</v>
      </c>
      <c r="G1361" s="22">
        <v>3943</v>
      </c>
      <c r="H1361" s="22" t="s">
        <v>8221</v>
      </c>
      <c r="I1361">
        <v>13</v>
      </c>
    </row>
    <row r="1362" spans="1:9" x14ac:dyDescent="0.25">
      <c r="A1362" s="21">
        <v>2664</v>
      </c>
      <c r="B1362" s="21" t="s">
        <v>8219</v>
      </c>
      <c r="C1362">
        <v>104</v>
      </c>
      <c r="G1362" s="22">
        <v>3944</v>
      </c>
      <c r="H1362" s="22" t="s">
        <v>8221</v>
      </c>
      <c r="I1362">
        <v>0</v>
      </c>
    </row>
    <row r="1363" spans="1:9" x14ac:dyDescent="0.25">
      <c r="A1363" s="21">
        <v>2665</v>
      </c>
      <c r="B1363" s="21" t="s">
        <v>8219</v>
      </c>
      <c r="C1363">
        <v>46</v>
      </c>
      <c r="G1363" s="22">
        <v>3945</v>
      </c>
      <c r="H1363" s="22" t="s">
        <v>8221</v>
      </c>
      <c r="I1363">
        <v>1</v>
      </c>
    </row>
    <row r="1364" spans="1:9" x14ac:dyDescent="0.25">
      <c r="A1364" s="21">
        <v>2666</v>
      </c>
      <c r="B1364" s="21" t="s">
        <v>8219</v>
      </c>
      <c r="C1364">
        <v>206</v>
      </c>
      <c r="G1364" s="22">
        <v>3946</v>
      </c>
      <c r="H1364" s="22" t="s">
        <v>8221</v>
      </c>
      <c r="I1364">
        <v>5</v>
      </c>
    </row>
    <row r="1365" spans="1:9" x14ac:dyDescent="0.25">
      <c r="A1365" s="21">
        <v>2667</v>
      </c>
      <c r="B1365" s="21" t="s">
        <v>8219</v>
      </c>
      <c r="C1365">
        <v>18</v>
      </c>
      <c r="G1365" s="22">
        <v>3947</v>
      </c>
      <c r="H1365" s="22" t="s">
        <v>8221</v>
      </c>
      <c r="I1365">
        <v>2</v>
      </c>
    </row>
    <row r="1366" spans="1:9" x14ac:dyDescent="0.25">
      <c r="A1366" s="21">
        <v>2668</v>
      </c>
      <c r="B1366" s="21" t="s">
        <v>8219</v>
      </c>
      <c r="C1366">
        <v>28</v>
      </c>
      <c r="G1366" s="22">
        <v>3948</v>
      </c>
      <c r="H1366" s="22" t="s">
        <v>8221</v>
      </c>
      <c r="I1366">
        <v>0</v>
      </c>
    </row>
    <row r="1367" spans="1:9" x14ac:dyDescent="0.25">
      <c r="A1367" s="21">
        <v>2669</v>
      </c>
      <c r="B1367" s="21" t="s">
        <v>8219</v>
      </c>
      <c r="C1367">
        <v>11</v>
      </c>
      <c r="G1367" s="22">
        <v>3949</v>
      </c>
      <c r="H1367" s="22" t="s">
        <v>8221</v>
      </c>
      <c r="I1367">
        <v>32</v>
      </c>
    </row>
    <row r="1368" spans="1:9" x14ac:dyDescent="0.25">
      <c r="A1368" s="21">
        <v>2706</v>
      </c>
      <c r="B1368" s="21" t="s">
        <v>8219</v>
      </c>
      <c r="C1368">
        <v>263</v>
      </c>
      <c r="G1368" s="22">
        <v>3950</v>
      </c>
      <c r="H1368" s="22" t="s">
        <v>8221</v>
      </c>
      <c r="I1368">
        <v>1</v>
      </c>
    </row>
    <row r="1369" spans="1:9" x14ac:dyDescent="0.25">
      <c r="A1369" s="21">
        <v>2707</v>
      </c>
      <c r="B1369" s="21" t="s">
        <v>8219</v>
      </c>
      <c r="C1369">
        <v>394</v>
      </c>
      <c r="G1369" s="22">
        <v>3951</v>
      </c>
      <c r="H1369" s="22" t="s">
        <v>8221</v>
      </c>
      <c r="I1369">
        <v>1</v>
      </c>
    </row>
    <row r="1370" spans="1:9" x14ac:dyDescent="0.25">
      <c r="A1370" s="21">
        <v>2708</v>
      </c>
      <c r="B1370" s="21" t="s">
        <v>8219</v>
      </c>
      <c r="C1370">
        <v>1049</v>
      </c>
      <c r="G1370" s="22">
        <v>3952</v>
      </c>
      <c r="H1370" s="22" t="s">
        <v>8221</v>
      </c>
      <c r="I1370">
        <v>1</v>
      </c>
    </row>
    <row r="1371" spans="1:9" x14ac:dyDescent="0.25">
      <c r="A1371" s="21">
        <v>2709</v>
      </c>
      <c r="B1371" s="21" t="s">
        <v>8219</v>
      </c>
      <c r="C1371">
        <v>308</v>
      </c>
      <c r="G1371" s="22">
        <v>3953</v>
      </c>
      <c r="H1371" s="22" t="s">
        <v>8221</v>
      </c>
      <c r="I1371">
        <v>0</v>
      </c>
    </row>
    <row r="1372" spans="1:9" x14ac:dyDescent="0.25">
      <c r="A1372" s="21">
        <v>2710</v>
      </c>
      <c r="B1372" s="21" t="s">
        <v>8219</v>
      </c>
      <c r="C1372">
        <v>1088</v>
      </c>
      <c r="G1372" s="22">
        <v>3954</v>
      </c>
      <c r="H1372" s="22" t="s">
        <v>8221</v>
      </c>
      <c r="I1372">
        <v>0</v>
      </c>
    </row>
    <row r="1373" spans="1:9" x14ac:dyDescent="0.25">
      <c r="A1373" s="21">
        <v>2711</v>
      </c>
      <c r="B1373" s="21" t="s">
        <v>8219</v>
      </c>
      <c r="C1373">
        <v>73</v>
      </c>
      <c r="G1373" s="22">
        <v>3955</v>
      </c>
      <c r="H1373" s="22" t="s">
        <v>8221</v>
      </c>
      <c r="I1373">
        <v>8</v>
      </c>
    </row>
    <row r="1374" spans="1:9" x14ac:dyDescent="0.25">
      <c r="A1374" s="21">
        <v>2712</v>
      </c>
      <c r="B1374" s="21" t="s">
        <v>8219</v>
      </c>
      <c r="C1374">
        <v>143</v>
      </c>
      <c r="G1374" s="22">
        <v>3956</v>
      </c>
      <c r="H1374" s="22" t="s">
        <v>8221</v>
      </c>
      <c r="I1374">
        <v>0</v>
      </c>
    </row>
    <row r="1375" spans="1:9" x14ac:dyDescent="0.25">
      <c r="A1375" s="21">
        <v>2713</v>
      </c>
      <c r="B1375" s="21" t="s">
        <v>8219</v>
      </c>
      <c r="C1375">
        <v>1420</v>
      </c>
      <c r="G1375" s="22">
        <v>3957</v>
      </c>
      <c r="H1375" s="22" t="s">
        <v>8221</v>
      </c>
      <c r="I1375">
        <v>1</v>
      </c>
    </row>
    <row r="1376" spans="1:9" x14ac:dyDescent="0.25">
      <c r="A1376" s="21">
        <v>2714</v>
      </c>
      <c r="B1376" s="21" t="s">
        <v>8219</v>
      </c>
      <c r="C1376">
        <v>305</v>
      </c>
      <c r="G1376" s="22">
        <v>3958</v>
      </c>
      <c r="H1376" s="22" t="s">
        <v>8221</v>
      </c>
      <c r="I1376">
        <v>16</v>
      </c>
    </row>
    <row r="1377" spans="1:9" x14ac:dyDescent="0.25">
      <c r="A1377" s="21">
        <v>2715</v>
      </c>
      <c r="B1377" s="21" t="s">
        <v>8219</v>
      </c>
      <c r="C1377">
        <v>551</v>
      </c>
      <c r="G1377" s="22">
        <v>3959</v>
      </c>
      <c r="H1377" s="22" t="s">
        <v>8221</v>
      </c>
      <c r="I1377">
        <v>12</v>
      </c>
    </row>
    <row r="1378" spans="1:9" x14ac:dyDescent="0.25">
      <c r="A1378" s="21">
        <v>2716</v>
      </c>
      <c r="B1378" s="21" t="s">
        <v>8219</v>
      </c>
      <c r="C1378">
        <v>187</v>
      </c>
      <c r="G1378" s="22">
        <v>3960</v>
      </c>
      <c r="H1378" s="22" t="s">
        <v>8221</v>
      </c>
      <c r="I1378">
        <v>4</v>
      </c>
    </row>
    <row r="1379" spans="1:9" x14ac:dyDescent="0.25">
      <c r="A1379" s="21">
        <v>2717</v>
      </c>
      <c r="B1379" s="21" t="s">
        <v>8219</v>
      </c>
      <c r="C1379">
        <v>325</v>
      </c>
      <c r="G1379" s="22">
        <v>3961</v>
      </c>
      <c r="H1379" s="22" t="s">
        <v>8221</v>
      </c>
      <c r="I1379">
        <v>2</v>
      </c>
    </row>
    <row r="1380" spans="1:9" x14ac:dyDescent="0.25">
      <c r="A1380" s="21">
        <v>2718</v>
      </c>
      <c r="B1380" s="21" t="s">
        <v>8219</v>
      </c>
      <c r="C1380">
        <v>148</v>
      </c>
      <c r="G1380" s="22">
        <v>3962</v>
      </c>
      <c r="H1380" s="22" t="s">
        <v>8221</v>
      </c>
      <c r="I1380">
        <v>3</v>
      </c>
    </row>
    <row r="1381" spans="1:9" x14ac:dyDescent="0.25">
      <c r="A1381" s="21">
        <v>2719</v>
      </c>
      <c r="B1381" s="21" t="s">
        <v>8219</v>
      </c>
      <c r="C1381">
        <v>69</v>
      </c>
      <c r="G1381" s="22">
        <v>3963</v>
      </c>
      <c r="H1381" s="22" t="s">
        <v>8221</v>
      </c>
      <c r="I1381">
        <v>0</v>
      </c>
    </row>
    <row r="1382" spans="1:9" x14ac:dyDescent="0.25">
      <c r="A1382" s="21">
        <v>2720</v>
      </c>
      <c r="B1382" s="21" t="s">
        <v>8219</v>
      </c>
      <c r="C1382">
        <v>173</v>
      </c>
      <c r="G1382" s="22">
        <v>3964</v>
      </c>
      <c r="H1382" s="22" t="s">
        <v>8221</v>
      </c>
      <c r="I1382">
        <v>3</v>
      </c>
    </row>
    <row r="1383" spans="1:9" x14ac:dyDescent="0.25">
      <c r="A1383" s="21">
        <v>2721</v>
      </c>
      <c r="B1383" s="21" t="s">
        <v>8219</v>
      </c>
      <c r="C1383">
        <v>269</v>
      </c>
      <c r="G1383" s="22">
        <v>3965</v>
      </c>
      <c r="H1383" s="22" t="s">
        <v>8221</v>
      </c>
      <c r="I1383">
        <v>4</v>
      </c>
    </row>
    <row r="1384" spans="1:9" x14ac:dyDescent="0.25">
      <c r="A1384" s="21">
        <v>2722</v>
      </c>
      <c r="B1384" s="21" t="s">
        <v>8219</v>
      </c>
      <c r="C1384">
        <v>185</v>
      </c>
      <c r="G1384" s="22">
        <v>3966</v>
      </c>
      <c r="H1384" s="22" t="s">
        <v>8221</v>
      </c>
      <c r="I1384">
        <v>2</v>
      </c>
    </row>
    <row r="1385" spans="1:9" x14ac:dyDescent="0.25">
      <c r="A1385" s="21">
        <v>2723</v>
      </c>
      <c r="B1385" s="21" t="s">
        <v>8219</v>
      </c>
      <c r="C1385">
        <v>176</v>
      </c>
      <c r="G1385" s="22">
        <v>3967</v>
      </c>
      <c r="H1385" s="22" t="s">
        <v>8221</v>
      </c>
      <c r="I1385">
        <v>10</v>
      </c>
    </row>
    <row r="1386" spans="1:9" x14ac:dyDescent="0.25">
      <c r="A1386" s="21">
        <v>2724</v>
      </c>
      <c r="B1386" s="21" t="s">
        <v>8219</v>
      </c>
      <c r="C1386">
        <v>1019</v>
      </c>
      <c r="G1386" s="22">
        <v>3968</v>
      </c>
      <c r="H1386" s="22" t="s">
        <v>8221</v>
      </c>
      <c r="I1386">
        <v>11</v>
      </c>
    </row>
    <row r="1387" spans="1:9" x14ac:dyDescent="0.25">
      <c r="A1387" s="21">
        <v>2725</v>
      </c>
      <c r="B1387" s="21" t="s">
        <v>8219</v>
      </c>
      <c r="C1387">
        <v>113</v>
      </c>
      <c r="G1387" s="22">
        <v>3969</v>
      </c>
      <c r="H1387" s="22" t="s">
        <v>8221</v>
      </c>
      <c r="I1387">
        <v>6</v>
      </c>
    </row>
    <row r="1388" spans="1:9" x14ac:dyDescent="0.25">
      <c r="A1388" s="21">
        <v>2726</v>
      </c>
      <c r="B1388" s="21" t="s">
        <v>8219</v>
      </c>
      <c r="C1388">
        <v>404</v>
      </c>
      <c r="G1388" s="22">
        <v>3970</v>
      </c>
      <c r="H1388" s="22" t="s">
        <v>8221</v>
      </c>
      <c r="I1388">
        <v>2</v>
      </c>
    </row>
    <row r="1389" spans="1:9" x14ac:dyDescent="0.25">
      <c r="A1389" s="21">
        <v>2727</v>
      </c>
      <c r="B1389" s="21" t="s">
        <v>8219</v>
      </c>
      <c r="C1389">
        <v>707</v>
      </c>
      <c r="G1389" s="22">
        <v>3971</v>
      </c>
      <c r="H1389" s="22" t="s">
        <v>8221</v>
      </c>
      <c r="I1389">
        <v>6</v>
      </c>
    </row>
    <row r="1390" spans="1:9" x14ac:dyDescent="0.25">
      <c r="A1390" s="21">
        <v>2728</v>
      </c>
      <c r="B1390" s="21" t="s">
        <v>8219</v>
      </c>
      <c r="C1390">
        <v>392</v>
      </c>
      <c r="G1390" s="22">
        <v>3972</v>
      </c>
      <c r="H1390" s="22" t="s">
        <v>8221</v>
      </c>
      <c r="I1390">
        <v>8</v>
      </c>
    </row>
    <row r="1391" spans="1:9" x14ac:dyDescent="0.25">
      <c r="A1391" s="21">
        <v>2729</v>
      </c>
      <c r="B1391" s="21" t="s">
        <v>8219</v>
      </c>
      <c r="C1391">
        <v>23</v>
      </c>
      <c r="G1391" s="22">
        <v>3973</v>
      </c>
      <c r="H1391" s="22" t="s">
        <v>8221</v>
      </c>
      <c r="I1391">
        <v>37</v>
      </c>
    </row>
    <row r="1392" spans="1:9" x14ac:dyDescent="0.25">
      <c r="A1392" s="21">
        <v>2730</v>
      </c>
      <c r="B1392" s="21" t="s">
        <v>8219</v>
      </c>
      <c r="C1392">
        <v>682</v>
      </c>
      <c r="G1392" s="22">
        <v>3974</v>
      </c>
      <c r="H1392" s="22" t="s">
        <v>8221</v>
      </c>
      <c r="I1392">
        <v>11</v>
      </c>
    </row>
    <row r="1393" spans="1:9" x14ac:dyDescent="0.25">
      <c r="A1393" s="21">
        <v>2731</v>
      </c>
      <c r="B1393" s="21" t="s">
        <v>8219</v>
      </c>
      <c r="C1393">
        <v>37</v>
      </c>
      <c r="G1393" s="22">
        <v>3975</v>
      </c>
      <c r="H1393" s="22" t="s">
        <v>8221</v>
      </c>
      <c r="I1393">
        <v>0</v>
      </c>
    </row>
    <row r="1394" spans="1:9" x14ac:dyDescent="0.25">
      <c r="A1394" s="21">
        <v>2732</v>
      </c>
      <c r="B1394" s="21" t="s">
        <v>8219</v>
      </c>
      <c r="C1394">
        <v>146</v>
      </c>
      <c r="G1394" s="22">
        <v>3976</v>
      </c>
      <c r="H1394" s="22" t="s">
        <v>8221</v>
      </c>
      <c r="I1394">
        <v>10</v>
      </c>
    </row>
    <row r="1395" spans="1:9" x14ac:dyDescent="0.25">
      <c r="A1395" s="21">
        <v>2733</v>
      </c>
      <c r="B1395" s="21" t="s">
        <v>8219</v>
      </c>
      <c r="C1395">
        <v>119</v>
      </c>
      <c r="G1395" s="22">
        <v>3977</v>
      </c>
      <c r="H1395" s="22" t="s">
        <v>8221</v>
      </c>
      <c r="I1395">
        <v>6</v>
      </c>
    </row>
    <row r="1396" spans="1:9" x14ac:dyDescent="0.25">
      <c r="A1396" s="21">
        <v>2734</v>
      </c>
      <c r="B1396" s="21" t="s">
        <v>8219</v>
      </c>
      <c r="C1396">
        <v>163</v>
      </c>
      <c r="G1396" s="22">
        <v>3978</v>
      </c>
      <c r="H1396" s="22" t="s">
        <v>8221</v>
      </c>
      <c r="I1396">
        <v>8</v>
      </c>
    </row>
    <row r="1397" spans="1:9" x14ac:dyDescent="0.25">
      <c r="A1397" s="21">
        <v>2735</v>
      </c>
      <c r="B1397" s="21" t="s">
        <v>8219</v>
      </c>
      <c r="C1397">
        <v>339</v>
      </c>
      <c r="G1397" s="22">
        <v>3979</v>
      </c>
      <c r="H1397" s="22" t="s">
        <v>8221</v>
      </c>
      <c r="I1397">
        <v>6</v>
      </c>
    </row>
    <row r="1398" spans="1:9" x14ac:dyDescent="0.25">
      <c r="A1398" s="21">
        <v>2736</v>
      </c>
      <c r="B1398" s="21" t="s">
        <v>8219</v>
      </c>
      <c r="C1398">
        <v>58</v>
      </c>
      <c r="G1398" s="22">
        <v>3980</v>
      </c>
      <c r="H1398" s="22" t="s">
        <v>8221</v>
      </c>
      <c r="I1398">
        <v>7</v>
      </c>
    </row>
    <row r="1399" spans="1:9" x14ac:dyDescent="0.25">
      <c r="A1399" s="21">
        <v>2737</v>
      </c>
      <c r="B1399" s="21" t="s">
        <v>8219</v>
      </c>
      <c r="C1399">
        <v>456</v>
      </c>
      <c r="G1399" s="22">
        <v>3981</v>
      </c>
      <c r="H1399" s="22" t="s">
        <v>8221</v>
      </c>
      <c r="I1399">
        <v>7</v>
      </c>
    </row>
    <row r="1400" spans="1:9" x14ac:dyDescent="0.25">
      <c r="A1400" s="21">
        <v>2738</v>
      </c>
      <c r="B1400" s="21" t="s">
        <v>8219</v>
      </c>
      <c r="C1400">
        <v>15</v>
      </c>
      <c r="G1400" s="22">
        <v>3982</v>
      </c>
      <c r="H1400" s="22" t="s">
        <v>8221</v>
      </c>
      <c r="I1400">
        <v>5</v>
      </c>
    </row>
    <row r="1401" spans="1:9" x14ac:dyDescent="0.25">
      <c r="A1401" s="21">
        <v>2739</v>
      </c>
      <c r="B1401" s="21" t="s">
        <v>8219</v>
      </c>
      <c r="C1401">
        <v>191</v>
      </c>
      <c r="G1401" s="22">
        <v>3983</v>
      </c>
      <c r="H1401" s="22" t="s">
        <v>8221</v>
      </c>
      <c r="I1401">
        <v>46</v>
      </c>
    </row>
    <row r="1402" spans="1:9" x14ac:dyDescent="0.25">
      <c r="A1402" s="21">
        <v>2740</v>
      </c>
      <c r="B1402" s="21" t="s">
        <v>8219</v>
      </c>
      <c r="C1402">
        <v>17</v>
      </c>
      <c r="G1402" s="22">
        <v>3984</v>
      </c>
      <c r="H1402" s="22" t="s">
        <v>8221</v>
      </c>
      <c r="I1402">
        <v>10</v>
      </c>
    </row>
    <row r="1403" spans="1:9" x14ac:dyDescent="0.25">
      <c r="A1403" s="21">
        <v>2781</v>
      </c>
      <c r="B1403" s="21" t="s">
        <v>8219</v>
      </c>
      <c r="C1403">
        <v>28</v>
      </c>
      <c r="G1403" s="22">
        <v>3985</v>
      </c>
      <c r="H1403" s="22" t="s">
        <v>8221</v>
      </c>
      <c r="I1403">
        <v>19</v>
      </c>
    </row>
    <row r="1404" spans="1:9" x14ac:dyDescent="0.25">
      <c r="A1404" s="21">
        <v>2782</v>
      </c>
      <c r="B1404" s="21" t="s">
        <v>8219</v>
      </c>
      <c r="C1404">
        <v>18</v>
      </c>
      <c r="G1404" s="22">
        <v>3986</v>
      </c>
      <c r="H1404" s="22" t="s">
        <v>8221</v>
      </c>
      <c r="I1404">
        <v>13</v>
      </c>
    </row>
    <row r="1405" spans="1:9" x14ac:dyDescent="0.25">
      <c r="A1405" s="21">
        <v>2783</v>
      </c>
      <c r="B1405" s="21" t="s">
        <v>8219</v>
      </c>
      <c r="C1405">
        <v>61</v>
      </c>
      <c r="G1405" s="22">
        <v>3987</v>
      </c>
      <c r="H1405" s="22" t="s">
        <v>8221</v>
      </c>
      <c r="I1405">
        <v>13</v>
      </c>
    </row>
    <row r="1406" spans="1:9" x14ac:dyDescent="0.25">
      <c r="A1406" s="21">
        <v>2784</v>
      </c>
      <c r="B1406" s="21" t="s">
        <v>8219</v>
      </c>
      <c r="C1406">
        <v>108</v>
      </c>
      <c r="G1406" s="22">
        <v>3988</v>
      </c>
      <c r="H1406" s="22" t="s">
        <v>8221</v>
      </c>
      <c r="I1406">
        <v>4</v>
      </c>
    </row>
    <row r="1407" spans="1:9" x14ac:dyDescent="0.25">
      <c r="A1407" s="21">
        <v>2785</v>
      </c>
      <c r="B1407" s="21" t="s">
        <v>8219</v>
      </c>
      <c r="C1407">
        <v>142</v>
      </c>
      <c r="G1407" s="22">
        <v>3989</v>
      </c>
      <c r="H1407" s="22" t="s">
        <v>8221</v>
      </c>
      <c r="I1407">
        <v>0</v>
      </c>
    </row>
    <row r="1408" spans="1:9" x14ac:dyDescent="0.25">
      <c r="A1408" s="21">
        <v>2786</v>
      </c>
      <c r="B1408" s="21" t="s">
        <v>8219</v>
      </c>
      <c r="C1408">
        <v>74</v>
      </c>
      <c r="G1408" s="22">
        <v>3990</v>
      </c>
      <c r="H1408" s="22" t="s">
        <v>8221</v>
      </c>
      <c r="I1408">
        <v>3</v>
      </c>
    </row>
    <row r="1409" spans="1:9" x14ac:dyDescent="0.25">
      <c r="A1409" s="21">
        <v>2787</v>
      </c>
      <c r="B1409" s="21" t="s">
        <v>8219</v>
      </c>
      <c r="C1409">
        <v>38</v>
      </c>
      <c r="G1409" s="22">
        <v>3991</v>
      </c>
      <c r="H1409" s="22" t="s">
        <v>8221</v>
      </c>
      <c r="I1409">
        <v>1</v>
      </c>
    </row>
    <row r="1410" spans="1:9" x14ac:dyDescent="0.25">
      <c r="A1410" s="21">
        <v>2788</v>
      </c>
      <c r="B1410" s="21" t="s">
        <v>8219</v>
      </c>
      <c r="C1410">
        <v>20</v>
      </c>
      <c r="G1410" s="22">
        <v>3992</v>
      </c>
      <c r="H1410" s="22" t="s">
        <v>8221</v>
      </c>
      <c r="I1410">
        <v>9</v>
      </c>
    </row>
    <row r="1411" spans="1:9" x14ac:dyDescent="0.25">
      <c r="A1411" s="21">
        <v>2789</v>
      </c>
      <c r="B1411" s="21" t="s">
        <v>8219</v>
      </c>
      <c r="C1411">
        <v>24</v>
      </c>
      <c r="G1411" s="22">
        <v>3993</v>
      </c>
      <c r="H1411" s="22" t="s">
        <v>8221</v>
      </c>
      <c r="I1411">
        <v>1</v>
      </c>
    </row>
    <row r="1412" spans="1:9" x14ac:dyDescent="0.25">
      <c r="A1412" s="21">
        <v>2790</v>
      </c>
      <c r="B1412" s="21" t="s">
        <v>8219</v>
      </c>
      <c r="C1412">
        <v>66</v>
      </c>
      <c r="G1412" s="22">
        <v>3994</v>
      </c>
      <c r="H1412" s="22" t="s">
        <v>8221</v>
      </c>
      <c r="I1412">
        <v>1</v>
      </c>
    </row>
    <row r="1413" spans="1:9" x14ac:dyDescent="0.25">
      <c r="A1413" s="21">
        <v>2791</v>
      </c>
      <c r="B1413" s="21" t="s">
        <v>8219</v>
      </c>
      <c r="C1413">
        <v>28</v>
      </c>
      <c r="G1413" s="22">
        <v>3995</v>
      </c>
      <c r="H1413" s="22" t="s">
        <v>8221</v>
      </c>
      <c r="I1413">
        <v>4</v>
      </c>
    </row>
    <row r="1414" spans="1:9" x14ac:dyDescent="0.25">
      <c r="A1414" s="21">
        <v>2792</v>
      </c>
      <c r="B1414" s="21" t="s">
        <v>8219</v>
      </c>
      <c r="C1414">
        <v>24</v>
      </c>
      <c r="G1414" s="22">
        <v>3996</v>
      </c>
      <c r="H1414" s="22" t="s">
        <v>8221</v>
      </c>
      <c r="I1414">
        <v>17</v>
      </c>
    </row>
    <row r="1415" spans="1:9" x14ac:dyDescent="0.25">
      <c r="A1415" s="21">
        <v>2793</v>
      </c>
      <c r="B1415" s="21" t="s">
        <v>8219</v>
      </c>
      <c r="C1415">
        <v>73</v>
      </c>
      <c r="G1415" s="22">
        <v>3997</v>
      </c>
      <c r="H1415" s="22" t="s">
        <v>8221</v>
      </c>
      <c r="I1415">
        <v>0</v>
      </c>
    </row>
    <row r="1416" spans="1:9" x14ac:dyDescent="0.25">
      <c r="A1416" s="21">
        <v>2794</v>
      </c>
      <c r="B1416" s="21" t="s">
        <v>8219</v>
      </c>
      <c r="C1416">
        <v>3</v>
      </c>
      <c r="G1416" s="22">
        <v>3998</v>
      </c>
      <c r="H1416" s="22" t="s">
        <v>8221</v>
      </c>
      <c r="I1416">
        <v>12</v>
      </c>
    </row>
    <row r="1417" spans="1:9" x14ac:dyDescent="0.25">
      <c r="A1417" s="21">
        <v>2795</v>
      </c>
      <c r="B1417" s="21" t="s">
        <v>8219</v>
      </c>
      <c r="C1417">
        <v>20</v>
      </c>
      <c r="G1417" s="22">
        <v>3999</v>
      </c>
      <c r="H1417" s="22" t="s">
        <v>8221</v>
      </c>
      <c r="I1417">
        <v>14</v>
      </c>
    </row>
    <row r="1418" spans="1:9" x14ac:dyDescent="0.25">
      <c r="A1418" s="21">
        <v>2796</v>
      </c>
      <c r="B1418" s="21" t="s">
        <v>8219</v>
      </c>
      <c r="C1418">
        <v>21</v>
      </c>
      <c r="G1418" s="22">
        <v>4000</v>
      </c>
      <c r="H1418" s="22" t="s">
        <v>8221</v>
      </c>
      <c r="I1418">
        <v>1</v>
      </c>
    </row>
    <row r="1419" spans="1:9" x14ac:dyDescent="0.25">
      <c r="A1419" s="21">
        <v>2797</v>
      </c>
      <c r="B1419" s="21" t="s">
        <v>8219</v>
      </c>
      <c r="C1419">
        <v>94</v>
      </c>
      <c r="G1419" s="22">
        <v>4001</v>
      </c>
      <c r="H1419" s="22" t="s">
        <v>8221</v>
      </c>
      <c r="I1419">
        <v>14</v>
      </c>
    </row>
    <row r="1420" spans="1:9" x14ac:dyDescent="0.25">
      <c r="A1420" s="21">
        <v>2798</v>
      </c>
      <c r="B1420" s="21" t="s">
        <v>8219</v>
      </c>
      <c r="C1420">
        <v>139</v>
      </c>
      <c r="G1420" s="22">
        <v>4002</v>
      </c>
      <c r="H1420" s="22" t="s">
        <v>8221</v>
      </c>
      <c r="I1420">
        <v>4</v>
      </c>
    </row>
    <row r="1421" spans="1:9" x14ac:dyDescent="0.25">
      <c r="A1421" s="21">
        <v>2799</v>
      </c>
      <c r="B1421" s="21" t="s">
        <v>8219</v>
      </c>
      <c r="C1421">
        <v>130</v>
      </c>
      <c r="G1421" s="22">
        <v>4003</v>
      </c>
      <c r="H1421" s="22" t="s">
        <v>8221</v>
      </c>
      <c r="I1421">
        <v>2</v>
      </c>
    </row>
    <row r="1422" spans="1:9" x14ac:dyDescent="0.25">
      <c r="A1422" s="21">
        <v>2800</v>
      </c>
      <c r="B1422" s="21" t="s">
        <v>8219</v>
      </c>
      <c r="C1422">
        <v>31</v>
      </c>
      <c r="G1422" s="22">
        <v>4004</v>
      </c>
      <c r="H1422" s="22" t="s">
        <v>8221</v>
      </c>
      <c r="I1422">
        <v>1</v>
      </c>
    </row>
    <row r="1423" spans="1:9" x14ac:dyDescent="0.25">
      <c r="A1423" s="21">
        <v>2801</v>
      </c>
      <c r="B1423" s="21" t="s">
        <v>8219</v>
      </c>
      <c r="C1423">
        <v>13</v>
      </c>
      <c r="G1423" s="22">
        <v>4005</v>
      </c>
      <c r="H1423" s="22" t="s">
        <v>8221</v>
      </c>
      <c r="I1423">
        <v>2</v>
      </c>
    </row>
    <row r="1424" spans="1:9" x14ac:dyDescent="0.25">
      <c r="A1424" s="21">
        <v>2802</v>
      </c>
      <c r="B1424" s="21" t="s">
        <v>8219</v>
      </c>
      <c r="C1424">
        <v>90</v>
      </c>
      <c r="G1424" s="22">
        <v>4006</v>
      </c>
      <c r="H1424" s="22" t="s">
        <v>8221</v>
      </c>
      <c r="I1424">
        <v>1</v>
      </c>
    </row>
    <row r="1425" spans="1:9" x14ac:dyDescent="0.25">
      <c r="A1425" s="21">
        <v>2803</v>
      </c>
      <c r="B1425" s="21" t="s">
        <v>8219</v>
      </c>
      <c r="C1425">
        <v>141</v>
      </c>
      <c r="G1425" s="22">
        <v>4007</v>
      </c>
      <c r="H1425" s="22" t="s">
        <v>8221</v>
      </c>
      <c r="I1425">
        <v>1</v>
      </c>
    </row>
    <row r="1426" spans="1:9" x14ac:dyDescent="0.25">
      <c r="A1426" s="21">
        <v>2804</v>
      </c>
      <c r="B1426" s="21" t="s">
        <v>8219</v>
      </c>
      <c r="C1426">
        <v>23</v>
      </c>
      <c r="G1426" s="22">
        <v>4008</v>
      </c>
      <c r="H1426" s="22" t="s">
        <v>8221</v>
      </c>
      <c r="I1426">
        <v>4</v>
      </c>
    </row>
    <row r="1427" spans="1:9" x14ac:dyDescent="0.25">
      <c r="A1427" s="21">
        <v>2805</v>
      </c>
      <c r="B1427" s="21" t="s">
        <v>8219</v>
      </c>
      <c r="C1427">
        <v>18</v>
      </c>
      <c r="G1427" s="22">
        <v>4009</v>
      </c>
      <c r="H1427" s="22" t="s">
        <v>8221</v>
      </c>
      <c r="I1427">
        <v>3</v>
      </c>
    </row>
    <row r="1428" spans="1:9" x14ac:dyDescent="0.25">
      <c r="A1428" s="21">
        <v>2806</v>
      </c>
      <c r="B1428" s="21" t="s">
        <v>8219</v>
      </c>
      <c r="C1428">
        <v>76</v>
      </c>
      <c r="G1428" s="22">
        <v>4010</v>
      </c>
      <c r="H1428" s="22" t="s">
        <v>8221</v>
      </c>
      <c r="I1428">
        <v>38</v>
      </c>
    </row>
    <row r="1429" spans="1:9" x14ac:dyDescent="0.25">
      <c r="A1429" s="21">
        <v>2807</v>
      </c>
      <c r="B1429" s="21" t="s">
        <v>8219</v>
      </c>
      <c r="C1429">
        <v>93</v>
      </c>
      <c r="G1429" s="22">
        <v>4011</v>
      </c>
      <c r="H1429" s="22" t="s">
        <v>8221</v>
      </c>
      <c r="I1429">
        <v>4</v>
      </c>
    </row>
    <row r="1430" spans="1:9" x14ac:dyDescent="0.25">
      <c r="A1430" s="21">
        <v>2808</v>
      </c>
      <c r="B1430" s="21" t="s">
        <v>8219</v>
      </c>
      <c r="C1430">
        <v>69</v>
      </c>
      <c r="G1430" s="22">
        <v>4012</v>
      </c>
      <c r="H1430" s="22" t="s">
        <v>8221</v>
      </c>
      <c r="I1430">
        <v>0</v>
      </c>
    </row>
    <row r="1431" spans="1:9" x14ac:dyDescent="0.25">
      <c r="A1431" s="21">
        <v>2809</v>
      </c>
      <c r="B1431" s="21" t="s">
        <v>8219</v>
      </c>
      <c r="C1431">
        <v>21</v>
      </c>
      <c r="G1431" s="22">
        <v>4013</v>
      </c>
      <c r="H1431" s="22" t="s">
        <v>8221</v>
      </c>
      <c r="I1431">
        <v>2</v>
      </c>
    </row>
    <row r="1432" spans="1:9" x14ac:dyDescent="0.25">
      <c r="A1432" s="21">
        <v>2810</v>
      </c>
      <c r="B1432" s="21" t="s">
        <v>8219</v>
      </c>
      <c r="C1432">
        <v>57</v>
      </c>
      <c r="G1432" s="22">
        <v>4014</v>
      </c>
      <c r="H1432" s="22" t="s">
        <v>8221</v>
      </c>
      <c r="I1432">
        <v>0</v>
      </c>
    </row>
    <row r="1433" spans="1:9" x14ac:dyDescent="0.25">
      <c r="A1433" s="21">
        <v>2811</v>
      </c>
      <c r="B1433" s="21" t="s">
        <v>8219</v>
      </c>
      <c r="C1433">
        <v>108</v>
      </c>
      <c r="G1433" s="22">
        <v>4015</v>
      </c>
      <c r="H1433" s="22" t="s">
        <v>8221</v>
      </c>
      <c r="I1433">
        <v>1</v>
      </c>
    </row>
    <row r="1434" spans="1:9" x14ac:dyDescent="0.25">
      <c r="A1434" s="21">
        <v>2812</v>
      </c>
      <c r="B1434" s="21" t="s">
        <v>8219</v>
      </c>
      <c r="C1434">
        <v>83</v>
      </c>
      <c r="G1434" s="22">
        <v>4016</v>
      </c>
      <c r="H1434" s="22" t="s">
        <v>8221</v>
      </c>
      <c r="I1434">
        <v>7</v>
      </c>
    </row>
    <row r="1435" spans="1:9" x14ac:dyDescent="0.25">
      <c r="A1435" s="21">
        <v>2813</v>
      </c>
      <c r="B1435" s="21" t="s">
        <v>8219</v>
      </c>
      <c r="C1435">
        <v>96</v>
      </c>
      <c r="G1435" s="22">
        <v>4017</v>
      </c>
      <c r="H1435" s="22" t="s">
        <v>8221</v>
      </c>
      <c r="I1435">
        <v>2</v>
      </c>
    </row>
    <row r="1436" spans="1:9" x14ac:dyDescent="0.25">
      <c r="A1436" s="21">
        <v>2814</v>
      </c>
      <c r="B1436" s="21" t="s">
        <v>8219</v>
      </c>
      <c r="C1436">
        <v>64</v>
      </c>
      <c r="G1436" s="22">
        <v>4018</v>
      </c>
      <c r="H1436" s="22" t="s">
        <v>8221</v>
      </c>
      <c r="I1436">
        <v>4</v>
      </c>
    </row>
    <row r="1437" spans="1:9" x14ac:dyDescent="0.25">
      <c r="A1437" s="21">
        <v>2815</v>
      </c>
      <c r="B1437" s="21" t="s">
        <v>8219</v>
      </c>
      <c r="C1437">
        <v>14</v>
      </c>
      <c r="G1437" s="22">
        <v>4019</v>
      </c>
      <c r="H1437" s="22" t="s">
        <v>8221</v>
      </c>
      <c r="I1437">
        <v>4</v>
      </c>
    </row>
    <row r="1438" spans="1:9" x14ac:dyDescent="0.25">
      <c r="A1438" s="21">
        <v>2816</v>
      </c>
      <c r="B1438" s="21" t="s">
        <v>8219</v>
      </c>
      <c r="C1438">
        <v>169</v>
      </c>
      <c r="G1438" s="22">
        <v>4020</v>
      </c>
      <c r="H1438" s="22" t="s">
        <v>8221</v>
      </c>
      <c r="I1438">
        <v>3</v>
      </c>
    </row>
    <row r="1439" spans="1:9" x14ac:dyDescent="0.25">
      <c r="A1439" s="21">
        <v>2817</v>
      </c>
      <c r="B1439" s="21" t="s">
        <v>8219</v>
      </c>
      <c r="C1439">
        <v>33</v>
      </c>
      <c r="G1439" s="22">
        <v>4021</v>
      </c>
      <c r="H1439" s="22" t="s">
        <v>8221</v>
      </c>
      <c r="I1439">
        <v>2</v>
      </c>
    </row>
    <row r="1440" spans="1:9" x14ac:dyDescent="0.25">
      <c r="A1440" s="21">
        <v>2818</v>
      </c>
      <c r="B1440" s="21" t="s">
        <v>8219</v>
      </c>
      <c r="C1440">
        <v>102</v>
      </c>
      <c r="G1440" s="22">
        <v>4022</v>
      </c>
      <c r="H1440" s="22" t="s">
        <v>8221</v>
      </c>
      <c r="I1440">
        <v>197</v>
      </c>
    </row>
    <row r="1441" spans="1:9" x14ac:dyDescent="0.25">
      <c r="A1441" s="21">
        <v>2819</v>
      </c>
      <c r="B1441" s="21" t="s">
        <v>8219</v>
      </c>
      <c r="C1441">
        <v>104</v>
      </c>
      <c r="G1441" s="22">
        <v>4023</v>
      </c>
      <c r="H1441" s="22" t="s">
        <v>8221</v>
      </c>
      <c r="I1441">
        <v>0</v>
      </c>
    </row>
    <row r="1442" spans="1:9" x14ac:dyDescent="0.25">
      <c r="A1442" s="21">
        <v>2820</v>
      </c>
      <c r="B1442" s="21" t="s">
        <v>8219</v>
      </c>
      <c r="C1442">
        <v>20</v>
      </c>
      <c r="G1442" s="22">
        <v>4024</v>
      </c>
      <c r="H1442" s="22" t="s">
        <v>8221</v>
      </c>
      <c r="I1442">
        <v>1</v>
      </c>
    </row>
    <row r="1443" spans="1:9" x14ac:dyDescent="0.25">
      <c r="A1443" s="21">
        <v>2821</v>
      </c>
      <c r="B1443" s="21" t="s">
        <v>8219</v>
      </c>
      <c r="C1443">
        <v>35</v>
      </c>
      <c r="G1443" s="22">
        <v>4025</v>
      </c>
      <c r="H1443" s="22" t="s">
        <v>8221</v>
      </c>
      <c r="I1443">
        <v>4</v>
      </c>
    </row>
    <row r="1444" spans="1:9" x14ac:dyDescent="0.25">
      <c r="A1444" s="21">
        <v>2822</v>
      </c>
      <c r="B1444" s="21" t="s">
        <v>8219</v>
      </c>
      <c r="C1444">
        <v>94</v>
      </c>
      <c r="G1444" s="22">
        <v>4026</v>
      </c>
      <c r="H1444" s="22" t="s">
        <v>8221</v>
      </c>
      <c r="I1444">
        <v>0</v>
      </c>
    </row>
    <row r="1445" spans="1:9" x14ac:dyDescent="0.25">
      <c r="A1445" s="21">
        <v>2823</v>
      </c>
      <c r="B1445" s="21" t="s">
        <v>8219</v>
      </c>
      <c r="C1445">
        <v>14</v>
      </c>
      <c r="G1445" s="22">
        <v>4027</v>
      </c>
      <c r="H1445" s="22" t="s">
        <v>8221</v>
      </c>
      <c r="I1445">
        <v>7</v>
      </c>
    </row>
    <row r="1446" spans="1:9" x14ac:dyDescent="0.25">
      <c r="A1446" s="21">
        <v>2824</v>
      </c>
      <c r="B1446" s="21" t="s">
        <v>8219</v>
      </c>
      <c r="C1446">
        <v>15</v>
      </c>
      <c r="G1446" s="22">
        <v>4028</v>
      </c>
      <c r="H1446" s="22" t="s">
        <v>8221</v>
      </c>
      <c r="I1446">
        <v>11</v>
      </c>
    </row>
    <row r="1447" spans="1:9" x14ac:dyDescent="0.25">
      <c r="A1447" s="21">
        <v>2825</v>
      </c>
      <c r="B1447" s="21" t="s">
        <v>8219</v>
      </c>
      <c r="C1447">
        <v>51</v>
      </c>
      <c r="G1447" s="22">
        <v>4029</v>
      </c>
      <c r="H1447" s="22" t="s">
        <v>8221</v>
      </c>
      <c r="I1447">
        <v>0</v>
      </c>
    </row>
    <row r="1448" spans="1:9" x14ac:dyDescent="0.25">
      <c r="A1448" s="21">
        <v>2826</v>
      </c>
      <c r="B1448" s="21" t="s">
        <v>8219</v>
      </c>
      <c r="C1448">
        <v>19</v>
      </c>
      <c r="G1448" s="22">
        <v>4030</v>
      </c>
      <c r="H1448" s="22" t="s">
        <v>8221</v>
      </c>
      <c r="I1448">
        <v>6</v>
      </c>
    </row>
    <row r="1449" spans="1:9" x14ac:dyDescent="0.25">
      <c r="A1449" s="21">
        <v>2827</v>
      </c>
      <c r="B1449" s="21" t="s">
        <v>8219</v>
      </c>
      <c r="C1449">
        <v>23</v>
      </c>
      <c r="G1449" s="22">
        <v>4031</v>
      </c>
      <c r="H1449" s="22" t="s">
        <v>8221</v>
      </c>
      <c r="I1449">
        <v>0</v>
      </c>
    </row>
    <row r="1450" spans="1:9" x14ac:dyDescent="0.25">
      <c r="A1450" s="21">
        <v>2828</v>
      </c>
      <c r="B1450" s="21" t="s">
        <v>8219</v>
      </c>
      <c r="C1450">
        <v>97</v>
      </c>
      <c r="G1450" s="22">
        <v>4032</v>
      </c>
      <c r="H1450" s="22" t="s">
        <v>8221</v>
      </c>
      <c r="I1450">
        <v>7</v>
      </c>
    </row>
    <row r="1451" spans="1:9" x14ac:dyDescent="0.25">
      <c r="A1451" s="21">
        <v>2829</v>
      </c>
      <c r="B1451" s="21" t="s">
        <v>8219</v>
      </c>
      <c r="C1451">
        <v>76</v>
      </c>
      <c r="G1451" s="22">
        <v>4033</v>
      </c>
      <c r="H1451" s="22" t="s">
        <v>8221</v>
      </c>
      <c r="I1451">
        <v>94</v>
      </c>
    </row>
    <row r="1452" spans="1:9" x14ac:dyDescent="0.25">
      <c r="A1452" s="21">
        <v>2830</v>
      </c>
      <c r="B1452" s="21" t="s">
        <v>8219</v>
      </c>
      <c r="C1452">
        <v>11</v>
      </c>
      <c r="G1452" s="22">
        <v>4034</v>
      </c>
      <c r="H1452" s="22" t="s">
        <v>8221</v>
      </c>
      <c r="I1452">
        <v>2</v>
      </c>
    </row>
    <row r="1453" spans="1:9" x14ac:dyDescent="0.25">
      <c r="A1453" s="21">
        <v>2831</v>
      </c>
      <c r="B1453" s="21" t="s">
        <v>8219</v>
      </c>
      <c r="C1453">
        <v>52</v>
      </c>
      <c r="G1453" s="22">
        <v>4035</v>
      </c>
      <c r="H1453" s="22" t="s">
        <v>8221</v>
      </c>
      <c r="I1453">
        <v>25</v>
      </c>
    </row>
    <row r="1454" spans="1:9" x14ac:dyDescent="0.25">
      <c r="A1454" s="21">
        <v>2832</v>
      </c>
      <c r="B1454" s="21" t="s">
        <v>8219</v>
      </c>
      <c r="C1454">
        <v>95</v>
      </c>
      <c r="G1454" s="22">
        <v>4036</v>
      </c>
      <c r="H1454" s="22" t="s">
        <v>8221</v>
      </c>
      <c r="I1454">
        <v>17</v>
      </c>
    </row>
    <row r="1455" spans="1:9" x14ac:dyDescent="0.25">
      <c r="A1455" s="21">
        <v>2833</v>
      </c>
      <c r="B1455" s="21" t="s">
        <v>8219</v>
      </c>
      <c r="C1455">
        <v>35</v>
      </c>
      <c r="G1455" s="22">
        <v>4037</v>
      </c>
      <c r="H1455" s="22" t="s">
        <v>8221</v>
      </c>
      <c r="I1455">
        <v>2</v>
      </c>
    </row>
    <row r="1456" spans="1:9" x14ac:dyDescent="0.25">
      <c r="A1456" s="21">
        <v>2834</v>
      </c>
      <c r="B1456" s="21" t="s">
        <v>8219</v>
      </c>
      <c r="C1456">
        <v>21</v>
      </c>
      <c r="G1456" s="22">
        <v>4038</v>
      </c>
      <c r="H1456" s="22" t="s">
        <v>8221</v>
      </c>
      <c r="I1456">
        <v>4</v>
      </c>
    </row>
    <row r="1457" spans="1:9" x14ac:dyDescent="0.25">
      <c r="A1457" s="21">
        <v>2835</v>
      </c>
      <c r="B1457" s="21" t="s">
        <v>8219</v>
      </c>
      <c r="C1457">
        <v>93</v>
      </c>
      <c r="G1457" s="22">
        <v>4039</v>
      </c>
      <c r="H1457" s="22" t="s">
        <v>8221</v>
      </c>
      <c r="I1457">
        <v>5</v>
      </c>
    </row>
    <row r="1458" spans="1:9" x14ac:dyDescent="0.25">
      <c r="A1458" s="21">
        <v>2836</v>
      </c>
      <c r="B1458" s="21" t="s">
        <v>8219</v>
      </c>
      <c r="C1458">
        <v>11</v>
      </c>
      <c r="G1458" s="22">
        <v>4040</v>
      </c>
      <c r="H1458" s="22" t="s">
        <v>8221</v>
      </c>
      <c r="I1458">
        <v>2</v>
      </c>
    </row>
    <row r="1459" spans="1:9" x14ac:dyDescent="0.25">
      <c r="A1459" s="21">
        <v>2837</v>
      </c>
      <c r="B1459" s="21" t="s">
        <v>8219</v>
      </c>
      <c r="C1459">
        <v>21</v>
      </c>
      <c r="G1459" s="22">
        <v>4041</v>
      </c>
      <c r="H1459" s="22" t="s">
        <v>8221</v>
      </c>
      <c r="I1459">
        <v>2</v>
      </c>
    </row>
    <row r="1460" spans="1:9" x14ac:dyDescent="0.25">
      <c r="A1460" s="21">
        <v>2838</v>
      </c>
      <c r="B1460" s="21" t="s">
        <v>8219</v>
      </c>
      <c r="C1460">
        <v>54</v>
      </c>
      <c r="G1460" s="22">
        <v>4042</v>
      </c>
      <c r="H1460" s="22" t="s">
        <v>8221</v>
      </c>
      <c r="I1460">
        <v>3</v>
      </c>
    </row>
    <row r="1461" spans="1:9" x14ac:dyDescent="0.25">
      <c r="A1461" s="21">
        <v>2839</v>
      </c>
      <c r="B1461" s="21" t="s">
        <v>8219</v>
      </c>
      <c r="C1461">
        <v>31</v>
      </c>
      <c r="G1461" s="22">
        <v>4043</v>
      </c>
      <c r="H1461" s="22" t="s">
        <v>8221</v>
      </c>
      <c r="I1461">
        <v>0</v>
      </c>
    </row>
    <row r="1462" spans="1:9" x14ac:dyDescent="0.25">
      <c r="A1462" s="21">
        <v>2840</v>
      </c>
      <c r="B1462" s="21" t="s">
        <v>8219</v>
      </c>
      <c r="C1462">
        <v>132</v>
      </c>
      <c r="G1462" s="22">
        <v>4044</v>
      </c>
      <c r="H1462" s="22" t="s">
        <v>8221</v>
      </c>
      <c r="I1462">
        <v>4</v>
      </c>
    </row>
    <row r="1463" spans="1:9" x14ac:dyDescent="0.25">
      <c r="A1463" s="21">
        <v>2921</v>
      </c>
      <c r="B1463" s="21" t="s">
        <v>8219</v>
      </c>
      <c r="C1463">
        <v>3</v>
      </c>
      <c r="G1463" s="22">
        <v>4045</v>
      </c>
      <c r="H1463" s="22" t="s">
        <v>8221</v>
      </c>
      <c r="I1463">
        <v>1</v>
      </c>
    </row>
    <row r="1464" spans="1:9" x14ac:dyDescent="0.25">
      <c r="A1464" s="21">
        <v>2922</v>
      </c>
      <c r="B1464" s="21" t="s">
        <v>8219</v>
      </c>
      <c r="C1464">
        <v>6</v>
      </c>
      <c r="G1464" s="22">
        <v>4046</v>
      </c>
      <c r="H1464" s="22" t="s">
        <v>8221</v>
      </c>
      <c r="I1464">
        <v>12</v>
      </c>
    </row>
    <row r="1465" spans="1:9" x14ac:dyDescent="0.25">
      <c r="A1465" s="21">
        <v>2923</v>
      </c>
      <c r="B1465" s="21" t="s">
        <v>8219</v>
      </c>
      <c r="C1465">
        <v>10</v>
      </c>
      <c r="G1465" s="22">
        <v>4047</v>
      </c>
      <c r="H1465" s="22" t="s">
        <v>8221</v>
      </c>
      <c r="I1465">
        <v>4</v>
      </c>
    </row>
    <row r="1466" spans="1:9" x14ac:dyDescent="0.25">
      <c r="A1466" s="21">
        <v>2924</v>
      </c>
      <c r="B1466" s="21" t="s">
        <v>8219</v>
      </c>
      <c r="C1466">
        <v>147</v>
      </c>
      <c r="G1466" s="22">
        <v>4048</v>
      </c>
      <c r="H1466" s="22" t="s">
        <v>8221</v>
      </c>
      <c r="I1466">
        <v>91</v>
      </c>
    </row>
    <row r="1467" spans="1:9" x14ac:dyDescent="0.25">
      <c r="A1467" s="21">
        <v>2925</v>
      </c>
      <c r="B1467" s="21" t="s">
        <v>8219</v>
      </c>
      <c r="C1467">
        <v>199</v>
      </c>
      <c r="G1467" s="22">
        <v>4049</v>
      </c>
      <c r="H1467" s="22" t="s">
        <v>8221</v>
      </c>
      <c r="I1467">
        <v>1</v>
      </c>
    </row>
    <row r="1468" spans="1:9" x14ac:dyDescent="0.25">
      <c r="A1468" s="21">
        <v>2926</v>
      </c>
      <c r="B1468" s="21" t="s">
        <v>8219</v>
      </c>
      <c r="C1468">
        <v>50</v>
      </c>
      <c r="G1468" s="22">
        <v>4050</v>
      </c>
      <c r="H1468" s="22" t="s">
        <v>8221</v>
      </c>
      <c r="I1468">
        <v>1</v>
      </c>
    </row>
    <row r="1469" spans="1:9" x14ac:dyDescent="0.25">
      <c r="A1469" s="21">
        <v>2927</v>
      </c>
      <c r="B1469" s="21" t="s">
        <v>8219</v>
      </c>
      <c r="C1469">
        <v>21</v>
      </c>
      <c r="G1469" s="22">
        <v>4051</v>
      </c>
      <c r="H1469" s="22" t="s">
        <v>8221</v>
      </c>
      <c r="I1469">
        <v>0</v>
      </c>
    </row>
    <row r="1470" spans="1:9" x14ac:dyDescent="0.25">
      <c r="A1470" s="21">
        <v>2928</v>
      </c>
      <c r="B1470" s="21" t="s">
        <v>8219</v>
      </c>
      <c r="C1470">
        <v>24</v>
      </c>
      <c r="G1470" s="22">
        <v>4052</v>
      </c>
      <c r="H1470" s="22" t="s">
        <v>8221</v>
      </c>
      <c r="I1470">
        <v>13</v>
      </c>
    </row>
    <row r="1471" spans="1:9" x14ac:dyDescent="0.25">
      <c r="A1471" s="21">
        <v>2929</v>
      </c>
      <c r="B1471" s="21" t="s">
        <v>8219</v>
      </c>
      <c r="C1471">
        <v>32</v>
      </c>
      <c r="G1471" s="22">
        <v>4053</v>
      </c>
      <c r="H1471" s="22" t="s">
        <v>8221</v>
      </c>
      <c r="I1471">
        <v>2</v>
      </c>
    </row>
    <row r="1472" spans="1:9" x14ac:dyDescent="0.25">
      <c r="A1472" s="21">
        <v>2930</v>
      </c>
      <c r="B1472" s="21" t="s">
        <v>8219</v>
      </c>
      <c r="C1472">
        <v>62</v>
      </c>
      <c r="G1472" s="22">
        <v>4054</v>
      </c>
      <c r="H1472" s="22" t="s">
        <v>8221</v>
      </c>
      <c r="I1472">
        <v>0</v>
      </c>
    </row>
    <row r="1473" spans="1:9" x14ac:dyDescent="0.25">
      <c r="A1473" s="21">
        <v>2931</v>
      </c>
      <c r="B1473" s="21" t="s">
        <v>8219</v>
      </c>
      <c r="C1473">
        <v>9</v>
      </c>
      <c r="G1473" s="22">
        <v>4055</v>
      </c>
      <c r="H1473" s="22" t="s">
        <v>8221</v>
      </c>
      <c r="I1473">
        <v>21</v>
      </c>
    </row>
    <row r="1474" spans="1:9" x14ac:dyDescent="0.25">
      <c r="A1474" s="21">
        <v>2932</v>
      </c>
      <c r="B1474" s="21" t="s">
        <v>8219</v>
      </c>
      <c r="C1474">
        <v>38</v>
      </c>
      <c r="G1474" s="22">
        <v>4056</v>
      </c>
      <c r="H1474" s="22" t="s">
        <v>8221</v>
      </c>
      <c r="I1474">
        <v>9</v>
      </c>
    </row>
    <row r="1475" spans="1:9" x14ac:dyDescent="0.25">
      <c r="A1475" s="21">
        <v>2933</v>
      </c>
      <c r="B1475" s="21" t="s">
        <v>8219</v>
      </c>
      <c r="C1475">
        <v>54</v>
      </c>
      <c r="G1475" s="22">
        <v>4057</v>
      </c>
      <c r="H1475" s="22" t="s">
        <v>8221</v>
      </c>
      <c r="I1475">
        <v>6</v>
      </c>
    </row>
    <row r="1476" spans="1:9" x14ac:dyDescent="0.25">
      <c r="A1476" s="21">
        <v>2934</v>
      </c>
      <c r="B1476" s="21" t="s">
        <v>8219</v>
      </c>
      <c r="C1476">
        <v>37</v>
      </c>
      <c r="G1476" s="22">
        <v>4058</v>
      </c>
      <c r="H1476" s="22" t="s">
        <v>8221</v>
      </c>
      <c r="I1476">
        <v>4</v>
      </c>
    </row>
    <row r="1477" spans="1:9" x14ac:dyDescent="0.25">
      <c r="A1477" s="21">
        <v>2935</v>
      </c>
      <c r="B1477" s="21" t="s">
        <v>8219</v>
      </c>
      <c r="C1477">
        <v>39</v>
      </c>
      <c r="G1477" s="22">
        <v>4059</v>
      </c>
      <c r="H1477" s="22" t="s">
        <v>8221</v>
      </c>
      <c r="I1477">
        <v>7</v>
      </c>
    </row>
    <row r="1478" spans="1:9" x14ac:dyDescent="0.25">
      <c r="A1478" s="21">
        <v>2936</v>
      </c>
      <c r="B1478" s="21" t="s">
        <v>8219</v>
      </c>
      <c r="C1478">
        <v>34</v>
      </c>
      <c r="G1478" s="22">
        <v>4060</v>
      </c>
      <c r="H1478" s="22" t="s">
        <v>8221</v>
      </c>
      <c r="I1478">
        <v>5</v>
      </c>
    </row>
    <row r="1479" spans="1:9" x14ac:dyDescent="0.25">
      <c r="A1479" s="21">
        <v>2937</v>
      </c>
      <c r="B1479" s="21" t="s">
        <v>8219</v>
      </c>
      <c r="C1479">
        <v>55</v>
      </c>
      <c r="G1479" s="22">
        <v>4061</v>
      </c>
      <c r="H1479" s="22" t="s">
        <v>8221</v>
      </c>
      <c r="I1479">
        <v>0</v>
      </c>
    </row>
    <row r="1480" spans="1:9" x14ac:dyDescent="0.25">
      <c r="A1480" s="21">
        <v>2938</v>
      </c>
      <c r="B1480" s="21" t="s">
        <v>8219</v>
      </c>
      <c r="C1480">
        <v>32</v>
      </c>
      <c r="G1480" s="22">
        <v>4062</v>
      </c>
      <c r="H1480" s="22" t="s">
        <v>8221</v>
      </c>
      <c r="I1480">
        <v>3</v>
      </c>
    </row>
    <row r="1481" spans="1:9" x14ac:dyDescent="0.25">
      <c r="A1481" s="21">
        <v>2939</v>
      </c>
      <c r="B1481" s="21" t="s">
        <v>8219</v>
      </c>
      <c r="C1481">
        <v>25</v>
      </c>
      <c r="G1481" s="22">
        <v>4063</v>
      </c>
      <c r="H1481" s="22" t="s">
        <v>8221</v>
      </c>
      <c r="I1481">
        <v>9</v>
      </c>
    </row>
    <row r="1482" spans="1:9" x14ac:dyDescent="0.25">
      <c r="A1482" s="21">
        <v>2940</v>
      </c>
      <c r="B1482" s="21" t="s">
        <v>8219</v>
      </c>
      <c r="C1482">
        <v>33</v>
      </c>
      <c r="G1482" s="22">
        <v>4064</v>
      </c>
      <c r="H1482" s="22" t="s">
        <v>8221</v>
      </c>
      <c r="I1482">
        <v>6</v>
      </c>
    </row>
    <row r="1483" spans="1:9" x14ac:dyDescent="0.25">
      <c r="A1483" s="21">
        <v>2961</v>
      </c>
      <c r="B1483" s="21" t="s">
        <v>8219</v>
      </c>
      <c r="C1483">
        <v>108</v>
      </c>
      <c r="G1483" s="22">
        <v>4065</v>
      </c>
      <c r="H1483" s="22" t="s">
        <v>8221</v>
      </c>
      <c r="I1483">
        <v>4</v>
      </c>
    </row>
    <row r="1484" spans="1:9" x14ac:dyDescent="0.25">
      <c r="A1484" s="21">
        <v>2962</v>
      </c>
      <c r="B1484" s="21" t="s">
        <v>8219</v>
      </c>
      <c r="C1484">
        <v>20</v>
      </c>
      <c r="G1484" s="22">
        <v>4066</v>
      </c>
      <c r="H1484" s="22" t="s">
        <v>8221</v>
      </c>
      <c r="I1484">
        <v>1</v>
      </c>
    </row>
    <row r="1485" spans="1:9" x14ac:dyDescent="0.25">
      <c r="A1485" s="21">
        <v>2963</v>
      </c>
      <c r="B1485" s="21" t="s">
        <v>8219</v>
      </c>
      <c r="C1485">
        <v>98</v>
      </c>
      <c r="G1485" s="22">
        <v>4067</v>
      </c>
      <c r="H1485" s="22" t="s">
        <v>8221</v>
      </c>
      <c r="I1485">
        <v>17</v>
      </c>
    </row>
    <row r="1486" spans="1:9" x14ac:dyDescent="0.25">
      <c r="A1486" s="21">
        <v>2964</v>
      </c>
      <c r="B1486" s="21" t="s">
        <v>8219</v>
      </c>
      <c r="C1486">
        <v>196</v>
      </c>
      <c r="G1486" s="22">
        <v>4068</v>
      </c>
      <c r="H1486" s="22" t="s">
        <v>8221</v>
      </c>
      <c r="I1486">
        <v>1</v>
      </c>
    </row>
    <row r="1487" spans="1:9" x14ac:dyDescent="0.25">
      <c r="A1487" s="21">
        <v>2965</v>
      </c>
      <c r="B1487" s="21" t="s">
        <v>8219</v>
      </c>
      <c r="C1487">
        <v>39</v>
      </c>
      <c r="G1487" s="22">
        <v>4069</v>
      </c>
      <c r="H1487" s="22" t="s">
        <v>8221</v>
      </c>
      <c r="I1487">
        <v>13</v>
      </c>
    </row>
    <row r="1488" spans="1:9" x14ac:dyDescent="0.25">
      <c r="A1488" s="21">
        <v>2966</v>
      </c>
      <c r="B1488" s="21" t="s">
        <v>8219</v>
      </c>
      <c r="C1488">
        <v>128</v>
      </c>
      <c r="G1488" s="22">
        <v>4070</v>
      </c>
      <c r="H1488" s="22" t="s">
        <v>8221</v>
      </c>
      <c r="I1488">
        <v>6</v>
      </c>
    </row>
    <row r="1489" spans="1:9" x14ac:dyDescent="0.25">
      <c r="A1489" s="21">
        <v>2967</v>
      </c>
      <c r="B1489" s="21" t="s">
        <v>8219</v>
      </c>
      <c r="C1489">
        <v>71</v>
      </c>
      <c r="G1489" s="22">
        <v>4071</v>
      </c>
      <c r="H1489" s="22" t="s">
        <v>8221</v>
      </c>
      <c r="I1489">
        <v>0</v>
      </c>
    </row>
    <row r="1490" spans="1:9" x14ac:dyDescent="0.25">
      <c r="A1490" s="21">
        <v>2968</v>
      </c>
      <c r="B1490" s="21" t="s">
        <v>8219</v>
      </c>
      <c r="C1490">
        <v>47</v>
      </c>
      <c r="G1490" s="22">
        <v>4072</v>
      </c>
      <c r="H1490" s="22" t="s">
        <v>8221</v>
      </c>
      <c r="I1490">
        <v>2</v>
      </c>
    </row>
    <row r="1491" spans="1:9" x14ac:dyDescent="0.25">
      <c r="A1491" s="21">
        <v>2969</v>
      </c>
      <c r="B1491" s="21" t="s">
        <v>8219</v>
      </c>
      <c r="C1491">
        <v>17</v>
      </c>
      <c r="G1491" s="22">
        <v>4073</v>
      </c>
      <c r="H1491" s="22" t="s">
        <v>8221</v>
      </c>
      <c r="I1491">
        <v>2</v>
      </c>
    </row>
    <row r="1492" spans="1:9" x14ac:dyDescent="0.25">
      <c r="A1492" s="21">
        <v>2970</v>
      </c>
      <c r="B1492" s="21" t="s">
        <v>8219</v>
      </c>
      <c r="C1492">
        <v>91</v>
      </c>
      <c r="G1492" s="22">
        <v>4074</v>
      </c>
      <c r="H1492" s="22" t="s">
        <v>8221</v>
      </c>
      <c r="I1492">
        <v>21</v>
      </c>
    </row>
    <row r="1493" spans="1:9" x14ac:dyDescent="0.25">
      <c r="A1493" s="21">
        <v>2971</v>
      </c>
      <c r="B1493" s="21" t="s">
        <v>8219</v>
      </c>
      <c r="C1493">
        <v>43</v>
      </c>
      <c r="G1493" s="22">
        <v>4075</v>
      </c>
      <c r="H1493" s="22" t="s">
        <v>8221</v>
      </c>
      <c r="I1493">
        <v>13</v>
      </c>
    </row>
    <row r="1494" spans="1:9" x14ac:dyDescent="0.25">
      <c r="A1494" s="21">
        <v>2972</v>
      </c>
      <c r="B1494" s="21" t="s">
        <v>8219</v>
      </c>
      <c r="C1494">
        <v>17</v>
      </c>
      <c r="G1494" s="22">
        <v>4076</v>
      </c>
      <c r="H1494" s="22" t="s">
        <v>8221</v>
      </c>
      <c r="I1494">
        <v>0</v>
      </c>
    </row>
    <row r="1495" spans="1:9" x14ac:dyDescent="0.25">
      <c r="A1495" s="21">
        <v>2973</v>
      </c>
      <c r="B1495" s="21" t="s">
        <v>8219</v>
      </c>
      <c r="C1495">
        <v>33</v>
      </c>
      <c r="G1495" s="22">
        <v>4077</v>
      </c>
      <c r="H1495" s="22" t="s">
        <v>8221</v>
      </c>
      <c r="I1495">
        <v>6</v>
      </c>
    </row>
    <row r="1496" spans="1:9" x14ac:dyDescent="0.25">
      <c r="A1496" s="21">
        <v>2974</v>
      </c>
      <c r="B1496" s="21" t="s">
        <v>8219</v>
      </c>
      <c r="C1496">
        <v>87</v>
      </c>
      <c r="G1496" s="22">
        <v>4078</v>
      </c>
      <c r="H1496" s="22" t="s">
        <v>8221</v>
      </c>
      <c r="I1496">
        <v>0</v>
      </c>
    </row>
    <row r="1497" spans="1:9" x14ac:dyDescent="0.25">
      <c r="A1497" s="21">
        <v>2975</v>
      </c>
      <c r="B1497" s="21" t="s">
        <v>8219</v>
      </c>
      <c r="C1497">
        <v>113</v>
      </c>
      <c r="G1497" s="22">
        <v>4079</v>
      </c>
      <c r="H1497" s="22" t="s">
        <v>8221</v>
      </c>
      <c r="I1497">
        <v>1</v>
      </c>
    </row>
    <row r="1498" spans="1:9" x14ac:dyDescent="0.25">
      <c r="A1498" s="21">
        <v>2976</v>
      </c>
      <c r="B1498" s="21" t="s">
        <v>8219</v>
      </c>
      <c r="C1498">
        <v>14</v>
      </c>
      <c r="G1498" s="22">
        <v>4080</v>
      </c>
      <c r="H1498" s="22" t="s">
        <v>8221</v>
      </c>
      <c r="I1498">
        <v>0</v>
      </c>
    </row>
    <row r="1499" spans="1:9" x14ac:dyDescent="0.25">
      <c r="A1499" s="21">
        <v>2977</v>
      </c>
      <c r="B1499" s="21" t="s">
        <v>8219</v>
      </c>
      <c r="C1499">
        <v>30</v>
      </c>
      <c r="G1499" s="22">
        <v>4081</v>
      </c>
      <c r="H1499" s="22" t="s">
        <v>8221</v>
      </c>
      <c r="I1499">
        <v>12</v>
      </c>
    </row>
    <row r="1500" spans="1:9" x14ac:dyDescent="0.25">
      <c r="A1500" s="21">
        <v>2978</v>
      </c>
      <c r="B1500" s="21" t="s">
        <v>8219</v>
      </c>
      <c r="C1500">
        <v>16</v>
      </c>
      <c r="G1500" s="22">
        <v>4082</v>
      </c>
      <c r="H1500" s="22" t="s">
        <v>8221</v>
      </c>
      <c r="I1500">
        <v>2</v>
      </c>
    </row>
    <row r="1501" spans="1:9" x14ac:dyDescent="0.25">
      <c r="A1501" s="21">
        <v>2979</v>
      </c>
      <c r="B1501" s="21" t="s">
        <v>8219</v>
      </c>
      <c r="C1501">
        <v>46</v>
      </c>
      <c r="G1501" s="22">
        <v>4083</v>
      </c>
      <c r="H1501" s="22" t="s">
        <v>8221</v>
      </c>
      <c r="I1501">
        <v>6</v>
      </c>
    </row>
    <row r="1502" spans="1:9" x14ac:dyDescent="0.25">
      <c r="A1502" s="21">
        <v>2980</v>
      </c>
      <c r="B1502" s="21" t="s">
        <v>8219</v>
      </c>
      <c r="C1502">
        <v>24</v>
      </c>
      <c r="G1502" s="22">
        <v>4084</v>
      </c>
      <c r="H1502" s="22" t="s">
        <v>8221</v>
      </c>
      <c r="I1502">
        <v>1</v>
      </c>
    </row>
    <row r="1503" spans="1:9" x14ac:dyDescent="0.25">
      <c r="A1503" s="21">
        <v>2981</v>
      </c>
      <c r="B1503" s="21" t="s">
        <v>8219</v>
      </c>
      <c r="C1503">
        <v>97</v>
      </c>
      <c r="G1503" s="22">
        <v>4085</v>
      </c>
      <c r="H1503" s="22" t="s">
        <v>8221</v>
      </c>
      <c r="I1503">
        <v>1</v>
      </c>
    </row>
    <row r="1504" spans="1:9" x14ac:dyDescent="0.25">
      <c r="A1504" s="21">
        <v>2982</v>
      </c>
      <c r="B1504" s="21" t="s">
        <v>8219</v>
      </c>
      <c r="C1504">
        <v>59</v>
      </c>
      <c r="G1504" s="22">
        <v>4086</v>
      </c>
      <c r="H1504" s="22" t="s">
        <v>8221</v>
      </c>
      <c r="I1504">
        <v>5</v>
      </c>
    </row>
    <row r="1505" spans="1:9" x14ac:dyDescent="0.25">
      <c r="A1505" s="21">
        <v>2983</v>
      </c>
      <c r="B1505" s="21" t="s">
        <v>8219</v>
      </c>
      <c r="C1505">
        <v>1095</v>
      </c>
      <c r="G1505" s="22">
        <v>4087</v>
      </c>
      <c r="H1505" s="22" t="s">
        <v>8221</v>
      </c>
      <c r="I1505">
        <v>0</v>
      </c>
    </row>
    <row r="1506" spans="1:9" x14ac:dyDescent="0.25">
      <c r="A1506" s="21">
        <v>2984</v>
      </c>
      <c r="B1506" s="21" t="s">
        <v>8219</v>
      </c>
      <c r="C1506">
        <v>218</v>
      </c>
      <c r="G1506" s="22">
        <v>4088</v>
      </c>
      <c r="H1506" s="22" t="s">
        <v>8221</v>
      </c>
      <c r="I1506">
        <v>3</v>
      </c>
    </row>
    <row r="1507" spans="1:9" x14ac:dyDescent="0.25">
      <c r="A1507" s="21">
        <v>2985</v>
      </c>
      <c r="B1507" s="21" t="s">
        <v>8219</v>
      </c>
      <c r="C1507">
        <v>111</v>
      </c>
      <c r="G1507" s="22">
        <v>4089</v>
      </c>
      <c r="H1507" s="22" t="s">
        <v>8221</v>
      </c>
      <c r="I1507">
        <v>8</v>
      </c>
    </row>
    <row r="1508" spans="1:9" x14ac:dyDescent="0.25">
      <c r="A1508" s="21">
        <v>2986</v>
      </c>
      <c r="B1508" s="21" t="s">
        <v>8219</v>
      </c>
      <c r="C1508">
        <v>56</v>
      </c>
      <c r="G1508" s="22">
        <v>4090</v>
      </c>
      <c r="H1508" s="22" t="s">
        <v>8221</v>
      </c>
      <c r="I1508">
        <v>3</v>
      </c>
    </row>
    <row r="1509" spans="1:9" x14ac:dyDescent="0.25">
      <c r="A1509" s="21">
        <v>2987</v>
      </c>
      <c r="B1509" s="21" t="s">
        <v>8219</v>
      </c>
      <c r="C1509">
        <v>265</v>
      </c>
      <c r="G1509" s="22">
        <v>4091</v>
      </c>
      <c r="H1509" s="22" t="s">
        <v>8221</v>
      </c>
      <c r="I1509">
        <v>8</v>
      </c>
    </row>
    <row r="1510" spans="1:9" x14ac:dyDescent="0.25">
      <c r="A1510" s="21">
        <v>2988</v>
      </c>
      <c r="B1510" s="21" t="s">
        <v>8219</v>
      </c>
      <c r="C1510">
        <v>28</v>
      </c>
      <c r="G1510" s="22">
        <v>4092</v>
      </c>
      <c r="H1510" s="22" t="s">
        <v>8221</v>
      </c>
      <c r="I1510">
        <v>1</v>
      </c>
    </row>
    <row r="1511" spans="1:9" x14ac:dyDescent="0.25">
      <c r="A1511" s="21">
        <v>2989</v>
      </c>
      <c r="B1511" s="21" t="s">
        <v>8219</v>
      </c>
      <c r="C1511">
        <v>364</v>
      </c>
      <c r="G1511" s="22">
        <v>4093</v>
      </c>
      <c r="H1511" s="22" t="s">
        <v>8221</v>
      </c>
      <c r="I1511">
        <v>4</v>
      </c>
    </row>
    <row r="1512" spans="1:9" x14ac:dyDescent="0.25">
      <c r="A1512" s="21">
        <v>2990</v>
      </c>
      <c r="B1512" s="21" t="s">
        <v>8219</v>
      </c>
      <c r="C1512">
        <v>27</v>
      </c>
      <c r="G1512" s="22">
        <v>4094</v>
      </c>
      <c r="H1512" s="22" t="s">
        <v>8221</v>
      </c>
      <c r="I1512">
        <v>8</v>
      </c>
    </row>
    <row r="1513" spans="1:9" x14ac:dyDescent="0.25">
      <c r="A1513" s="21">
        <v>2991</v>
      </c>
      <c r="B1513" s="21" t="s">
        <v>8219</v>
      </c>
      <c r="C1513">
        <v>93</v>
      </c>
      <c r="G1513" s="22">
        <v>4095</v>
      </c>
      <c r="H1513" s="22" t="s">
        <v>8221</v>
      </c>
      <c r="I1513">
        <v>1</v>
      </c>
    </row>
    <row r="1514" spans="1:9" x14ac:dyDescent="0.25">
      <c r="A1514" s="21">
        <v>2992</v>
      </c>
      <c r="B1514" s="21" t="s">
        <v>8219</v>
      </c>
      <c r="C1514">
        <v>64</v>
      </c>
      <c r="G1514" s="22">
        <v>4096</v>
      </c>
      <c r="H1514" s="22" t="s">
        <v>8221</v>
      </c>
      <c r="I1514">
        <v>5</v>
      </c>
    </row>
    <row r="1515" spans="1:9" x14ac:dyDescent="0.25">
      <c r="A1515" s="21">
        <v>2993</v>
      </c>
      <c r="B1515" s="21" t="s">
        <v>8219</v>
      </c>
      <c r="C1515">
        <v>22</v>
      </c>
      <c r="G1515" s="22">
        <v>4097</v>
      </c>
      <c r="H1515" s="22" t="s">
        <v>8221</v>
      </c>
      <c r="I1515">
        <v>0</v>
      </c>
    </row>
    <row r="1516" spans="1:9" x14ac:dyDescent="0.25">
      <c r="A1516" s="21">
        <v>2994</v>
      </c>
      <c r="B1516" s="21" t="s">
        <v>8219</v>
      </c>
      <c r="C1516">
        <v>59</v>
      </c>
      <c r="G1516" s="22">
        <v>4098</v>
      </c>
      <c r="H1516" s="22" t="s">
        <v>8221</v>
      </c>
      <c r="I1516">
        <v>0</v>
      </c>
    </row>
    <row r="1517" spans="1:9" x14ac:dyDescent="0.25">
      <c r="A1517" s="21">
        <v>2995</v>
      </c>
      <c r="B1517" s="21" t="s">
        <v>8219</v>
      </c>
      <c r="C1517">
        <v>249</v>
      </c>
      <c r="G1517" s="22">
        <v>4099</v>
      </c>
      <c r="H1517" s="22" t="s">
        <v>8221</v>
      </c>
      <c r="I1517">
        <v>1</v>
      </c>
    </row>
    <row r="1518" spans="1:9" x14ac:dyDescent="0.25">
      <c r="A1518" s="21">
        <v>2996</v>
      </c>
      <c r="B1518" s="21" t="s">
        <v>8219</v>
      </c>
      <c r="C1518">
        <v>392</v>
      </c>
      <c r="G1518" s="22">
        <v>4100</v>
      </c>
      <c r="H1518" s="22" t="s">
        <v>8221</v>
      </c>
      <c r="I1518">
        <v>0</v>
      </c>
    </row>
    <row r="1519" spans="1:9" x14ac:dyDescent="0.25">
      <c r="A1519" s="21">
        <v>2997</v>
      </c>
      <c r="B1519" s="21" t="s">
        <v>8219</v>
      </c>
      <c r="C1519">
        <v>115</v>
      </c>
      <c r="G1519" s="22">
        <v>4101</v>
      </c>
      <c r="H1519" s="22" t="s">
        <v>8221</v>
      </c>
      <c r="I1519">
        <v>0</v>
      </c>
    </row>
    <row r="1520" spans="1:9" x14ac:dyDescent="0.25">
      <c r="A1520" s="21">
        <v>2998</v>
      </c>
      <c r="B1520" s="21" t="s">
        <v>8219</v>
      </c>
      <c r="C1520">
        <v>433</v>
      </c>
      <c r="G1520" s="22">
        <v>4102</v>
      </c>
      <c r="H1520" s="22" t="s">
        <v>8221</v>
      </c>
      <c r="I1520">
        <v>6</v>
      </c>
    </row>
    <row r="1521" spans="1:9" x14ac:dyDescent="0.25">
      <c r="A1521" s="21">
        <v>2999</v>
      </c>
      <c r="B1521" s="21" t="s">
        <v>8219</v>
      </c>
      <c r="C1521">
        <v>20</v>
      </c>
      <c r="G1521" s="22">
        <v>4103</v>
      </c>
      <c r="H1521" s="22" t="s">
        <v>8221</v>
      </c>
      <c r="I1521">
        <v>6</v>
      </c>
    </row>
    <row r="1522" spans="1:9" x14ac:dyDescent="0.25">
      <c r="A1522" s="21">
        <v>3000</v>
      </c>
      <c r="B1522" s="21" t="s">
        <v>8219</v>
      </c>
      <c r="C1522">
        <v>8</v>
      </c>
      <c r="G1522" s="22">
        <v>4104</v>
      </c>
      <c r="H1522" s="22" t="s">
        <v>8221</v>
      </c>
      <c r="I1522">
        <v>14</v>
      </c>
    </row>
    <row r="1523" spans="1:9" x14ac:dyDescent="0.25">
      <c r="A1523" s="21">
        <v>3001</v>
      </c>
      <c r="B1523" s="21" t="s">
        <v>8219</v>
      </c>
      <c r="C1523">
        <v>175</v>
      </c>
      <c r="G1523" s="22">
        <v>4105</v>
      </c>
      <c r="H1523" s="22" t="s">
        <v>8221</v>
      </c>
      <c r="I1523">
        <v>6</v>
      </c>
    </row>
    <row r="1524" spans="1:9" x14ac:dyDescent="0.25">
      <c r="A1524" s="21">
        <v>3002</v>
      </c>
      <c r="B1524" s="21" t="s">
        <v>8219</v>
      </c>
      <c r="C1524">
        <v>104</v>
      </c>
      <c r="G1524" s="22">
        <v>4106</v>
      </c>
      <c r="H1524" s="22" t="s">
        <v>8221</v>
      </c>
      <c r="I1524">
        <v>33</v>
      </c>
    </row>
    <row r="1525" spans="1:9" x14ac:dyDescent="0.25">
      <c r="A1525" s="21">
        <v>3003</v>
      </c>
      <c r="B1525" s="21" t="s">
        <v>8219</v>
      </c>
      <c r="C1525">
        <v>17</v>
      </c>
      <c r="G1525" s="22">
        <v>4107</v>
      </c>
      <c r="H1525" s="22" t="s">
        <v>8221</v>
      </c>
      <c r="I1525">
        <v>4</v>
      </c>
    </row>
    <row r="1526" spans="1:9" x14ac:dyDescent="0.25">
      <c r="A1526" s="21">
        <v>3004</v>
      </c>
      <c r="B1526" s="21" t="s">
        <v>8219</v>
      </c>
      <c r="C1526">
        <v>277</v>
      </c>
      <c r="G1526" s="22">
        <v>4108</v>
      </c>
      <c r="H1526" s="22" t="s">
        <v>8221</v>
      </c>
      <c r="I1526">
        <v>1</v>
      </c>
    </row>
    <row r="1527" spans="1:9" x14ac:dyDescent="0.25">
      <c r="A1527" s="21">
        <v>3005</v>
      </c>
      <c r="B1527" s="21" t="s">
        <v>8219</v>
      </c>
      <c r="C1527">
        <v>118</v>
      </c>
      <c r="G1527" s="22">
        <v>4109</v>
      </c>
      <c r="H1527" s="22" t="s">
        <v>8221</v>
      </c>
      <c r="I1527">
        <v>0</v>
      </c>
    </row>
    <row r="1528" spans="1:9" x14ac:dyDescent="0.25">
      <c r="A1528" s="21">
        <v>3006</v>
      </c>
      <c r="B1528" s="21" t="s">
        <v>8219</v>
      </c>
      <c r="C1528">
        <v>97</v>
      </c>
      <c r="G1528" s="22">
        <v>4110</v>
      </c>
      <c r="H1528" s="22" t="s">
        <v>8221</v>
      </c>
      <c r="I1528">
        <v>6</v>
      </c>
    </row>
    <row r="1529" spans="1:9" x14ac:dyDescent="0.25">
      <c r="A1529" s="21">
        <v>3007</v>
      </c>
      <c r="B1529" s="21" t="s">
        <v>8219</v>
      </c>
      <c r="C1529">
        <v>20</v>
      </c>
      <c r="G1529" s="22">
        <v>4111</v>
      </c>
      <c r="H1529" s="22" t="s">
        <v>8221</v>
      </c>
      <c r="I1529">
        <v>6</v>
      </c>
    </row>
    <row r="1530" spans="1:9" x14ac:dyDescent="0.25">
      <c r="A1530" s="21">
        <v>3008</v>
      </c>
      <c r="B1530" s="21" t="s">
        <v>8219</v>
      </c>
      <c r="C1530">
        <v>26</v>
      </c>
      <c r="G1530" s="22">
        <v>4112</v>
      </c>
      <c r="H1530" s="22" t="s">
        <v>8221</v>
      </c>
      <c r="I1530">
        <v>1</v>
      </c>
    </row>
    <row r="1531" spans="1:9" x14ac:dyDescent="0.25">
      <c r="A1531" s="21">
        <v>3009</v>
      </c>
      <c r="B1531" s="21" t="s">
        <v>8219</v>
      </c>
      <c r="C1531">
        <v>128</v>
      </c>
      <c r="G1531" s="22">
        <v>4113</v>
      </c>
      <c r="H1531" s="22" t="s">
        <v>8221</v>
      </c>
      <c r="I1531">
        <v>3</v>
      </c>
    </row>
    <row r="1532" spans="1:9" x14ac:dyDescent="0.25">
      <c r="A1532" s="21">
        <v>3010</v>
      </c>
      <c r="B1532" s="21" t="s">
        <v>8219</v>
      </c>
      <c r="C1532">
        <v>15</v>
      </c>
    </row>
    <row r="1533" spans="1:9" x14ac:dyDescent="0.25">
      <c r="A1533" s="21">
        <v>3011</v>
      </c>
      <c r="B1533" s="21" t="s">
        <v>8219</v>
      </c>
      <c r="C1533">
        <v>25</v>
      </c>
    </row>
    <row r="1534" spans="1:9" x14ac:dyDescent="0.25">
      <c r="A1534" s="21">
        <v>3012</v>
      </c>
      <c r="B1534" s="21" t="s">
        <v>8219</v>
      </c>
      <c r="C1534">
        <v>55</v>
      </c>
    </row>
    <row r="1535" spans="1:9" x14ac:dyDescent="0.25">
      <c r="A1535" s="21">
        <v>3013</v>
      </c>
      <c r="B1535" s="21" t="s">
        <v>8219</v>
      </c>
      <c r="C1535">
        <v>107</v>
      </c>
    </row>
    <row r="1536" spans="1:9" x14ac:dyDescent="0.25">
      <c r="A1536" s="21">
        <v>3014</v>
      </c>
      <c r="B1536" s="21" t="s">
        <v>8219</v>
      </c>
      <c r="C1536">
        <v>557</v>
      </c>
    </row>
    <row r="1537" spans="1:3" x14ac:dyDescent="0.25">
      <c r="A1537" s="21">
        <v>3015</v>
      </c>
      <c r="B1537" s="21" t="s">
        <v>8219</v>
      </c>
      <c r="C1537">
        <v>40</v>
      </c>
    </row>
    <row r="1538" spans="1:3" x14ac:dyDescent="0.25">
      <c r="A1538" s="21">
        <v>3016</v>
      </c>
      <c r="B1538" s="21" t="s">
        <v>8219</v>
      </c>
      <c r="C1538">
        <v>36</v>
      </c>
    </row>
    <row r="1539" spans="1:3" x14ac:dyDescent="0.25">
      <c r="A1539" s="21">
        <v>3017</v>
      </c>
      <c r="B1539" s="21" t="s">
        <v>8219</v>
      </c>
      <c r="C1539">
        <v>159</v>
      </c>
    </row>
    <row r="1540" spans="1:3" x14ac:dyDescent="0.25">
      <c r="A1540" s="21">
        <v>3018</v>
      </c>
      <c r="B1540" s="21" t="s">
        <v>8219</v>
      </c>
      <c r="C1540">
        <v>41</v>
      </c>
    </row>
    <row r="1541" spans="1:3" x14ac:dyDescent="0.25">
      <c r="A1541" s="21">
        <v>3019</v>
      </c>
      <c r="B1541" s="21" t="s">
        <v>8219</v>
      </c>
      <c r="C1541">
        <v>226</v>
      </c>
    </row>
    <row r="1542" spans="1:3" x14ac:dyDescent="0.25">
      <c r="A1542" s="21">
        <v>3020</v>
      </c>
      <c r="B1542" s="21" t="s">
        <v>8219</v>
      </c>
      <c r="C1542">
        <v>30</v>
      </c>
    </row>
    <row r="1543" spans="1:3" x14ac:dyDescent="0.25">
      <c r="A1543" s="21">
        <v>3021</v>
      </c>
      <c r="B1543" s="21" t="s">
        <v>8219</v>
      </c>
      <c r="C1543">
        <v>103</v>
      </c>
    </row>
    <row r="1544" spans="1:3" x14ac:dyDescent="0.25">
      <c r="A1544" s="21">
        <v>3022</v>
      </c>
      <c r="B1544" s="21" t="s">
        <v>8219</v>
      </c>
      <c r="C1544">
        <v>62</v>
      </c>
    </row>
    <row r="1545" spans="1:3" x14ac:dyDescent="0.25">
      <c r="A1545" s="21">
        <v>3023</v>
      </c>
      <c r="B1545" s="21" t="s">
        <v>8219</v>
      </c>
      <c r="C1545">
        <v>6</v>
      </c>
    </row>
    <row r="1546" spans="1:3" x14ac:dyDescent="0.25">
      <c r="A1546" s="21">
        <v>3024</v>
      </c>
      <c r="B1546" s="21" t="s">
        <v>8219</v>
      </c>
      <c r="C1546">
        <v>182</v>
      </c>
    </row>
    <row r="1547" spans="1:3" x14ac:dyDescent="0.25">
      <c r="A1547" s="21">
        <v>3025</v>
      </c>
      <c r="B1547" s="21" t="s">
        <v>8219</v>
      </c>
      <c r="C1547">
        <v>145</v>
      </c>
    </row>
    <row r="1548" spans="1:3" x14ac:dyDescent="0.25">
      <c r="A1548" s="21">
        <v>3026</v>
      </c>
      <c r="B1548" s="21" t="s">
        <v>8219</v>
      </c>
      <c r="C1548">
        <v>25</v>
      </c>
    </row>
    <row r="1549" spans="1:3" x14ac:dyDescent="0.25">
      <c r="A1549" s="21">
        <v>3027</v>
      </c>
      <c r="B1549" s="21" t="s">
        <v>8219</v>
      </c>
      <c r="C1549">
        <v>320</v>
      </c>
    </row>
    <row r="1550" spans="1:3" x14ac:dyDescent="0.25">
      <c r="A1550" s="21">
        <v>3028</v>
      </c>
      <c r="B1550" s="21" t="s">
        <v>8219</v>
      </c>
      <c r="C1550">
        <v>99</v>
      </c>
    </row>
    <row r="1551" spans="1:3" x14ac:dyDescent="0.25">
      <c r="A1551" s="21">
        <v>3029</v>
      </c>
      <c r="B1551" s="21" t="s">
        <v>8219</v>
      </c>
      <c r="C1551">
        <v>348</v>
      </c>
    </row>
    <row r="1552" spans="1:3" x14ac:dyDescent="0.25">
      <c r="A1552" s="21">
        <v>3030</v>
      </c>
      <c r="B1552" s="21" t="s">
        <v>8219</v>
      </c>
      <c r="C1552">
        <v>41</v>
      </c>
    </row>
    <row r="1553" spans="1:3" x14ac:dyDescent="0.25">
      <c r="A1553" s="21">
        <v>3031</v>
      </c>
      <c r="B1553" s="21" t="s">
        <v>8219</v>
      </c>
      <c r="C1553">
        <v>29</v>
      </c>
    </row>
    <row r="1554" spans="1:3" x14ac:dyDescent="0.25">
      <c r="A1554" s="21">
        <v>3032</v>
      </c>
      <c r="B1554" s="21" t="s">
        <v>8219</v>
      </c>
      <c r="C1554">
        <v>25</v>
      </c>
    </row>
    <row r="1555" spans="1:3" x14ac:dyDescent="0.25">
      <c r="A1555" s="21">
        <v>3033</v>
      </c>
      <c r="B1555" s="21" t="s">
        <v>8219</v>
      </c>
      <c r="C1555">
        <v>23</v>
      </c>
    </row>
    <row r="1556" spans="1:3" x14ac:dyDescent="0.25">
      <c r="A1556" s="21">
        <v>3034</v>
      </c>
      <c r="B1556" s="21" t="s">
        <v>8219</v>
      </c>
      <c r="C1556">
        <v>1260</v>
      </c>
    </row>
    <row r="1557" spans="1:3" x14ac:dyDescent="0.25">
      <c r="A1557" s="21">
        <v>3035</v>
      </c>
      <c r="B1557" s="21" t="s">
        <v>8219</v>
      </c>
      <c r="C1557">
        <v>307</v>
      </c>
    </row>
    <row r="1558" spans="1:3" x14ac:dyDescent="0.25">
      <c r="A1558" s="21">
        <v>3036</v>
      </c>
      <c r="B1558" s="21" t="s">
        <v>8219</v>
      </c>
      <c r="C1558">
        <v>329</v>
      </c>
    </row>
    <row r="1559" spans="1:3" x14ac:dyDescent="0.25">
      <c r="A1559" s="21">
        <v>3037</v>
      </c>
      <c r="B1559" s="21" t="s">
        <v>8219</v>
      </c>
      <c r="C1559">
        <v>32</v>
      </c>
    </row>
    <row r="1560" spans="1:3" x14ac:dyDescent="0.25">
      <c r="A1560" s="21">
        <v>3038</v>
      </c>
      <c r="B1560" s="21" t="s">
        <v>8219</v>
      </c>
      <c r="C1560">
        <v>27</v>
      </c>
    </row>
    <row r="1561" spans="1:3" x14ac:dyDescent="0.25">
      <c r="A1561" s="21">
        <v>3039</v>
      </c>
      <c r="B1561" s="21" t="s">
        <v>8219</v>
      </c>
      <c r="C1561">
        <v>236</v>
      </c>
    </row>
    <row r="1562" spans="1:3" x14ac:dyDescent="0.25">
      <c r="A1562" s="21">
        <v>3040</v>
      </c>
      <c r="B1562" s="21" t="s">
        <v>8219</v>
      </c>
      <c r="C1562">
        <v>42</v>
      </c>
    </row>
    <row r="1563" spans="1:3" x14ac:dyDescent="0.25">
      <c r="A1563" s="21">
        <v>3041</v>
      </c>
      <c r="B1563" s="21" t="s">
        <v>8219</v>
      </c>
      <c r="C1563">
        <v>95</v>
      </c>
    </row>
    <row r="1564" spans="1:3" x14ac:dyDescent="0.25">
      <c r="A1564" s="21">
        <v>3042</v>
      </c>
      <c r="B1564" s="21" t="s">
        <v>8219</v>
      </c>
      <c r="C1564">
        <v>37</v>
      </c>
    </row>
    <row r="1565" spans="1:3" x14ac:dyDescent="0.25">
      <c r="A1565" s="21">
        <v>3043</v>
      </c>
      <c r="B1565" s="21" t="s">
        <v>8219</v>
      </c>
      <c r="C1565">
        <v>128</v>
      </c>
    </row>
    <row r="1566" spans="1:3" x14ac:dyDescent="0.25">
      <c r="A1566" s="21">
        <v>3044</v>
      </c>
      <c r="B1566" s="21" t="s">
        <v>8219</v>
      </c>
      <c r="C1566">
        <v>156</v>
      </c>
    </row>
    <row r="1567" spans="1:3" x14ac:dyDescent="0.25">
      <c r="A1567" s="21">
        <v>3045</v>
      </c>
      <c r="B1567" s="21" t="s">
        <v>8219</v>
      </c>
      <c r="C1567">
        <v>64</v>
      </c>
    </row>
    <row r="1568" spans="1:3" x14ac:dyDescent="0.25">
      <c r="A1568" s="21">
        <v>3046</v>
      </c>
      <c r="B1568" s="21" t="s">
        <v>8219</v>
      </c>
      <c r="C1568">
        <v>58</v>
      </c>
    </row>
    <row r="1569" spans="1:3" x14ac:dyDescent="0.25">
      <c r="A1569" s="21">
        <v>3047</v>
      </c>
      <c r="B1569" s="21" t="s">
        <v>8219</v>
      </c>
      <c r="C1569">
        <v>20</v>
      </c>
    </row>
    <row r="1570" spans="1:3" x14ac:dyDescent="0.25">
      <c r="A1570" s="21">
        <v>3048</v>
      </c>
      <c r="B1570" s="21" t="s">
        <v>8219</v>
      </c>
      <c r="C1570">
        <v>47</v>
      </c>
    </row>
    <row r="1571" spans="1:3" x14ac:dyDescent="0.25">
      <c r="A1571" s="21">
        <v>3049</v>
      </c>
      <c r="B1571" s="21" t="s">
        <v>8219</v>
      </c>
      <c r="C1571">
        <v>54</v>
      </c>
    </row>
    <row r="1572" spans="1:3" x14ac:dyDescent="0.25">
      <c r="A1572" s="21">
        <v>3050</v>
      </c>
      <c r="B1572" s="21" t="s">
        <v>8219</v>
      </c>
      <c r="C1572">
        <v>9</v>
      </c>
    </row>
    <row r="1573" spans="1:3" x14ac:dyDescent="0.25">
      <c r="A1573" s="21">
        <v>3147</v>
      </c>
      <c r="B1573" s="21" t="s">
        <v>8219</v>
      </c>
      <c r="C1573">
        <v>213</v>
      </c>
    </row>
    <row r="1574" spans="1:3" x14ac:dyDescent="0.25">
      <c r="A1574" s="21">
        <v>3148</v>
      </c>
      <c r="B1574" s="21" t="s">
        <v>8219</v>
      </c>
      <c r="C1574">
        <v>57</v>
      </c>
    </row>
    <row r="1575" spans="1:3" x14ac:dyDescent="0.25">
      <c r="A1575" s="21">
        <v>3149</v>
      </c>
      <c r="B1575" s="21" t="s">
        <v>8219</v>
      </c>
      <c r="C1575">
        <v>25</v>
      </c>
    </row>
    <row r="1576" spans="1:3" x14ac:dyDescent="0.25">
      <c r="A1576" s="21">
        <v>3150</v>
      </c>
      <c r="B1576" s="21" t="s">
        <v>8219</v>
      </c>
      <c r="C1576">
        <v>104</v>
      </c>
    </row>
    <row r="1577" spans="1:3" x14ac:dyDescent="0.25">
      <c r="A1577" s="21">
        <v>3151</v>
      </c>
      <c r="B1577" s="21" t="s">
        <v>8219</v>
      </c>
      <c r="C1577">
        <v>34</v>
      </c>
    </row>
    <row r="1578" spans="1:3" x14ac:dyDescent="0.25">
      <c r="A1578" s="21">
        <v>3152</v>
      </c>
      <c r="B1578" s="21" t="s">
        <v>8219</v>
      </c>
      <c r="C1578">
        <v>67</v>
      </c>
    </row>
    <row r="1579" spans="1:3" x14ac:dyDescent="0.25">
      <c r="A1579" s="21">
        <v>3153</v>
      </c>
      <c r="B1579" s="21" t="s">
        <v>8219</v>
      </c>
      <c r="C1579">
        <v>241</v>
      </c>
    </row>
    <row r="1580" spans="1:3" x14ac:dyDescent="0.25">
      <c r="A1580" s="21">
        <v>3154</v>
      </c>
      <c r="B1580" s="21" t="s">
        <v>8219</v>
      </c>
      <c r="C1580">
        <v>123</v>
      </c>
    </row>
    <row r="1581" spans="1:3" x14ac:dyDescent="0.25">
      <c r="A1581" s="21">
        <v>3155</v>
      </c>
      <c r="B1581" s="21" t="s">
        <v>8219</v>
      </c>
      <c r="C1581">
        <v>302</v>
      </c>
    </row>
    <row r="1582" spans="1:3" x14ac:dyDescent="0.25">
      <c r="A1582" s="21">
        <v>3156</v>
      </c>
      <c r="B1582" s="21" t="s">
        <v>8219</v>
      </c>
      <c r="C1582">
        <v>89</v>
      </c>
    </row>
    <row r="1583" spans="1:3" x14ac:dyDescent="0.25">
      <c r="A1583" s="21">
        <v>3157</v>
      </c>
      <c r="B1583" s="21" t="s">
        <v>8219</v>
      </c>
      <c r="C1583">
        <v>41</v>
      </c>
    </row>
    <row r="1584" spans="1:3" x14ac:dyDescent="0.25">
      <c r="A1584" s="21">
        <v>3158</v>
      </c>
      <c r="B1584" s="21" t="s">
        <v>8219</v>
      </c>
      <c r="C1584">
        <v>69</v>
      </c>
    </row>
    <row r="1585" spans="1:3" x14ac:dyDescent="0.25">
      <c r="A1585" s="21">
        <v>3159</v>
      </c>
      <c r="B1585" s="21" t="s">
        <v>8219</v>
      </c>
      <c r="C1585">
        <v>52</v>
      </c>
    </row>
    <row r="1586" spans="1:3" x14ac:dyDescent="0.25">
      <c r="A1586" s="21">
        <v>3160</v>
      </c>
      <c r="B1586" s="21" t="s">
        <v>8219</v>
      </c>
      <c r="C1586">
        <v>57</v>
      </c>
    </row>
    <row r="1587" spans="1:3" x14ac:dyDescent="0.25">
      <c r="A1587" s="21">
        <v>3161</v>
      </c>
      <c r="B1587" s="21" t="s">
        <v>8219</v>
      </c>
      <c r="C1587">
        <v>74</v>
      </c>
    </row>
    <row r="1588" spans="1:3" x14ac:dyDescent="0.25">
      <c r="A1588" s="21">
        <v>3162</v>
      </c>
      <c r="B1588" s="21" t="s">
        <v>8219</v>
      </c>
      <c r="C1588">
        <v>63</v>
      </c>
    </row>
    <row r="1589" spans="1:3" x14ac:dyDescent="0.25">
      <c r="A1589" s="21">
        <v>3163</v>
      </c>
      <c r="B1589" s="21" t="s">
        <v>8219</v>
      </c>
      <c r="C1589">
        <v>72</v>
      </c>
    </row>
    <row r="1590" spans="1:3" x14ac:dyDescent="0.25">
      <c r="A1590" s="21">
        <v>3164</v>
      </c>
      <c r="B1590" s="21" t="s">
        <v>8219</v>
      </c>
      <c r="C1590">
        <v>71</v>
      </c>
    </row>
    <row r="1591" spans="1:3" x14ac:dyDescent="0.25">
      <c r="A1591" s="21">
        <v>3165</v>
      </c>
      <c r="B1591" s="21" t="s">
        <v>8219</v>
      </c>
      <c r="C1591">
        <v>21</v>
      </c>
    </row>
    <row r="1592" spans="1:3" x14ac:dyDescent="0.25">
      <c r="A1592" s="21">
        <v>3166</v>
      </c>
      <c r="B1592" s="21" t="s">
        <v>8219</v>
      </c>
      <c r="C1592">
        <v>930</v>
      </c>
    </row>
    <row r="1593" spans="1:3" x14ac:dyDescent="0.25">
      <c r="A1593" s="21">
        <v>3167</v>
      </c>
      <c r="B1593" s="21" t="s">
        <v>8219</v>
      </c>
      <c r="C1593">
        <v>55</v>
      </c>
    </row>
    <row r="1594" spans="1:3" x14ac:dyDescent="0.25">
      <c r="A1594" s="21">
        <v>3168</v>
      </c>
      <c r="B1594" s="21" t="s">
        <v>8219</v>
      </c>
      <c r="C1594">
        <v>61</v>
      </c>
    </row>
    <row r="1595" spans="1:3" x14ac:dyDescent="0.25">
      <c r="A1595" s="21">
        <v>3169</v>
      </c>
      <c r="B1595" s="21" t="s">
        <v>8219</v>
      </c>
      <c r="C1595">
        <v>82</v>
      </c>
    </row>
    <row r="1596" spans="1:3" x14ac:dyDescent="0.25">
      <c r="A1596" s="21">
        <v>3170</v>
      </c>
      <c r="B1596" s="21" t="s">
        <v>8219</v>
      </c>
      <c r="C1596">
        <v>71</v>
      </c>
    </row>
    <row r="1597" spans="1:3" x14ac:dyDescent="0.25">
      <c r="A1597" s="21">
        <v>3171</v>
      </c>
      <c r="B1597" s="21" t="s">
        <v>8219</v>
      </c>
      <c r="C1597">
        <v>117</v>
      </c>
    </row>
    <row r="1598" spans="1:3" x14ac:dyDescent="0.25">
      <c r="A1598" s="21">
        <v>3172</v>
      </c>
      <c r="B1598" s="21" t="s">
        <v>8219</v>
      </c>
      <c r="C1598">
        <v>29</v>
      </c>
    </row>
    <row r="1599" spans="1:3" x14ac:dyDescent="0.25">
      <c r="A1599" s="21">
        <v>3173</v>
      </c>
      <c r="B1599" s="21" t="s">
        <v>8219</v>
      </c>
      <c r="C1599">
        <v>74</v>
      </c>
    </row>
    <row r="1600" spans="1:3" x14ac:dyDescent="0.25">
      <c r="A1600" s="21">
        <v>3174</v>
      </c>
      <c r="B1600" s="21" t="s">
        <v>8219</v>
      </c>
      <c r="C1600">
        <v>23</v>
      </c>
    </row>
    <row r="1601" spans="1:3" x14ac:dyDescent="0.25">
      <c r="A1601" s="21">
        <v>3175</v>
      </c>
      <c r="B1601" s="21" t="s">
        <v>8219</v>
      </c>
      <c r="C1601">
        <v>60</v>
      </c>
    </row>
    <row r="1602" spans="1:3" x14ac:dyDescent="0.25">
      <c r="A1602" s="21">
        <v>3176</v>
      </c>
      <c r="B1602" s="21" t="s">
        <v>8219</v>
      </c>
      <c r="C1602">
        <v>55</v>
      </c>
    </row>
    <row r="1603" spans="1:3" x14ac:dyDescent="0.25">
      <c r="A1603" s="21">
        <v>3177</v>
      </c>
      <c r="B1603" s="21" t="s">
        <v>8219</v>
      </c>
      <c r="C1603">
        <v>51</v>
      </c>
    </row>
    <row r="1604" spans="1:3" x14ac:dyDescent="0.25">
      <c r="A1604" s="21">
        <v>3178</v>
      </c>
      <c r="B1604" s="21" t="s">
        <v>8219</v>
      </c>
      <c r="C1604">
        <v>78</v>
      </c>
    </row>
    <row r="1605" spans="1:3" x14ac:dyDescent="0.25">
      <c r="A1605" s="21">
        <v>3179</v>
      </c>
      <c r="B1605" s="21" t="s">
        <v>8219</v>
      </c>
      <c r="C1605">
        <v>62</v>
      </c>
    </row>
    <row r="1606" spans="1:3" x14ac:dyDescent="0.25">
      <c r="A1606" s="21">
        <v>3180</v>
      </c>
      <c r="B1606" s="21" t="s">
        <v>8219</v>
      </c>
      <c r="C1606">
        <v>45</v>
      </c>
    </row>
    <row r="1607" spans="1:3" x14ac:dyDescent="0.25">
      <c r="A1607" s="21">
        <v>3181</v>
      </c>
      <c r="B1607" s="21" t="s">
        <v>8219</v>
      </c>
      <c r="C1607">
        <v>15</v>
      </c>
    </row>
    <row r="1608" spans="1:3" x14ac:dyDescent="0.25">
      <c r="A1608" s="21">
        <v>3182</v>
      </c>
      <c r="B1608" s="21" t="s">
        <v>8219</v>
      </c>
      <c r="C1608">
        <v>151</v>
      </c>
    </row>
    <row r="1609" spans="1:3" x14ac:dyDescent="0.25">
      <c r="A1609" s="21">
        <v>3183</v>
      </c>
      <c r="B1609" s="21" t="s">
        <v>8219</v>
      </c>
      <c r="C1609">
        <v>68</v>
      </c>
    </row>
    <row r="1610" spans="1:3" x14ac:dyDescent="0.25">
      <c r="A1610" s="21">
        <v>3184</v>
      </c>
      <c r="B1610" s="21" t="s">
        <v>8219</v>
      </c>
      <c r="C1610">
        <v>46</v>
      </c>
    </row>
    <row r="1611" spans="1:3" x14ac:dyDescent="0.25">
      <c r="A1611" s="21">
        <v>3185</v>
      </c>
      <c r="B1611" s="21" t="s">
        <v>8219</v>
      </c>
      <c r="C1611">
        <v>24</v>
      </c>
    </row>
    <row r="1612" spans="1:3" x14ac:dyDescent="0.25">
      <c r="A1612" s="21">
        <v>3186</v>
      </c>
      <c r="B1612" s="21" t="s">
        <v>8219</v>
      </c>
      <c r="C1612">
        <v>70</v>
      </c>
    </row>
    <row r="1613" spans="1:3" x14ac:dyDescent="0.25">
      <c r="A1613" s="21">
        <v>3187</v>
      </c>
      <c r="B1613" s="21" t="s">
        <v>8219</v>
      </c>
      <c r="C1613">
        <v>244</v>
      </c>
    </row>
    <row r="1614" spans="1:3" x14ac:dyDescent="0.25">
      <c r="A1614" s="21">
        <v>3208</v>
      </c>
      <c r="B1614" s="21" t="s">
        <v>8219</v>
      </c>
      <c r="C1614">
        <v>82</v>
      </c>
    </row>
    <row r="1615" spans="1:3" x14ac:dyDescent="0.25">
      <c r="A1615" s="21">
        <v>3209</v>
      </c>
      <c r="B1615" s="21" t="s">
        <v>8219</v>
      </c>
      <c r="C1615">
        <v>226</v>
      </c>
    </row>
    <row r="1616" spans="1:3" x14ac:dyDescent="0.25">
      <c r="A1616" s="21">
        <v>3210</v>
      </c>
      <c r="B1616" s="21" t="s">
        <v>8219</v>
      </c>
      <c r="C1616">
        <v>60</v>
      </c>
    </row>
    <row r="1617" spans="1:3" x14ac:dyDescent="0.25">
      <c r="A1617" s="21">
        <v>3211</v>
      </c>
      <c r="B1617" s="21" t="s">
        <v>8219</v>
      </c>
      <c r="C1617">
        <v>322</v>
      </c>
    </row>
    <row r="1618" spans="1:3" x14ac:dyDescent="0.25">
      <c r="A1618" s="21">
        <v>3212</v>
      </c>
      <c r="B1618" s="21" t="s">
        <v>8219</v>
      </c>
      <c r="C1618">
        <v>94</v>
      </c>
    </row>
    <row r="1619" spans="1:3" x14ac:dyDescent="0.25">
      <c r="A1619" s="21">
        <v>3213</v>
      </c>
      <c r="B1619" s="21" t="s">
        <v>8219</v>
      </c>
      <c r="C1619">
        <v>47</v>
      </c>
    </row>
    <row r="1620" spans="1:3" x14ac:dyDescent="0.25">
      <c r="A1620" s="21">
        <v>3214</v>
      </c>
      <c r="B1620" s="21" t="s">
        <v>8219</v>
      </c>
      <c r="C1620">
        <v>115</v>
      </c>
    </row>
    <row r="1621" spans="1:3" x14ac:dyDescent="0.25">
      <c r="A1621" s="21">
        <v>3215</v>
      </c>
      <c r="B1621" s="21" t="s">
        <v>8219</v>
      </c>
      <c r="C1621">
        <v>134</v>
      </c>
    </row>
    <row r="1622" spans="1:3" x14ac:dyDescent="0.25">
      <c r="A1622" s="21">
        <v>3216</v>
      </c>
      <c r="B1622" s="21" t="s">
        <v>8219</v>
      </c>
      <c r="C1622">
        <v>35</v>
      </c>
    </row>
    <row r="1623" spans="1:3" x14ac:dyDescent="0.25">
      <c r="A1623" s="21">
        <v>3217</v>
      </c>
      <c r="B1623" s="21" t="s">
        <v>8219</v>
      </c>
      <c r="C1623">
        <v>104</v>
      </c>
    </row>
    <row r="1624" spans="1:3" x14ac:dyDescent="0.25">
      <c r="A1624" s="21">
        <v>3218</v>
      </c>
      <c r="B1624" s="21" t="s">
        <v>8219</v>
      </c>
      <c r="C1624">
        <v>184</v>
      </c>
    </row>
    <row r="1625" spans="1:3" x14ac:dyDescent="0.25">
      <c r="A1625" s="21">
        <v>3219</v>
      </c>
      <c r="B1625" s="21" t="s">
        <v>8219</v>
      </c>
      <c r="C1625">
        <v>119</v>
      </c>
    </row>
    <row r="1626" spans="1:3" x14ac:dyDescent="0.25">
      <c r="A1626" s="21">
        <v>3220</v>
      </c>
      <c r="B1626" s="21" t="s">
        <v>8219</v>
      </c>
      <c r="C1626">
        <v>59</v>
      </c>
    </row>
    <row r="1627" spans="1:3" x14ac:dyDescent="0.25">
      <c r="A1627" s="21">
        <v>3221</v>
      </c>
      <c r="B1627" s="21" t="s">
        <v>8219</v>
      </c>
      <c r="C1627">
        <v>113</v>
      </c>
    </row>
    <row r="1628" spans="1:3" x14ac:dyDescent="0.25">
      <c r="A1628" s="21">
        <v>3222</v>
      </c>
      <c r="B1628" s="21" t="s">
        <v>8219</v>
      </c>
      <c r="C1628">
        <v>84</v>
      </c>
    </row>
    <row r="1629" spans="1:3" x14ac:dyDescent="0.25">
      <c r="A1629" s="21">
        <v>3223</v>
      </c>
      <c r="B1629" s="21" t="s">
        <v>8219</v>
      </c>
      <c r="C1629">
        <v>74</v>
      </c>
    </row>
    <row r="1630" spans="1:3" x14ac:dyDescent="0.25">
      <c r="A1630" s="21">
        <v>3224</v>
      </c>
      <c r="B1630" s="21" t="s">
        <v>8219</v>
      </c>
      <c r="C1630">
        <v>216</v>
      </c>
    </row>
    <row r="1631" spans="1:3" x14ac:dyDescent="0.25">
      <c r="A1631" s="21">
        <v>3225</v>
      </c>
      <c r="B1631" s="21" t="s">
        <v>8219</v>
      </c>
      <c r="C1631">
        <v>39</v>
      </c>
    </row>
    <row r="1632" spans="1:3" x14ac:dyDescent="0.25">
      <c r="A1632" s="21">
        <v>3226</v>
      </c>
      <c r="B1632" s="21" t="s">
        <v>8219</v>
      </c>
      <c r="C1632">
        <v>21</v>
      </c>
    </row>
    <row r="1633" spans="1:3" x14ac:dyDescent="0.25">
      <c r="A1633" s="21">
        <v>3227</v>
      </c>
      <c r="B1633" s="21" t="s">
        <v>8219</v>
      </c>
      <c r="C1633">
        <v>30</v>
      </c>
    </row>
    <row r="1634" spans="1:3" x14ac:dyDescent="0.25">
      <c r="A1634" s="21">
        <v>3228</v>
      </c>
      <c r="B1634" s="21" t="s">
        <v>8219</v>
      </c>
      <c r="C1634">
        <v>37</v>
      </c>
    </row>
    <row r="1635" spans="1:3" x14ac:dyDescent="0.25">
      <c r="A1635" s="21">
        <v>3229</v>
      </c>
      <c r="B1635" s="21" t="s">
        <v>8219</v>
      </c>
      <c r="C1635">
        <v>202</v>
      </c>
    </row>
    <row r="1636" spans="1:3" x14ac:dyDescent="0.25">
      <c r="A1636" s="21">
        <v>3230</v>
      </c>
      <c r="B1636" s="21" t="s">
        <v>8219</v>
      </c>
      <c r="C1636">
        <v>37</v>
      </c>
    </row>
    <row r="1637" spans="1:3" x14ac:dyDescent="0.25">
      <c r="A1637" s="21">
        <v>3231</v>
      </c>
      <c r="B1637" s="21" t="s">
        <v>8219</v>
      </c>
      <c r="C1637">
        <v>28</v>
      </c>
    </row>
    <row r="1638" spans="1:3" x14ac:dyDescent="0.25">
      <c r="A1638" s="21">
        <v>3232</v>
      </c>
      <c r="B1638" s="21" t="s">
        <v>8219</v>
      </c>
      <c r="C1638">
        <v>26</v>
      </c>
    </row>
    <row r="1639" spans="1:3" x14ac:dyDescent="0.25">
      <c r="A1639" s="21">
        <v>3233</v>
      </c>
      <c r="B1639" s="21" t="s">
        <v>8219</v>
      </c>
      <c r="C1639">
        <v>61</v>
      </c>
    </row>
    <row r="1640" spans="1:3" x14ac:dyDescent="0.25">
      <c r="A1640" s="21">
        <v>3234</v>
      </c>
      <c r="B1640" s="21" t="s">
        <v>8219</v>
      </c>
      <c r="C1640">
        <v>115</v>
      </c>
    </row>
    <row r="1641" spans="1:3" x14ac:dyDescent="0.25">
      <c r="A1641" s="21">
        <v>3235</v>
      </c>
      <c r="B1641" s="21" t="s">
        <v>8219</v>
      </c>
      <c r="C1641">
        <v>181</v>
      </c>
    </row>
    <row r="1642" spans="1:3" x14ac:dyDescent="0.25">
      <c r="A1642" s="21">
        <v>3236</v>
      </c>
      <c r="B1642" s="21" t="s">
        <v>8219</v>
      </c>
      <c r="C1642">
        <v>110</v>
      </c>
    </row>
    <row r="1643" spans="1:3" x14ac:dyDescent="0.25">
      <c r="A1643" s="21">
        <v>3237</v>
      </c>
      <c r="B1643" s="21" t="s">
        <v>8219</v>
      </c>
      <c r="C1643">
        <v>269</v>
      </c>
    </row>
    <row r="1644" spans="1:3" x14ac:dyDescent="0.25">
      <c r="A1644" s="21">
        <v>3238</v>
      </c>
      <c r="B1644" s="21" t="s">
        <v>8219</v>
      </c>
      <c r="C1644">
        <v>79</v>
      </c>
    </row>
    <row r="1645" spans="1:3" x14ac:dyDescent="0.25">
      <c r="A1645" s="21">
        <v>3239</v>
      </c>
      <c r="B1645" s="21" t="s">
        <v>8219</v>
      </c>
      <c r="C1645">
        <v>104</v>
      </c>
    </row>
    <row r="1646" spans="1:3" x14ac:dyDescent="0.25">
      <c r="A1646" s="21">
        <v>3240</v>
      </c>
      <c r="B1646" s="21" t="s">
        <v>8219</v>
      </c>
      <c r="C1646">
        <v>34</v>
      </c>
    </row>
    <row r="1647" spans="1:3" x14ac:dyDescent="0.25">
      <c r="A1647" s="21">
        <v>3241</v>
      </c>
      <c r="B1647" s="21" t="s">
        <v>8219</v>
      </c>
      <c r="C1647">
        <v>167</v>
      </c>
    </row>
    <row r="1648" spans="1:3" x14ac:dyDescent="0.25">
      <c r="A1648" s="21">
        <v>3242</v>
      </c>
      <c r="B1648" s="21" t="s">
        <v>8219</v>
      </c>
      <c r="C1648">
        <v>183</v>
      </c>
    </row>
    <row r="1649" spans="1:3" x14ac:dyDescent="0.25">
      <c r="A1649" s="21">
        <v>3243</v>
      </c>
      <c r="B1649" s="21" t="s">
        <v>8219</v>
      </c>
      <c r="C1649">
        <v>71</v>
      </c>
    </row>
    <row r="1650" spans="1:3" x14ac:dyDescent="0.25">
      <c r="A1650" s="21">
        <v>3244</v>
      </c>
      <c r="B1650" s="21" t="s">
        <v>8219</v>
      </c>
      <c r="C1650">
        <v>69</v>
      </c>
    </row>
    <row r="1651" spans="1:3" x14ac:dyDescent="0.25">
      <c r="A1651" s="21">
        <v>3245</v>
      </c>
      <c r="B1651" s="21" t="s">
        <v>8219</v>
      </c>
      <c r="C1651">
        <v>270</v>
      </c>
    </row>
    <row r="1652" spans="1:3" x14ac:dyDescent="0.25">
      <c r="A1652" s="21">
        <v>3246</v>
      </c>
      <c r="B1652" s="21" t="s">
        <v>8219</v>
      </c>
      <c r="C1652">
        <v>193</v>
      </c>
    </row>
    <row r="1653" spans="1:3" x14ac:dyDescent="0.25">
      <c r="A1653" s="21">
        <v>3247</v>
      </c>
      <c r="B1653" s="21" t="s">
        <v>8219</v>
      </c>
      <c r="C1653">
        <v>57</v>
      </c>
    </row>
    <row r="1654" spans="1:3" x14ac:dyDescent="0.25">
      <c r="A1654" s="21">
        <v>3248</v>
      </c>
      <c r="B1654" s="21" t="s">
        <v>8219</v>
      </c>
      <c r="C1654">
        <v>200</v>
      </c>
    </row>
    <row r="1655" spans="1:3" x14ac:dyDescent="0.25">
      <c r="A1655" s="21">
        <v>3249</v>
      </c>
      <c r="B1655" s="21" t="s">
        <v>8219</v>
      </c>
      <c r="C1655">
        <v>88</v>
      </c>
    </row>
    <row r="1656" spans="1:3" x14ac:dyDescent="0.25">
      <c r="A1656" s="21">
        <v>3250</v>
      </c>
      <c r="B1656" s="21" t="s">
        <v>8219</v>
      </c>
      <c r="C1656">
        <v>213</v>
      </c>
    </row>
    <row r="1657" spans="1:3" x14ac:dyDescent="0.25">
      <c r="A1657" s="21">
        <v>3251</v>
      </c>
      <c r="B1657" s="21" t="s">
        <v>8219</v>
      </c>
      <c r="C1657">
        <v>20</v>
      </c>
    </row>
    <row r="1658" spans="1:3" x14ac:dyDescent="0.25">
      <c r="A1658" s="21">
        <v>3252</v>
      </c>
      <c r="B1658" s="21" t="s">
        <v>8219</v>
      </c>
      <c r="C1658">
        <v>50</v>
      </c>
    </row>
    <row r="1659" spans="1:3" x14ac:dyDescent="0.25">
      <c r="A1659" s="21">
        <v>3253</v>
      </c>
      <c r="B1659" s="21" t="s">
        <v>8219</v>
      </c>
      <c r="C1659">
        <v>115</v>
      </c>
    </row>
    <row r="1660" spans="1:3" x14ac:dyDescent="0.25">
      <c r="A1660" s="21">
        <v>3254</v>
      </c>
      <c r="B1660" s="21" t="s">
        <v>8219</v>
      </c>
      <c r="C1660">
        <v>186</v>
      </c>
    </row>
    <row r="1661" spans="1:3" x14ac:dyDescent="0.25">
      <c r="A1661" s="21">
        <v>3255</v>
      </c>
      <c r="B1661" s="21" t="s">
        <v>8219</v>
      </c>
      <c r="C1661">
        <v>18</v>
      </c>
    </row>
    <row r="1662" spans="1:3" x14ac:dyDescent="0.25">
      <c r="A1662" s="21">
        <v>3256</v>
      </c>
      <c r="B1662" s="21" t="s">
        <v>8219</v>
      </c>
      <c r="C1662">
        <v>176</v>
      </c>
    </row>
    <row r="1663" spans="1:3" x14ac:dyDescent="0.25">
      <c r="A1663" s="21">
        <v>3257</v>
      </c>
      <c r="B1663" s="21" t="s">
        <v>8219</v>
      </c>
      <c r="C1663">
        <v>41</v>
      </c>
    </row>
    <row r="1664" spans="1:3" x14ac:dyDescent="0.25">
      <c r="A1664" s="21">
        <v>3258</v>
      </c>
      <c r="B1664" s="21" t="s">
        <v>8219</v>
      </c>
      <c r="C1664">
        <v>75</v>
      </c>
    </row>
    <row r="1665" spans="1:3" x14ac:dyDescent="0.25">
      <c r="A1665" s="21">
        <v>3259</v>
      </c>
      <c r="B1665" s="21" t="s">
        <v>8219</v>
      </c>
      <c r="C1665">
        <v>97</v>
      </c>
    </row>
    <row r="1666" spans="1:3" x14ac:dyDescent="0.25">
      <c r="A1666" s="21">
        <v>3260</v>
      </c>
      <c r="B1666" s="21" t="s">
        <v>8219</v>
      </c>
      <c r="C1666">
        <v>73</v>
      </c>
    </row>
    <row r="1667" spans="1:3" x14ac:dyDescent="0.25">
      <c r="A1667" s="21">
        <v>3261</v>
      </c>
      <c r="B1667" s="21" t="s">
        <v>8219</v>
      </c>
      <c r="C1667">
        <v>49</v>
      </c>
    </row>
    <row r="1668" spans="1:3" x14ac:dyDescent="0.25">
      <c r="A1668" s="21">
        <v>3262</v>
      </c>
      <c r="B1668" s="21" t="s">
        <v>8219</v>
      </c>
      <c r="C1668">
        <v>134</v>
      </c>
    </row>
    <row r="1669" spans="1:3" x14ac:dyDescent="0.25">
      <c r="A1669" s="21">
        <v>3263</v>
      </c>
      <c r="B1669" s="21" t="s">
        <v>8219</v>
      </c>
      <c r="C1669">
        <v>68</v>
      </c>
    </row>
    <row r="1670" spans="1:3" x14ac:dyDescent="0.25">
      <c r="A1670" s="21">
        <v>3264</v>
      </c>
      <c r="B1670" s="21" t="s">
        <v>8219</v>
      </c>
      <c r="C1670">
        <v>49</v>
      </c>
    </row>
    <row r="1671" spans="1:3" x14ac:dyDescent="0.25">
      <c r="A1671" s="21">
        <v>3265</v>
      </c>
      <c r="B1671" s="21" t="s">
        <v>8219</v>
      </c>
      <c r="C1671">
        <v>63</v>
      </c>
    </row>
    <row r="1672" spans="1:3" x14ac:dyDescent="0.25">
      <c r="A1672" s="21">
        <v>3266</v>
      </c>
      <c r="B1672" s="21" t="s">
        <v>8219</v>
      </c>
      <c r="C1672">
        <v>163</v>
      </c>
    </row>
    <row r="1673" spans="1:3" x14ac:dyDescent="0.25">
      <c r="A1673" s="21">
        <v>3267</v>
      </c>
      <c r="B1673" s="21" t="s">
        <v>8219</v>
      </c>
      <c r="C1673">
        <v>288</v>
      </c>
    </row>
    <row r="1674" spans="1:3" x14ac:dyDescent="0.25">
      <c r="A1674" s="21">
        <v>3268</v>
      </c>
      <c r="B1674" s="21" t="s">
        <v>8219</v>
      </c>
      <c r="C1674">
        <v>42</v>
      </c>
    </row>
    <row r="1675" spans="1:3" x14ac:dyDescent="0.25">
      <c r="A1675" s="21">
        <v>3269</v>
      </c>
      <c r="B1675" s="21" t="s">
        <v>8219</v>
      </c>
      <c r="C1675">
        <v>70</v>
      </c>
    </row>
    <row r="1676" spans="1:3" x14ac:dyDescent="0.25">
      <c r="A1676" s="21">
        <v>3270</v>
      </c>
      <c r="B1676" s="21" t="s">
        <v>8219</v>
      </c>
      <c r="C1676">
        <v>30</v>
      </c>
    </row>
    <row r="1677" spans="1:3" x14ac:dyDescent="0.25">
      <c r="A1677" s="21">
        <v>3271</v>
      </c>
      <c r="B1677" s="21" t="s">
        <v>8219</v>
      </c>
      <c r="C1677">
        <v>51</v>
      </c>
    </row>
    <row r="1678" spans="1:3" x14ac:dyDescent="0.25">
      <c r="A1678" s="21">
        <v>3272</v>
      </c>
      <c r="B1678" s="21" t="s">
        <v>8219</v>
      </c>
      <c r="C1678">
        <v>145</v>
      </c>
    </row>
    <row r="1679" spans="1:3" x14ac:dyDescent="0.25">
      <c r="A1679" s="21">
        <v>3273</v>
      </c>
      <c r="B1679" s="21" t="s">
        <v>8219</v>
      </c>
      <c r="C1679">
        <v>21</v>
      </c>
    </row>
    <row r="1680" spans="1:3" x14ac:dyDescent="0.25">
      <c r="A1680" s="21">
        <v>3274</v>
      </c>
      <c r="B1680" s="21" t="s">
        <v>8219</v>
      </c>
      <c r="C1680">
        <v>286</v>
      </c>
    </row>
    <row r="1681" spans="1:3" x14ac:dyDescent="0.25">
      <c r="A1681" s="21">
        <v>3275</v>
      </c>
      <c r="B1681" s="21" t="s">
        <v>8219</v>
      </c>
      <c r="C1681">
        <v>12</v>
      </c>
    </row>
    <row r="1682" spans="1:3" x14ac:dyDescent="0.25">
      <c r="A1682" s="21">
        <v>3276</v>
      </c>
      <c r="B1682" s="21" t="s">
        <v>8219</v>
      </c>
      <c r="C1682">
        <v>100</v>
      </c>
    </row>
    <row r="1683" spans="1:3" x14ac:dyDescent="0.25">
      <c r="A1683" s="21">
        <v>3277</v>
      </c>
      <c r="B1683" s="21" t="s">
        <v>8219</v>
      </c>
      <c r="C1683">
        <v>100</v>
      </c>
    </row>
    <row r="1684" spans="1:3" x14ac:dyDescent="0.25">
      <c r="A1684" s="21">
        <v>3278</v>
      </c>
      <c r="B1684" s="21" t="s">
        <v>8219</v>
      </c>
      <c r="C1684">
        <v>34</v>
      </c>
    </row>
    <row r="1685" spans="1:3" x14ac:dyDescent="0.25">
      <c r="A1685" s="21">
        <v>3279</v>
      </c>
      <c r="B1685" s="21" t="s">
        <v>8219</v>
      </c>
      <c r="C1685">
        <v>63</v>
      </c>
    </row>
    <row r="1686" spans="1:3" x14ac:dyDescent="0.25">
      <c r="A1686" s="21">
        <v>3280</v>
      </c>
      <c r="B1686" s="21" t="s">
        <v>8219</v>
      </c>
      <c r="C1686">
        <v>30</v>
      </c>
    </row>
    <row r="1687" spans="1:3" x14ac:dyDescent="0.25">
      <c r="A1687" s="21">
        <v>3281</v>
      </c>
      <c r="B1687" s="21" t="s">
        <v>8219</v>
      </c>
      <c r="C1687">
        <v>47</v>
      </c>
    </row>
    <row r="1688" spans="1:3" x14ac:dyDescent="0.25">
      <c r="A1688" s="21">
        <v>3282</v>
      </c>
      <c r="B1688" s="21" t="s">
        <v>8219</v>
      </c>
      <c r="C1688">
        <v>237</v>
      </c>
    </row>
    <row r="1689" spans="1:3" x14ac:dyDescent="0.25">
      <c r="A1689" s="21">
        <v>3283</v>
      </c>
      <c r="B1689" s="21" t="s">
        <v>8219</v>
      </c>
      <c r="C1689">
        <v>47</v>
      </c>
    </row>
    <row r="1690" spans="1:3" x14ac:dyDescent="0.25">
      <c r="A1690" s="21">
        <v>3284</v>
      </c>
      <c r="B1690" s="21" t="s">
        <v>8219</v>
      </c>
      <c r="C1690">
        <v>15</v>
      </c>
    </row>
    <row r="1691" spans="1:3" x14ac:dyDescent="0.25">
      <c r="A1691" s="21">
        <v>3285</v>
      </c>
      <c r="B1691" s="21" t="s">
        <v>8219</v>
      </c>
      <c r="C1691">
        <v>81</v>
      </c>
    </row>
    <row r="1692" spans="1:3" x14ac:dyDescent="0.25">
      <c r="A1692" s="21">
        <v>3286</v>
      </c>
      <c r="B1692" s="21" t="s">
        <v>8219</v>
      </c>
      <c r="C1692">
        <v>122</v>
      </c>
    </row>
    <row r="1693" spans="1:3" x14ac:dyDescent="0.25">
      <c r="A1693" s="21">
        <v>3287</v>
      </c>
      <c r="B1693" s="21" t="s">
        <v>8219</v>
      </c>
      <c r="C1693">
        <v>34</v>
      </c>
    </row>
    <row r="1694" spans="1:3" x14ac:dyDescent="0.25">
      <c r="A1694" s="21">
        <v>3288</v>
      </c>
      <c r="B1694" s="21" t="s">
        <v>8219</v>
      </c>
      <c r="C1694">
        <v>207</v>
      </c>
    </row>
    <row r="1695" spans="1:3" x14ac:dyDescent="0.25">
      <c r="A1695" s="21">
        <v>3289</v>
      </c>
      <c r="B1695" s="21" t="s">
        <v>8219</v>
      </c>
      <c r="C1695">
        <v>25</v>
      </c>
    </row>
    <row r="1696" spans="1:3" x14ac:dyDescent="0.25">
      <c r="A1696" s="21">
        <v>3290</v>
      </c>
      <c r="B1696" s="21" t="s">
        <v>8219</v>
      </c>
      <c r="C1696">
        <v>72</v>
      </c>
    </row>
    <row r="1697" spans="1:3" x14ac:dyDescent="0.25">
      <c r="A1697" s="21">
        <v>3291</v>
      </c>
      <c r="B1697" s="21" t="s">
        <v>8219</v>
      </c>
      <c r="C1697">
        <v>14</v>
      </c>
    </row>
    <row r="1698" spans="1:3" x14ac:dyDescent="0.25">
      <c r="A1698" s="21">
        <v>3292</v>
      </c>
      <c r="B1698" s="21" t="s">
        <v>8219</v>
      </c>
      <c r="C1698">
        <v>15</v>
      </c>
    </row>
    <row r="1699" spans="1:3" x14ac:dyDescent="0.25">
      <c r="A1699" s="21">
        <v>3293</v>
      </c>
      <c r="B1699" s="21" t="s">
        <v>8219</v>
      </c>
      <c r="C1699">
        <v>91</v>
      </c>
    </row>
    <row r="1700" spans="1:3" x14ac:dyDescent="0.25">
      <c r="A1700" s="21">
        <v>3294</v>
      </c>
      <c r="B1700" s="21" t="s">
        <v>8219</v>
      </c>
      <c r="C1700">
        <v>24</v>
      </c>
    </row>
    <row r="1701" spans="1:3" x14ac:dyDescent="0.25">
      <c r="A1701" s="21">
        <v>3295</v>
      </c>
      <c r="B1701" s="21" t="s">
        <v>8219</v>
      </c>
      <c r="C1701">
        <v>27</v>
      </c>
    </row>
    <row r="1702" spans="1:3" x14ac:dyDescent="0.25">
      <c r="A1702" s="21">
        <v>3296</v>
      </c>
      <c r="B1702" s="21" t="s">
        <v>8219</v>
      </c>
      <c r="C1702">
        <v>47</v>
      </c>
    </row>
    <row r="1703" spans="1:3" x14ac:dyDescent="0.25">
      <c r="A1703" s="21">
        <v>3297</v>
      </c>
      <c r="B1703" s="21" t="s">
        <v>8219</v>
      </c>
      <c r="C1703">
        <v>44</v>
      </c>
    </row>
    <row r="1704" spans="1:3" x14ac:dyDescent="0.25">
      <c r="A1704" s="21">
        <v>3298</v>
      </c>
      <c r="B1704" s="21" t="s">
        <v>8219</v>
      </c>
      <c r="C1704">
        <v>72</v>
      </c>
    </row>
    <row r="1705" spans="1:3" x14ac:dyDescent="0.25">
      <c r="A1705" s="21">
        <v>3299</v>
      </c>
      <c r="B1705" s="21" t="s">
        <v>8219</v>
      </c>
      <c r="C1705">
        <v>63</v>
      </c>
    </row>
    <row r="1706" spans="1:3" x14ac:dyDescent="0.25">
      <c r="A1706" s="21">
        <v>3300</v>
      </c>
      <c r="B1706" s="21" t="s">
        <v>8219</v>
      </c>
      <c r="C1706">
        <v>88</v>
      </c>
    </row>
    <row r="1707" spans="1:3" x14ac:dyDescent="0.25">
      <c r="A1707" s="21">
        <v>3301</v>
      </c>
      <c r="B1707" s="21" t="s">
        <v>8219</v>
      </c>
      <c r="C1707">
        <v>70</v>
      </c>
    </row>
    <row r="1708" spans="1:3" x14ac:dyDescent="0.25">
      <c r="A1708" s="21">
        <v>3302</v>
      </c>
      <c r="B1708" s="21" t="s">
        <v>8219</v>
      </c>
      <c r="C1708">
        <v>50</v>
      </c>
    </row>
    <row r="1709" spans="1:3" x14ac:dyDescent="0.25">
      <c r="A1709" s="21">
        <v>3303</v>
      </c>
      <c r="B1709" s="21" t="s">
        <v>8219</v>
      </c>
      <c r="C1709">
        <v>35</v>
      </c>
    </row>
    <row r="1710" spans="1:3" x14ac:dyDescent="0.25">
      <c r="A1710" s="21">
        <v>3304</v>
      </c>
      <c r="B1710" s="21" t="s">
        <v>8219</v>
      </c>
      <c r="C1710">
        <v>175</v>
      </c>
    </row>
    <row r="1711" spans="1:3" x14ac:dyDescent="0.25">
      <c r="A1711" s="21">
        <v>3305</v>
      </c>
      <c r="B1711" s="21" t="s">
        <v>8219</v>
      </c>
      <c r="C1711">
        <v>20</v>
      </c>
    </row>
    <row r="1712" spans="1:3" x14ac:dyDescent="0.25">
      <c r="A1712" s="21">
        <v>3306</v>
      </c>
      <c r="B1712" s="21" t="s">
        <v>8219</v>
      </c>
      <c r="C1712">
        <v>54</v>
      </c>
    </row>
    <row r="1713" spans="1:3" x14ac:dyDescent="0.25">
      <c r="A1713" s="21">
        <v>3307</v>
      </c>
      <c r="B1713" s="21" t="s">
        <v>8219</v>
      </c>
      <c r="C1713">
        <v>20</v>
      </c>
    </row>
    <row r="1714" spans="1:3" x14ac:dyDescent="0.25">
      <c r="A1714" s="21">
        <v>3308</v>
      </c>
      <c r="B1714" s="21" t="s">
        <v>8219</v>
      </c>
      <c r="C1714">
        <v>57</v>
      </c>
    </row>
    <row r="1715" spans="1:3" x14ac:dyDescent="0.25">
      <c r="A1715" s="21">
        <v>3309</v>
      </c>
      <c r="B1715" s="21" t="s">
        <v>8219</v>
      </c>
      <c r="C1715">
        <v>31</v>
      </c>
    </row>
    <row r="1716" spans="1:3" x14ac:dyDescent="0.25">
      <c r="A1716" s="21">
        <v>3310</v>
      </c>
      <c r="B1716" s="21" t="s">
        <v>8219</v>
      </c>
      <c r="C1716">
        <v>31</v>
      </c>
    </row>
    <row r="1717" spans="1:3" x14ac:dyDescent="0.25">
      <c r="A1717" s="21">
        <v>3311</v>
      </c>
      <c r="B1717" s="21" t="s">
        <v>8219</v>
      </c>
      <c r="C1717">
        <v>45</v>
      </c>
    </row>
    <row r="1718" spans="1:3" x14ac:dyDescent="0.25">
      <c r="A1718" s="21">
        <v>3312</v>
      </c>
      <c r="B1718" s="21" t="s">
        <v>8219</v>
      </c>
      <c r="C1718">
        <v>41</v>
      </c>
    </row>
    <row r="1719" spans="1:3" x14ac:dyDescent="0.25">
      <c r="A1719" s="21">
        <v>3313</v>
      </c>
      <c r="B1719" s="21" t="s">
        <v>8219</v>
      </c>
      <c r="C1719">
        <v>29</v>
      </c>
    </row>
    <row r="1720" spans="1:3" x14ac:dyDescent="0.25">
      <c r="A1720" s="21">
        <v>3314</v>
      </c>
      <c r="B1720" s="21" t="s">
        <v>8219</v>
      </c>
      <c r="C1720">
        <v>58</v>
      </c>
    </row>
    <row r="1721" spans="1:3" x14ac:dyDescent="0.25">
      <c r="A1721" s="21">
        <v>3315</v>
      </c>
      <c r="B1721" s="21" t="s">
        <v>8219</v>
      </c>
      <c r="C1721">
        <v>89</v>
      </c>
    </row>
    <row r="1722" spans="1:3" x14ac:dyDescent="0.25">
      <c r="A1722" s="21">
        <v>3316</v>
      </c>
      <c r="B1722" s="21" t="s">
        <v>8219</v>
      </c>
      <c r="C1722">
        <v>125</v>
      </c>
    </row>
    <row r="1723" spans="1:3" x14ac:dyDescent="0.25">
      <c r="A1723" s="21">
        <v>3317</v>
      </c>
      <c r="B1723" s="21" t="s">
        <v>8219</v>
      </c>
      <c r="C1723">
        <v>18</v>
      </c>
    </row>
    <row r="1724" spans="1:3" x14ac:dyDescent="0.25">
      <c r="A1724" s="21">
        <v>3318</v>
      </c>
      <c r="B1724" s="21" t="s">
        <v>8219</v>
      </c>
      <c r="C1724">
        <v>32</v>
      </c>
    </row>
    <row r="1725" spans="1:3" x14ac:dyDescent="0.25">
      <c r="A1725" s="21">
        <v>3319</v>
      </c>
      <c r="B1725" s="21" t="s">
        <v>8219</v>
      </c>
      <c r="C1725">
        <v>16</v>
      </c>
    </row>
    <row r="1726" spans="1:3" x14ac:dyDescent="0.25">
      <c r="A1726" s="21">
        <v>3320</v>
      </c>
      <c r="B1726" s="21" t="s">
        <v>8219</v>
      </c>
      <c r="C1726">
        <v>38</v>
      </c>
    </row>
    <row r="1727" spans="1:3" x14ac:dyDescent="0.25">
      <c r="A1727" s="21">
        <v>3321</v>
      </c>
      <c r="B1727" s="21" t="s">
        <v>8219</v>
      </c>
      <c r="C1727">
        <v>15</v>
      </c>
    </row>
    <row r="1728" spans="1:3" x14ac:dyDescent="0.25">
      <c r="A1728" s="21">
        <v>3322</v>
      </c>
      <c r="B1728" s="21" t="s">
        <v>8219</v>
      </c>
      <c r="C1728">
        <v>23</v>
      </c>
    </row>
    <row r="1729" spans="1:3" x14ac:dyDescent="0.25">
      <c r="A1729" s="21">
        <v>3323</v>
      </c>
      <c r="B1729" s="21" t="s">
        <v>8219</v>
      </c>
      <c r="C1729">
        <v>49</v>
      </c>
    </row>
    <row r="1730" spans="1:3" x14ac:dyDescent="0.25">
      <c r="A1730" s="21">
        <v>3324</v>
      </c>
      <c r="B1730" s="21" t="s">
        <v>8219</v>
      </c>
      <c r="C1730">
        <v>10</v>
      </c>
    </row>
    <row r="1731" spans="1:3" x14ac:dyDescent="0.25">
      <c r="A1731" s="21">
        <v>3325</v>
      </c>
      <c r="B1731" s="21" t="s">
        <v>8219</v>
      </c>
      <c r="C1731">
        <v>15</v>
      </c>
    </row>
    <row r="1732" spans="1:3" x14ac:dyDescent="0.25">
      <c r="A1732" s="21">
        <v>3326</v>
      </c>
      <c r="B1732" s="21" t="s">
        <v>8219</v>
      </c>
      <c r="C1732">
        <v>57</v>
      </c>
    </row>
    <row r="1733" spans="1:3" x14ac:dyDescent="0.25">
      <c r="A1733" s="21">
        <v>3327</v>
      </c>
      <c r="B1733" s="21" t="s">
        <v>8219</v>
      </c>
      <c r="C1733">
        <v>33</v>
      </c>
    </row>
    <row r="1734" spans="1:3" x14ac:dyDescent="0.25">
      <c r="A1734" s="21">
        <v>3328</v>
      </c>
      <c r="B1734" s="21" t="s">
        <v>8219</v>
      </c>
      <c r="C1734">
        <v>9</v>
      </c>
    </row>
    <row r="1735" spans="1:3" x14ac:dyDescent="0.25">
      <c r="A1735" s="21">
        <v>3329</v>
      </c>
      <c r="B1735" s="21" t="s">
        <v>8219</v>
      </c>
      <c r="C1735">
        <v>26</v>
      </c>
    </row>
    <row r="1736" spans="1:3" x14ac:dyDescent="0.25">
      <c r="A1736" s="21">
        <v>3330</v>
      </c>
      <c r="B1736" s="21" t="s">
        <v>8219</v>
      </c>
      <c r="C1736">
        <v>69</v>
      </c>
    </row>
    <row r="1737" spans="1:3" x14ac:dyDescent="0.25">
      <c r="A1737" s="21">
        <v>3331</v>
      </c>
      <c r="B1737" s="21" t="s">
        <v>8219</v>
      </c>
      <c r="C1737">
        <v>65</v>
      </c>
    </row>
    <row r="1738" spans="1:3" x14ac:dyDescent="0.25">
      <c r="A1738" s="21">
        <v>3332</v>
      </c>
      <c r="B1738" s="21" t="s">
        <v>8219</v>
      </c>
      <c r="C1738">
        <v>83</v>
      </c>
    </row>
    <row r="1739" spans="1:3" x14ac:dyDescent="0.25">
      <c r="A1739" s="21">
        <v>3333</v>
      </c>
      <c r="B1739" s="21" t="s">
        <v>8219</v>
      </c>
      <c r="C1739">
        <v>111</v>
      </c>
    </row>
    <row r="1740" spans="1:3" x14ac:dyDescent="0.25">
      <c r="A1740" s="21">
        <v>3334</v>
      </c>
      <c r="B1740" s="21" t="s">
        <v>8219</v>
      </c>
      <c r="C1740">
        <v>46</v>
      </c>
    </row>
    <row r="1741" spans="1:3" x14ac:dyDescent="0.25">
      <c r="A1741" s="21">
        <v>3335</v>
      </c>
      <c r="B1741" s="21" t="s">
        <v>8219</v>
      </c>
      <c r="C1741">
        <v>63</v>
      </c>
    </row>
    <row r="1742" spans="1:3" x14ac:dyDescent="0.25">
      <c r="A1742" s="21">
        <v>3336</v>
      </c>
      <c r="B1742" s="21" t="s">
        <v>8219</v>
      </c>
      <c r="C1742">
        <v>9</v>
      </c>
    </row>
    <row r="1743" spans="1:3" x14ac:dyDescent="0.25">
      <c r="A1743" s="21">
        <v>3337</v>
      </c>
      <c r="B1743" s="21" t="s">
        <v>8219</v>
      </c>
      <c r="C1743">
        <v>34</v>
      </c>
    </row>
    <row r="1744" spans="1:3" x14ac:dyDescent="0.25">
      <c r="A1744" s="21">
        <v>3338</v>
      </c>
      <c r="B1744" s="21" t="s">
        <v>8219</v>
      </c>
      <c r="C1744">
        <v>112</v>
      </c>
    </row>
    <row r="1745" spans="1:3" x14ac:dyDescent="0.25">
      <c r="A1745" s="21">
        <v>3339</v>
      </c>
      <c r="B1745" s="21" t="s">
        <v>8219</v>
      </c>
      <c r="C1745">
        <v>47</v>
      </c>
    </row>
    <row r="1746" spans="1:3" x14ac:dyDescent="0.25">
      <c r="A1746" s="21">
        <v>3340</v>
      </c>
      <c r="B1746" s="21" t="s">
        <v>8219</v>
      </c>
      <c r="C1746">
        <v>38</v>
      </c>
    </row>
    <row r="1747" spans="1:3" x14ac:dyDescent="0.25">
      <c r="A1747" s="21">
        <v>3341</v>
      </c>
      <c r="B1747" s="21" t="s">
        <v>8219</v>
      </c>
      <c r="C1747">
        <v>28</v>
      </c>
    </row>
    <row r="1748" spans="1:3" x14ac:dyDescent="0.25">
      <c r="A1748" s="21">
        <v>3342</v>
      </c>
      <c r="B1748" s="21" t="s">
        <v>8219</v>
      </c>
      <c r="C1748">
        <v>78</v>
      </c>
    </row>
    <row r="1749" spans="1:3" x14ac:dyDescent="0.25">
      <c r="A1749" s="21">
        <v>3343</v>
      </c>
      <c r="B1749" s="21" t="s">
        <v>8219</v>
      </c>
      <c r="C1749">
        <v>23</v>
      </c>
    </row>
    <row r="1750" spans="1:3" x14ac:dyDescent="0.25">
      <c r="A1750" s="21">
        <v>3344</v>
      </c>
      <c r="B1750" s="21" t="s">
        <v>8219</v>
      </c>
      <c r="C1750">
        <v>40</v>
      </c>
    </row>
    <row r="1751" spans="1:3" x14ac:dyDescent="0.25">
      <c r="A1751" s="21">
        <v>3345</v>
      </c>
      <c r="B1751" s="21" t="s">
        <v>8219</v>
      </c>
      <c r="C1751">
        <v>13</v>
      </c>
    </row>
    <row r="1752" spans="1:3" x14ac:dyDescent="0.25">
      <c r="A1752" s="21">
        <v>3346</v>
      </c>
      <c r="B1752" s="21" t="s">
        <v>8219</v>
      </c>
      <c r="C1752">
        <v>18</v>
      </c>
    </row>
    <row r="1753" spans="1:3" x14ac:dyDescent="0.25">
      <c r="A1753" s="21">
        <v>3347</v>
      </c>
      <c r="B1753" s="21" t="s">
        <v>8219</v>
      </c>
      <c r="C1753">
        <v>22</v>
      </c>
    </row>
    <row r="1754" spans="1:3" x14ac:dyDescent="0.25">
      <c r="A1754" s="21">
        <v>3348</v>
      </c>
      <c r="B1754" s="21" t="s">
        <v>8219</v>
      </c>
      <c r="C1754">
        <v>79</v>
      </c>
    </row>
    <row r="1755" spans="1:3" x14ac:dyDescent="0.25">
      <c r="A1755" s="21">
        <v>3349</v>
      </c>
      <c r="B1755" s="21" t="s">
        <v>8219</v>
      </c>
      <c r="C1755">
        <v>14</v>
      </c>
    </row>
    <row r="1756" spans="1:3" x14ac:dyDescent="0.25">
      <c r="A1756" s="21">
        <v>3350</v>
      </c>
      <c r="B1756" s="21" t="s">
        <v>8219</v>
      </c>
      <c r="C1756">
        <v>51</v>
      </c>
    </row>
    <row r="1757" spans="1:3" x14ac:dyDescent="0.25">
      <c r="A1757" s="21">
        <v>3351</v>
      </c>
      <c r="B1757" s="21" t="s">
        <v>8219</v>
      </c>
      <c r="C1757">
        <v>54</v>
      </c>
    </row>
    <row r="1758" spans="1:3" x14ac:dyDescent="0.25">
      <c r="A1758" s="21">
        <v>3352</v>
      </c>
      <c r="B1758" s="21" t="s">
        <v>8219</v>
      </c>
      <c r="C1758">
        <v>70</v>
      </c>
    </row>
    <row r="1759" spans="1:3" x14ac:dyDescent="0.25">
      <c r="A1759" s="21">
        <v>3353</v>
      </c>
      <c r="B1759" s="21" t="s">
        <v>8219</v>
      </c>
      <c r="C1759">
        <v>44</v>
      </c>
    </row>
    <row r="1760" spans="1:3" x14ac:dyDescent="0.25">
      <c r="A1760" s="21">
        <v>3354</v>
      </c>
      <c r="B1760" s="21" t="s">
        <v>8219</v>
      </c>
      <c r="C1760">
        <v>55</v>
      </c>
    </row>
    <row r="1761" spans="1:3" x14ac:dyDescent="0.25">
      <c r="A1761" s="21">
        <v>3355</v>
      </c>
      <c r="B1761" s="21" t="s">
        <v>8219</v>
      </c>
      <c r="C1761">
        <v>15</v>
      </c>
    </row>
    <row r="1762" spans="1:3" x14ac:dyDescent="0.25">
      <c r="A1762" s="21">
        <v>3356</v>
      </c>
      <c r="B1762" s="21" t="s">
        <v>8219</v>
      </c>
      <c r="C1762">
        <v>27</v>
      </c>
    </row>
    <row r="1763" spans="1:3" x14ac:dyDescent="0.25">
      <c r="A1763" s="21">
        <v>3357</v>
      </c>
      <c r="B1763" s="21" t="s">
        <v>8219</v>
      </c>
      <c r="C1763">
        <v>21</v>
      </c>
    </row>
    <row r="1764" spans="1:3" x14ac:dyDescent="0.25">
      <c r="A1764" s="21">
        <v>3358</v>
      </c>
      <c r="B1764" s="21" t="s">
        <v>8219</v>
      </c>
      <c r="C1764">
        <v>162</v>
      </c>
    </row>
    <row r="1765" spans="1:3" x14ac:dyDescent="0.25">
      <c r="A1765" s="21">
        <v>3359</v>
      </c>
      <c r="B1765" s="21" t="s">
        <v>8219</v>
      </c>
      <c r="C1765">
        <v>23</v>
      </c>
    </row>
    <row r="1766" spans="1:3" x14ac:dyDescent="0.25">
      <c r="A1766" s="21">
        <v>3360</v>
      </c>
      <c r="B1766" s="21" t="s">
        <v>8219</v>
      </c>
      <c r="C1766">
        <v>72</v>
      </c>
    </row>
    <row r="1767" spans="1:3" x14ac:dyDescent="0.25">
      <c r="A1767" s="21">
        <v>3361</v>
      </c>
      <c r="B1767" s="21" t="s">
        <v>8219</v>
      </c>
      <c r="C1767">
        <v>68</v>
      </c>
    </row>
    <row r="1768" spans="1:3" x14ac:dyDescent="0.25">
      <c r="A1768" s="21">
        <v>3362</v>
      </c>
      <c r="B1768" s="21" t="s">
        <v>8219</v>
      </c>
      <c r="C1768">
        <v>20</v>
      </c>
    </row>
    <row r="1769" spans="1:3" x14ac:dyDescent="0.25">
      <c r="A1769" s="21">
        <v>3363</v>
      </c>
      <c r="B1769" s="21" t="s">
        <v>8219</v>
      </c>
      <c r="C1769">
        <v>26</v>
      </c>
    </row>
    <row r="1770" spans="1:3" x14ac:dyDescent="0.25">
      <c r="A1770" s="21">
        <v>3364</v>
      </c>
      <c r="B1770" s="21" t="s">
        <v>8219</v>
      </c>
      <c r="C1770">
        <v>72</v>
      </c>
    </row>
    <row r="1771" spans="1:3" x14ac:dyDescent="0.25">
      <c r="A1771" s="21">
        <v>3365</v>
      </c>
      <c r="B1771" s="21" t="s">
        <v>8219</v>
      </c>
      <c r="C1771">
        <v>3</v>
      </c>
    </row>
    <row r="1772" spans="1:3" x14ac:dyDescent="0.25">
      <c r="A1772" s="21">
        <v>3366</v>
      </c>
      <c r="B1772" s="21" t="s">
        <v>8219</v>
      </c>
      <c r="C1772">
        <v>18</v>
      </c>
    </row>
    <row r="1773" spans="1:3" x14ac:dyDescent="0.25">
      <c r="A1773" s="21">
        <v>3367</v>
      </c>
      <c r="B1773" s="21" t="s">
        <v>8219</v>
      </c>
      <c r="C1773">
        <v>30</v>
      </c>
    </row>
    <row r="1774" spans="1:3" x14ac:dyDescent="0.25">
      <c r="A1774" s="21">
        <v>3368</v>
      </c>
      <c r="B1774" s="21" t="s">
        <v>8219</v>
      </c>
      <c r="C1774">
        <v>23</v>
      </c>
    </row>
    <row r="1775" spans="1:3" x14ac:dyDescent="0.25">
      <c r="A1775" s="21">
        <v>3369</v>
      </c>
      <c r="B1775" s="21" t="s">
        <v>8219</v>
      </c>
      <c r="C1775">
        <v>54</v>
      </c>
    </row>
    <row r="1776" spans="1:3" x14ac:dyDescent="0.25">
      <c r="A1776" s="21">
        <v>3370</v>
      </c>
      <c r="B1776" s="21" t="s">
        <v>8219</v>
      </c>
      <c r="C1776">
        <v>26</v>
      </c>
    </row>
    <row r="1777" spans="1:3" x14ac:dyDescent="0.25">
      <c r="A1777" s="21">
        <v>3371</v>
      </c>
      <c r="B1777" s="21" t="s">
        <v>8219</v>
      </c>
      <c r="C1777">
        <v>9</v>
      </c>
    </row>
    <row r="1778" spans="1:3" x14ac:dyDescent="0.25">
      <c r="A1778" s="21">
        <v>3372</v>
      </c>
      <c r="B1778" s="21" t="s">
        <v>8219</v>
      </c>
      <c r="C1778">
        <v>27</v>
      </c>
    </row>
    <row r="1779" spans="1:3" x14ac:dyDescent="0.25">
      <c r="A1779" s="21">
        <v>3373</v>
      </c>
      <c r="B1779" s="21" t="s">
        <v>8219</v>
      </c>
      <c r="C1779">
        <v>30</v>
      </c>
    </row>
    <row r="1780" spans="1:3" x14ac:dyDescent="0.25">
      <c r="A1780" s="21">
        <v>3374</v>
      </c>
      <c r="B1780" s="21" t="s">
        <v>8219</v>
      </c>
      <c r="C1780">
        <v>52</v>
      </c>
    </row>
    <row r="1781" spans="1:3" x14ac:dyDescent="0.25">
      <c r="A1781" s="21">
        <v>3375</v>
      </c>
      <c r="B1781" s="21" t="s">
        <v>8219</v>
      </c>
      <c r="C1781">
        <v>17</v>
      </c>
    </row>
    <row r="1782" spans="1:3" x14ac:dyDescent="0.25">
      <c r="A1782" s="21">
        <v>3376</v>
      </c>
      <c r="B1782" s="21" t="s">
        <v>8219</v>
      </c>
      <c r="C1782">
        <v>19</v>
      </c>
    </row>
    <row r="1783" spans="1:3" x14ac:dyDescent="0.25">
      <c r="A1783" s="21">
        <v>3377</v>
      </c>
      <c r="B1783" s="21" t="s">
        <v>8219</v>
      </c>
      <c r="C1783">
        <v>77</v>
      </c>
    </row>
    <row r="1784" spans="1:3" x14ac:dyDescent="0.25">
      <c r="A1784" s="21">
        <v>3378</v>
      </c>
      <c r="B1784" s="21" t="s">
        <v>8219</v>
      </c>
      <c r="C1784">
        <v>21</v>
      </c>
    </row>
    <row r="1785" spans="1:3" x14ac:dyDescent="0.25">
      <c r="A1785" s="21">
        <v>3379</v>
      </c>
      <c r="B1785" s="21" t="s">
        <v>8219</v>
      </c>
      <c r="C1785">
        <v>38</v>
      </c>
    </row>
    <row r="1786" spans="1:3" x14ac:dyDescent="0.25">
      <c r="A1786" s="21">
        <v>3380</v>
      </c>
      <c r="B1786" s="21" t="s">
        <v>8219</v>
      </c>
      <c r="C1786">
        <v>28</v>
      </c>
    </row>
    <row r="1787" spans="1:3" x14ac:dyDescent="0.25">
      <c r="A1787" s="21">
        <v>3381</v>
      </c>
      <c r="B1787" s="21" t="s">
        <v>8219</v>
      </c>
      <c r="C1787">
        <v>48</v>
      </c>
    </row>
    <row r="1788" spans="1:3" x14ac:dyDescent="0.25">
      <c r="A1788" s="21">
        <v>3382</v>
      </c>
      <c r="B1788" s="21" t="s">
        <v>8219</v>
      </c>
      <c r="C1788">
        <v>46</v>
      </c>
    </row>
    <row r="1789" spans="1:3" x14ac:dyDescent="0.25">
      <c r="A1789" s="21">
        <v>3383</v>
      </c>
      <c r="B1789" s="21" t="s">
        <v>8219</v>
      </c>
      <c r="C1789">
        <v>30</v>
      </c>
    </row>
    <row r="1790" spans="1:3" x14ac:dyDescent="0.25">
      <c r="A1790" s="21">
        <v>3384</v>
      </c>
      <c r="B1790" s="21" t="s">
        <v>8219</v>
      </c>
      <c r="C1790">
        <v>64</v>
      </c>
    </row>
    <row r="1791" spans="1:3" x14ac:dyDescent="0.25">
      <c r="A1791" s="21">
        <v>3385</v>
      </c>
      <c r="B1791" s="21" t="s">
        <v>8219</v>
      </c>
      <c r="C1791">
        <v>15</v>
      </c>
    </row>
    <row r="1792" spans="1:3" x14ac:dyDescent="0.25">
      <c r="A1792" s="21">
        <v>3386</v>
      </c>
      <c r="B1792" s="21" t="s">
        <v>8219</v>
      </c>
      <c r="C1792">
        <v>41</v>
      </c>
    </row>
    <row r="1793" spans="1:3" x14ac:dyDescent="0.25">
      <c r="A1793" s="21">
        <v>3387</v>
      </c>
      <c r="B1793" s="21" t="s">
        <v>8219</v>
      </c>
      <c r="C1793">
        <v>35</v>
      </c>
    </row>
    <row r="1794" spans="1:3" x14ac:dyDescent="0.25">
      <c r="A1794" s="21">
        <v>3388</v>
      </c>
      <c r="B1794" s="21" t="s">
        <v>8219</v>
      </c>
      <c r="C1794">
        <v>45</v>
      </c>
    </row>
    <row r="1795" spans="1:3" x14ac:dyDescent="0.25">
      <c r="A1795" s="21">
        <v>3389</v>
      </c>
      <c r="B1795" s="21" t="s">
        <v>8219</v>
      </c>
      <c r="C1795">
        <v>62</v>
      </c>
    </row>
    <row r="1796" spans="1:3" x14ac:dyDescent="0.25">
      <c r="A1796" s="21">
        <v>3390</v>
      </c>
      <c r="B1796" s="21" t="s">
        <v>8219</v>
      </c>
      <c r="C1796">
        <v>22</v>
      </c>
    </row>
    <row r="1797" spans="1:3" x14ac:dyDescent="0.25">
      <c r="A1797" s="21">
        <v>3391</v>
      </c>
      <c r="B1797" s="21" t="s">
        <v>8219</v>
      </c>
      <c r="C1797">
        <v>18</v>
      </c>
    </row>
    <row r="1798" spans="1:3" x14ac:dyDescent="0.25">
      <c r="A1798" s="21">
        <v>3392</v>
      </c>
      <c r="B1798" s="21" t="s">
        <v>8219</v>
      </c>
      <c r="C1798">
        <v>12</v>
      </c>
    </row>
    <row r="1799" spans="1:3" x14ac:dyDescent="0.25">
      <c r="A1799" s="21">
        <v>3393</v>
      </c>
      <c r="B1799" s="21" t="s">
        <v>8219</v>
      </c>
      <c r="C1799">
        <v>44</v>
      </c>
    </row>
    <row r="1800" spans="1:3" x14ac:dyDescent="0.25">
      <c r="A1800" s="21">
        <v>3394</v>
      </c>
      <c r="B1800" s="21" t="s">
        <v>8219</v>
      </c>
      <c r="C1800">
        <v>27</v>
      </c>
    </row>
    <row r="1801" spans="1:3" x14ac:dyDescent="0.25">
      <c r="A1801" s="21">
        <v>3395</v>
      </c>
      <c r="B1801" s="21" t="s">
        <v>8219</v>
      </c>
      <c r="C1801">
        <v>38</v>
      </c>
    </row>
    <row r="1802" spans="1:3" x14ac:dyDescent="0.25">
      <c r="A1802" s="21">
        <v>3396</v>
      </c>
      <c r="B1802" s="21" t="s">
        <v>8219</v>
      </c>
      <c r="C1802">
        <v>28</v>
      </c>
    </row>
    <row r="1803" spans="1:3" x14ac:dyDescent="0.25">
      <c r="A1803" s="21">
        <v>3397</v>
      </c>
      <c r="B1803" s="21" t="s">
        <v>8219</v>
      </c>
      <c r="C1803">
        <v>24</v>
      </c>
    </row>
    <row r="1804" spans="1:3" x14ac:dyDescent="0.25">
      <c r="A1804" s="21">
        <v>3398</v>
      </c>
      <c r="B1804" s="21" t="s">
        <v>8219</v>
      </c>
      <c r="C1804">
        <v>65</v>
      </c>
    </row>
    <row r="1805" spans="1:3" x14ac:dyDescent="0.25">
      <c r="A1805" s="21">
        <v>3399</v>
      </c>
      <c r="B1805" s="21" t="s">
        <v>8219</v>
      </c>
      <c r="C1805">
        <v>46</v>
      </c>
    </row>
    <row r="1806" spans="1:3" x14ac:dyDescent="0.25">
      <c r="A1806" s="21">
        <v>3400</v>
      </c>
      <c r="B1806" s="21" t="s">
        <v>8219</v>
      </c>
      <c r="C1806">
        <v>85</v>
      </c>
    </row>
    <row r="1807" spans="1:3" x14ac:dyDescent="0.25">
      <c r="A1807" s="21">
        <v>3401</v>
      </c>
      <c r="B1807" s="21" t="s">
        <v>8219</v>
      </c>
      <c r="C1807">
        <v>66</v>
      </c>
    </row>
    <row r="1808" spans="1:3" x14ac:dyDescent="0.25">
      <c r="A1808" s="21">
        <v>3402</v>
      </c>
      <c r="B1808" s="21" t="s">
        <v>8219</v>
      </c>
      <c r="C1808">
        <v>165</v>
      </c>
    </row>
    <row r="1809" spans="1:3" x14ac:dyDescent="0.25">
      <c r="A1809" s="21">
        <v>3403</v>
      </c>
      <c r="B1809" s="21" t="s">
        <v>8219</v>
      </c>
      <c r="C1809">
        <v>17</v>
      </c>
    </row>
    <row r="1810" spans="1:3" x14ac:dyDescent="0.25">
      <c r="A1810" s="21">
        <v>3404</v>
      </c>
      <c r="B1810" s="21" t="s">
        <v>8219</v>
      </c>
      <c r="C1810">
        <v>3</v>
      </c>
    </row>
    <row r="1811" spans="1:3" x14ac:dyDescent="0.25">
      <c r="A1811" s="21">
        <v>3405</v>
      </c>
      <c r="B1811" s="21" t="s">
        <v>8219</v>
      </c>
      <c r="C1811">
        <v>17</v>
      </c>
    </row>
    <row r="1812" spans="1:3" x14ac:dyDescent="0.25">
      <c r="A1812" s="21">
        <v>3406</v>
      </c>
      <c r="B1812" s="21" t="s">
        <v>8219</v>
      </c>
      <c r="C1812">
        <v>91</v>
      </c>
    </row>
    <row r="1813" spans="1:3" x14ac:dyDescent="0.25">
      <c r="A1813" s="21">
        <v>3407</v>
      </c>
      <c r="B1813" s="21" t="s">
        <v>8219</v>
      </c>
      <c r="C1813">
        <v>67</v>
      </c>
    </row>
    <row r="1814" spans="1:3" x14ac:dyDescent="0.25">
      <c r="A1814" s="21">
        <v>3408</v>
      </c>
      <c r="B1814" s="21" t="s">
        <v>8219</v>
      </c>
      <c r="C1814">
        <v>18</v>
      </c>
    </row>
    <row r="1815" spans="1:3" x14ac:dyDescent="0.25">
      <c r="A1815" s="21">
        <v>3409</v>
      </c>
      <c r="B1815" s="21" t="s">
        <v>8219</v>
      </c>
      <c r="C1815">
        <v>21</v>
      </c>
    </row>
    <row r="1816" spans="1:3" x14ac:dyDescent="0.25">
      <c r="A1816" s="21">
        <v>3410</v>
      </c>
      <c r="B1816" s="21" t="s">
        <v>8219</v>
      </c>
      <c r="C1816">
        <v>40</v>
      </c>
    </row>
    <row r="1817" spans="1:3" x14ac:dyDescent="0.25">
      <c r="A1817" s="21">
        <v>3411</v>
      </c>
      <c r="B1817" s="21" t="s">
        <v>8219</v>
      </c>
      <c r="C1817">
        <v>78</v>
      </c>
    </row>
    <row r="1818" spans="1:3" x14ac:dyDescent="0.25">
      <c r="A1818" s="21">
        <v>3412</v>
      </c>
      <c r="B1818" s="21" t="s">
        <v>8219</v>
      </c>
      <c r="C1818">
        <v>26</v>
      </c>
    </row>
    <row r="1819" spans="1:3" x14ac:dyDescent="0.25">
      <c r="A1819" s="21">
        <v>3413</v>
      </c>
      <c r="B1819" s="21" t="s">
        <v>8219</v>
      </c>
      <c r="C1819">
        <v>14</v>
      </c>
    </row>
    <row r="1820" spans="1:3" x14ac:dyDescent="0.25">
      <c r="A1820" s="21">
        <v>3414</v>
      </c>
      <c r="B1820" s="21" t="s">
        <v>8219</v>
      </c>
      <c r="C1820">
        <v>44</v>
      </c>
    </row>
    <row r="1821" spans="1:3" x14ac:dyDescent="0.25">
      <c r="A1821" s="21">
        <v>3415</v>
      </c>
      <c r="B1821" s="21" t="s">
        <v>8219</v>
      </c>
      <c r="C1821">
        <v>9</v>
      </c>
    </row>
    <row r="1822" spans="1:3" x14ac:dyDescent="0.25">
      <c r="A1822" s="21">
        <v>3416</v>
      </c>
      <c r="B1822" s="21" t="s">
        <v>8219</v>
      </c>
      <c r="C1822">
        <v>30</v>
      </c>
    </row>
    <row r="1823" spans="1:3" x14ac:dyDescent="0.25">
      <c r="A1823" s="21">
        <v>3417</v>
      </c>
      <c r="B1823" s="21" t="s">
        <v>8219</v>
      </c>
      <c r="C1823">
        <v>45</v>
      </c>
    </row>
    <row r="1824" spans="1:3" x14ac:dyDescent="0.25">
      <c r="A1824" s="21">
        <v>3418</v>
      </c>
      <c r="B1824" s="21" t="s">
        <v>8219</v>
      </c>
      <c r="C1824">
        <v>56</v>
      </c>
    </row>
    <row r="1825" spans="1:3" x14ac:dyDescent="0.25">
      <c r="A1825" s="21">
        <v>3419</v>
      </c>
      <c r="B1825" s="21" t="s">
        <v>8219</v>
      </c>
      <c r="C1825">
        <v>46</v>
      </c>
    </row>
    <row r="1826" spans="1:3" x14ac:dyDescent="0.25">
      <c r="A1826" s="21">
        <v>3420</v>
      </c>
      <c r="B1826" s="21" t="s">
        <v>8219</v>
      </c>
      <c r="C1826">
        <v>34</v>
      </c>
    </row>
    <row r="1827" spans="1:3" x14ac:dyDescent="0.25">
      <c r="A1827" s="21">
        <v>3421</v>
      </c>
      <c r="B1827" s="21" t="s">
        <v>8219</v>
      </c>
      <c r="C1827">
        <v>98</v>
      </c>
    </row>
    <row r="1828" spans="1:3" x14ac:dyDescent="0.25">
      <c r="A1828" s="21">
        <v>3422</v>
      </c>
      <c r="B1828" s="21" t="s">
        <v>8219</v>
      </c>
      <c r="C1828">
        <v>46</v>
      </c>
    </row>
    <row r="1829" spans="1:3" x14ac:dyDescent="0.25">
      <c r="A1829" s="21">
        <v>3423</v>
      </c>
      <c r="B1829" s="21" t="s">
        <v>8219</v>
      </c>
      <c r="C1829">
        <v>10</v>
      </c>
    </row>
    <row r="1830" spans="1:3" x14ac:dyDescent="0.25">
      <c r="A1830" s="21">
        <v>3424</v>
      </c>
      <c r="B1830" s="21" t="s">
        <v>8219</v>
      </c>
      <c r="C1830">
        <v>76</v>
      </c>
    </row>
    <row r="1831" spans="1:3" x14ac:dyDescent="0.25">
      <c r="A1831" s="21">
        <v>3425</v>
      </c>
      <c r="B1831" s="21" t="s">
        <v>8219</v>
      </c>
      <c r="C1831">
        <v>104</v>
      </c>
    </row>
    <row r="1832" spans="1:3" x14ac:dyDescent="0.25">
      <c r="A1832" s="21">
        <v>3426</v>
      </c>
      <c r="B1832" s="21" t="s">
        <v>8219</v>
      </c>
      <c r="C1832">
        <v>87</v>
      </c>
    </row>
    <row r="1833" spans="1:3" x14ac:dyDescent="0.25">
      <c r="A1833" s="21">
        <v>3427</v>
      </c>
      <c r="B1833" s="21" t="s">
        <v>8219</v>
      </c>
      <c r="C1833">
        <v>29</v>
      </c>
    </row>
    <row r="1834" spans="1:3" x14ac:dyDescent="0.25">
      <c r="A1834" s="21">
        <v>3428</v>
      </c>
      <c r="B1834" s="21" t="s">
        <v>8219</v>
      </c>
      <c r="C1834">
        <v>51</v>
      </c>
    </row>
    <row r="1835" spans="1:3" x14ac:dyDescent="0.25">
      <c r="A1835" s="21">
        <v>3429</v>
      </c>
      <c r="B1835" s="21" t="s">
        <v>8219</v>
      </c>
      <c r="C1835">
        <v>12</v>
      </c>
    </row>
    <row r="1836" spans="1:3" x14ac:dyDescent="0.25">
      <c r="A1836" s="21">
        <v>3430</v>
      </c>
      <c r="B1836" s="21" t="s">
        <v>8219</v>
      </c>
      <c r="C1836">
        <v>72</v>
      </c>
    </row>
    <row r="1837" spans="1:3" x14ac:dyDescent="0.25">
      <c r="A1837" s="21">
        <v>3431</v>
      </c>
      <c r="B1837" s="21" t="s">
        <v>8219</v>
      </c>
      <c r="C1837">
        <v>21</v>
      </c>
    </row>
    <row r="1838" spans="1:3" x14ac:dyDescent="0.25">
      <c r="A1838" s="21">
        <v>3432</v>
      </c>
      <c r="B1838" s="21" t="s">
        <v>8219</v>
      </c>
      <c r="C1838">
        <v>42</v>
      </c>
    </row>
    <row r="1839" spans="1:3" x14ac:dyDescent="0.25">
      <c r="A1839" s="21">
        <v>3433</v>
      </c>
      <c r="B1839" s="21" t="s">
        <v>8219</v>
      </c>
      <c r="C1839">
        <v>71</v>
      </c>
    </row>
    <row r="1840" spans="1:3" x14ac:dyDescent="0.25">
      <c r="A1840" s="21">
        <v>3434</v>
      </c>
      <c r="B1840" s="21" t="s">
        <v>8219</v>
      </c>
      <c r="C1840">
        <v>168</v>
      </c>
    </row>
    <row r="1841" spans="1:3" x14ac:dyDescent="0.25">
      <c r="A1841" s="21">
        <v>3435</v>
      </c>
      <c r="B1841" s="21" t="s">
        <v>8219</v>
      </c>
      <c r="C1841">
        <v>19</v>
      </c>
    </row>
    <row r="1842" spans="1:3" x14ac:dyDescent="0.25">
      <c r="A1842" s="21">
        <v>3436</v>
      </c>
      <c r="B1842" s="21" t="s">
        <v>8219</v>
      </c>
      <c r="C1842">
        <v>37</v>
      </c>
    </row>
    <row r="1843" spans="1:3" x14ac:dyDescent="0.25">
      <c r="A1843" s="21">
        <v>3437</v>
      </c>
      <c r="B1843" s="21" t="s">
        <v>8219</v>
      </c>
      <c r="C1843">
        <v>36</v>
      </c>
    </row>
    <row r="1844" spans="1:3" x14ac:dyDescent="0.25">
      <c r="A1844" s="21">
        <v>3438</v>
      </c>
      <c r="B1844" s="21" t="s">
        <v>8219</v>
      </c>
      <c r="C1844">
        <v>14</v>
      </c>
    </row>
    <row r="1845" spans="1:3" x14ac:dyDescent="0.25">
      <c r="A1845" s="21">
        <v>3439</v>
      </c>
      <c r="B1845" s="21" t="s">
        <v>8219</v>
      </c>
      <c r="C1845">
        <v>18</v>
      </c>
    </row>
    <row r="1846" spans="1:3" x14ac:dyDescent="0.25">
      <c r="A1846" s="21">
        <v>3440</v>
      </c>
      <c r="B1846" s="21" t="s">
        <v>8219</v>
      </c>
      <c r="C1846">
        <v>82</v>
      </c>
    </row>
    <row r="1847" spans="1:3" x14ac:dyDescent="0.25">
      <c r="A1847" s="21">
        <v>3441</v>
      </c>
      <c r="B1847" s="21" t="s">
        <v>8219</v>
      </c>
      <c r="C1847">
        <v>43</v>
      </c>
    </row>
    <row r="1848" spans="1:3" x14ac:dyDescent="0.25">
      <c r="A1848" s="21">
        <v>3442</v>
      </c>
      <c r="B1848" s="21" t="s">
        <v>8219</v>
      </c>
      <c r="C1848">
        <v>8</v>
      </c>
    </row>
    <row r="1849" spans="1:3" x14ac:dyDescent="0.25">
      <c r="A1849" s="21">
        <v>3443</v>
      </c>
      <c r="B1849" s="21" t="s">
        <v>8219</v>
      </c>
      <c r="C1849">
        <v>45</v>
      </c>
    </row>
    <row r="1850" spans="1:3" x14ac:dyDescent="0.25">
      <c r="A1850" s="21">
        <v>3444</v>
      </c>
      <c r="B1850" s="21" t="s">
        <v>8219</v>
      </c>
      <c r="C1850">
        <v>20</v>
      </c>
    </row>
    <row r="1851" spans="1:3" x14ac:dyDescent="0.25">
      <c r="A1851" s="21">
        <v>3445</v>
      </c>
      <c r="B1851" s="21" t="s">
        <v>8219</v>
      </c>
      <c r="C1851">
        <v>31</v>
      </c>
    </row>
    <row r="1852" spans="1:3" x14ac:dyDescent="0.25">
      <c r="A1852" s="21">
        <v>3446</v>
      </c>
      <c r="B1852" s="21" t="s">
        <v>8219</v>
      </c>
      <c r="C1852">
        <v>25</v>
      </c>
    </row>
    <row r="1853" spans="1:3" x14ac:dyDescent="0.25">
      <c r="A1853" s="21">
        <v>3447</v>
      </c>
      <c r="B1853" s="21" t="s">
        <v>8219</v>
      </c>
      <c r="C1853">
        <v>14</v>
      </c>
    </row>
    <row r="1854" spans="1:3" x14ac:dyDescent="0.25">
      <c r="A1854" s="21">
        <v>3448</v>
      </c>
      <c r="B1854" s="21" t="s">
        <v>8219</v>
      </c>
      <c r="C1854">
        <v>45</v>
      </c>
    </row>
    <row r="1855" spans="1:3" x14ac:dyDescent="0.25">
      <c r="A1855" s="21">
        <v>3449</v>
      </c>
      <c r="B1855" s="21" t="s">
        <v>8219</v>
      </c>
      <c r="C1855">
        <v>20</v>
      </c>
    </row>
    <row r="1856" spans="1:3" x14ac:dyDescent="0.25">
      <c r="A1856" s="21">
        <v>3450</v>
      </c>
      <c r="B1856" s="21" t="s">
        <v>8219</v>
      </c>
      <c r="C1856">
        <v>39</v>
      </c>
    </row>
    <row r="1857" spans="1:3" x14ac:dyDescent="0.25">
      <c r="A1857" s="21">
        <v>3451</v>
      </c>
      <c r="B1857" s="21" t="s">
        <v>8219</v>
      </c>
      <c r="C1857">
        <v>16</v>
      </c>
    </row>
    <row r="1858" spans="1:3" x14ac:dyDescent="0.25">
      <c r="A1858" s="21">
        <v>3452</v>
      </c>
      <c r="B1858" s="21" t="s">
        <v>8219</v>
      </c>
      <c r="C1858">
        <v>37</v>
      </c>
    </row>
    <row r="1859" spans="1:3" x14ac:dyDescent="0.25">
      <c r="A1859" s="21">
        <v>3453</v>
      </c>
      <c r="B1859" s="21" t="s">
        <v>8219</v>
      </c>
      <c r="C1859">
        <v>14</v>
      </c>
    </row>
    <row r="1860" spans="1:3" x14ac:dyDescent="0.25">
      <c r="A1860" s="21">
        <v>3454</v>
      </c>
      <c r="B1860" s="21" t="s">
        <v>8219</v>
      </c>
      <c r="C1860">
        <v>21</v>
      </c>
    </row>
    <row r="1861" spans="1:3" x14ac:dyDescent="0.25">
      <c r="A1861" s="21">
        <v>3455</v>
      </c>
      <c r="B1861" s="21" t="s">
        <v>8219</v>
      </c>
      <c r="C1861">
        <v>69</v>
      </c>
    </row>
    <row r="1862" spans="1:3" x14ac:dyDescent="0.25">
      <c r="A1862" s="21">
        <v>3456</v>
      </c>
      <c r="B1862" s="21" t="s">
        <v>8219</v>
      </c>
      <c r="C1862">
        <v>16</v>
      </c>
    </row>
    <row r="1863" spans="1:3" x14ac:dyDescent="0.25">
      <c r="A1863" s="21">
        <v>3457</v>
      </c>
      <c r="B1863" s="21" t="s">
        <v>8219</v>
      </c>
      <c r="C1863">
        <v>55</v>
      </c>
    </row>
    <row r="1864" spans="1:3" x14ac:dyDescent="0.25">
      <c r="A1864" s="21">
        <v>3458</v>
      </c>
      <c r="B1864" s="21" t="s">
        <v>8219</v>
      </c>
      <c r="C1864">
        <v>27</v>
      </c>
    </row>
    <row r="1865" spans="1:3" x14ac:dyDescent="0.25">
      <c r="A1865" s="21">
        <v>3459</v>
      </c>
      <c r="B1865" s="21" t="s">
        <v>8219</v>
      </c>
      <c r="C1865">
        <v>36</v>
      </c>
    </row>
    <row r="1866" spans="1:3" x14ac:dyDescent="0.25">
      <c r="A1866" s="21">
        <v>3460</v>
      </c>
      <c r="B1866" s="21" t="s">
        <v>8219</v>
      </c>
      <c r="C1866">
        <v>19</v>
      </c>
    </row>
    <row r="1867" spans="1:3" x14ac:dyDescent="0.25">
      <c r="A1867" s="21">
        <v>3461</v>
      </c>
      <c r="B1867" s="21" t="s">
        <v>8219</v>
      </c>
      <c r="C1867">
        <v>12</v>
      </c>
    </row>
    <row r="1868" spans="1:3" x14ac:dyDescent="0.25">
      <c r="A1868" s="21">
        <v>3462</v>
      </c>
      <c r="B1868" s="21" t="s">
        <v>8219</v>
      </c>
      <c r="C1868">
        <v>17</v>
      </c>
    </row>
    <row r="1869" spans="1:3" x14ac:dyDescent="0.25">
      <c r="A1869" s="21">
        <v>3463</v>
      </c>
      <c r="B1869" s="21" t="s">
        <v>8219</v>
      </c>
      <c r="C1869">
        <v>114</v>
      </c>
    </row>
    <row r="1870" spans="1:3" x14ac:dyDescent="0.25">
      <c r="A1870" s="21">
        <v>3464</v>
      </c>
      <c r="B1870" s="21" t="s">
        <v>8219</v>
      </c>
      <c r="C1870">
        <v>93</v>
      </c>
    </row>
    <row r="1871" spans="1:3" x14ac:dyDescent="0.25">
      <c r="A1871" s="21">
        <v>3465</v>
      </c>
      <c r="B1871" s="21" t="s">
        <v>8219</v>
      </c>
      <c r="C1871">
        <v>36</v>
      </c>
    </row>
    <row r="1872" spans="1:3" x14ac:dyDescent="0.25">
      <c r="A1872" s="21">
        <v>3466</v>
      </c>
      <c r="B1872" s="21" t="s">
        <v>8219</v>
      </c>
      <c r="C1872">
        <v>61</v>
      </c>
    </row>
    <row r="1873" spans="1:3" x14ac:dyDescent="0.25">
      <c r="A1873" s="21">
        <v>3467</v>
      </c>
      <c r="B1873" s="21" t="s">
        <v>8219</v>
      </c>
      <c r="C1873">
        <v>47</v>
      </c>
    </row>
    <row r="1874" spans="1:3" x14ac:dyDescent="0.25">
      <c r="A1874" s="21">
        <v>3468</v>
      </c>
      <c r="B1874" s="21" t="s">
        <v>8219</v>
      </c>
      <c r="C1874">
        <v>17</v>
      </c>
    </row>
    <row r="1875" spans="1:3" x14ac:dyDescent="0.25">
      <c r="A1875" s="21">
        <v>3469</v>
      </c>
      <c r="B1875" s="21" t="s">
        <v>8219</v>
      </c>
      <c r="C1875">
        <v>63</v>
      </c>
    </row>
    <row r="1876" spans="1:3" x14ac:dyDescent="0.25">
      <c r="A1876" s="21">
        <v>3470</v>
      </c>
      <c r="B1876" s="21" t="s">
        <v>8219</v>
      </c>
      <c r="C1876">
        <v>9</v>
      </c>
    </row>
    <row r="1877" spans="1:3" x14ac:dyDescent="0.25">
      <c r="A1877" s="21">
        <v>3471</v>
      </c>
      <c r="B1877" s="21" t="s">
        <v>8219</v>
      </c>
      <c r="C1877">
        <v>30</v>
      </c>
    </row>
    <row r="1878" spans="1:3" x14ac:dyDescent="0.25">
      <c r="A1878" s="21">
        <v>3472</v>
      </c>
      <c r="B1878" s="21" t="s">
        <v>8219</v>
      </c>
      <c r="C1878">
        <v>23</v>
      </c>
    </row>
    <row r="1879" spans="1:3" x14ac:dyDescent="0.25">
      <c r="A1879" s="21">
        <v>3473</v>
      </c>
      <c r="B1879" s="21" t="s">
        <v>8219</v>
      </c>
      <c r="C1879">
        <v>33</v>
      </c>
    </row>
    <row r="1880" spans="1:3" x14ac:dyDescent="0.25">
      <c r="A1880" s="21">
        <v>3474</v>
      </c>
      <c r="B1880" s="21" t="s">
        <v>8219</v>
      </c>
      <c r="C1880">
        <v>39</v>
      </c>
    </row>
    <row r="1881" spans="1:3" x14ac:dyDescent="0.25">
      <c r="A1881" s="21">
        <v>3475</v>
      </c>
      <c r="B1881" s="21" t="s">
        <v>8219</v>
      </c>
      <c r="C1881">
        <v>17</v>
      </c>
    </row>
    <row r="1882" spans="1:3" x14ac:dyDescent="0.25">
      <c r="A1882" s="21">
        <v>3476</v>
      </c>
      <c r="B1882" s="21" t="s">
        <v>8219</v>
      </c>
      <c r="C1882">
        <v>6</v>
      </c>
    </row>
    <row r="1883" spans="1:3" x14ac:dyDescent="0.25">
      <c r="A1883" s="21">
        <v>3477</v>
      </c>
      <c r="B1883" s="21" t="s">
        <v>8219</v>
      </c>
      <c r="C1883">
        <v>39</v>
      </c>
    </row>
    <row r="1884" spans="1:3" x14ac:dyDescent="0.25">
      <c r="A1884" s="21">
        <v>3478</v>
      </c>
      <c r="B1884" s="21" t="s">
        <v>8219</v>
      </c>
      <c r="C1884">
        <v>57</v>
      </c>
    </row>
    <row r="1885" spans="1:3" x14ac:dyDescent="0.25">
      <c r="A1885" s="21">
        <v>3479</v>
      </c>
      <c r="B1885" s="21" t="s">
        <v>8219</v>
      </c>
      <c r="C1885">
        <v>56</v>
      </c>
    </row>
    <row r="1886" spans="1:3" x14ac:dyDescent="0.25">
      <c r="A1886" s="21">
        <v>3480</v>
      </c>
      <c r="B1886" s="21" t="s">
        <v>8219</v>
      </c>
      <c r="C1886">
        <v>13</v>
      </c>
    </row>
    <row r="1887" spans="1:3" x14ac:dyDescent="0.25">
      <c r="A1887" s="21">
        <v>3481</v>
      </c>
      <c r="B1887" s="21" t="s">
        <v>8219</v>
      </c>
      <c r="C1887">
        <v>95</v>
      </c>
    </row>
    <row r="1888" spans="1:3" x14ac:dyDescent="0.25">
      <c r="A1888" s="21">
        <v>3482</v>
      </c>
      <c r="B1888" s="21" t="s">
        <v>8219</v>
      </c>
      <c r="C1888">
        <v>80</v>
      </c>
    </row>
    <row r="1889" spans="1:3" x14ac:dyDescent="0.25">
      <c r="A1889" s="21">
        <v>3483</v>
      </c>
      <c r="B1889" s="21" t="s">
        <v>8219</v>
      </c>
      <c r="C1889">
        <v>133</v>
      </c>
    </row>
    <row r="1890" spans="1:3" x14ac:dyDescent="0.25">
      <c r="A1890" s="21">
        <v>3484</v>
      </c>
      <c r="B1890" s="21" t="s">
        <v>8219</v>
      </c>
      <c r="C1890">
        <v>44</v>
      </c>
    </row>
    <row r="1891" spans="1:3" x14ac:dyDescent="0.25">
      <c r="A1891" s="21">
        <v>3485</v>
      </c>
      <c r="B1891" s="21" t="s">
        <v>8219</v>
      </c>
      <c r="C1891">
        <v>30</v>
      </c>
    </row>
    <row r="1892" spans="1:3" x14ac:dyDescent="0.25">
      <c r="A1892" s="21">
        <v>3486</v>
      </c>
      <c r="B1892" s="21" t="s">
        <v>8219</v>
      </c>
      <c r="C1892">
        <v>56</v>
      </c>
    </row>
    <row r="1893" spans="1:3" x14ac:dyDescent="0.25">
      <c r="A1893" s="21">
        <v>3487</v>
      </c>
      <c r="B1893" s="21" t="s">
        <v>8219</v>
      </c>
      <c r="C1893">
        <v>66</v>
      </c>
    </row>
    <row r="1894" spans="1:3" x14ac:dyDescent="0.25">
      <c r="A1894" s="21">
        <v>3488</v>
      </c>
      <c r="B1894" s="21" t="s">
        <v>8219</v>
      </c>
      <c r="C1894">
        <v>29</v>
      </c>
    </row>
    <row r="1895" spans="1:3" x14ac:dyDescent="0.25">
      <c r="A1895" s="21">
        <v>3489</v>
      </c>
      <c r="B1895" s="21" t="s">
        <v>8219</v>
      </c>
      <c r="C1895">
        <v>72</v>
      </c>
    </row>
    <row r="1896" spans="1:3" x14ac:dyDescent="0.25">
      <c r="A1896" s="21">
        <v>3490</v>
      </c>
      <c r="B1896" s="21" t="s">
        <v>8219</v>
      </c>
      <c r="C1896">
        <v>27</v>
      </c>
    </row>
    <row r="1897" spans="1:3" x14ac:dyDescent="0.25">
      <c r="A1897" s="21">
        <v>3491</v>
      </c>
      <c r="B1897" s="21" t="s">
        <v>8219</v>
      </c>
      <c r="C1897">
        <v>10</v>
      </c>
    </row>
    <row r="1898" spans="1:3" x14ac:dyDescent="0.25">
      <c r="A1898" s="21">
        <v>3492</v>
      </c>
      <c r="B1898" s="21" t="s">
        <v>8219</v>
      </c>
      <c r="C1898">
        <v>35</v>
      </c>
    </row>
    <row r="1899" spans="1:3" x14ac:dyDescent="0.25">
      <c r="A1899" s="21">
        <v>3493</v>
      </c>
      <c r="B1899" s="21" t="s">
        <v>8219</v>
      </c>
      <c r="C1899">
        <v>29</v>
      </c>
    </row>
    <row r="1900" spans="1:3" x14ac:dyDescent="0.25">
      <c r="A1900" s="21">
        <v>3494</v>
      </c>
      <c r="B1900" s="21" t="s">
        <v>8219</v>
      </c>
      <c r="C1900">
        <v>13</v>
      </c>
    </row>
    <row r="1901" spans="1:3" x14ac:dyDescent="0.25">
      <c r="A1901" s="21">
        <v>3495</v>
      </c>
      <c r="B1901" s="21" t="s">
        <v>8219</v>
      </c>
      <c r="C1901">
        <v>72</v>
      </c>
    </row>
    <row r="1902" spans="1:3" x14ac:dyDescent="0.25">
      <c r="A1902" s="21">
        <v>3496</v>
      </c>
      <c r="B1902" s="21" t="s">
        <v>8219</v>
      </c>
      <c r="C1902">
        <v>78</v>
      </c>
    </row>
    <row r="1903" spans="1:3" x14ac:dyDescent="0.25">
      <c r="A1903" s="21">
        <v>3497</v>
      </c>
      <c r="B1903" s="21" t="s">
        <v>8219</v>
      </c>
      <c r="C1903">
        <v>49</v>
      </c>
    </row>
    <row r="1904" spans="1:3" x14ac:dyDescent="0.25">
      <c r="A1904" s="21">
        <v>3498</v>
      </c>
      <c r="B1904" s="21" t="s">
        <v>8219</v>
      </c>
      <c r="C1904">
        <v>42</v>
      </c>
    </row>
    <row r="1905" spans="1:3" x14ac:dyDescent="0.25">
      <c r="A1905" s="21">
        <v>3499</v>
      </c>
      <c r="B1905" s="21" t="s">
        <v>8219</v>
      </c>
      <c r="C1905">
        <v>35</v>
      </c>
    </row>
    <row r="1906" spans="1:3" x14ac:dyDescent="0.25">
      <c r="A1906" s="21">
        <v>3500</v>
      </c>
      <c r="B1906" s="21" t="s">
        <v>8219</v>
      </c>
      <c r="C1906">
        <v>42</v>
      </c>
    </row>
    <row r="1907" spans="1:3" x14ac:dyDescent="0.25">
      <c r="A1907" s="21">
        <v>3501</v>
      </c>
      <c r="B1907" s="21" t="s">
        <v>8219</v>
      </c>
      <c r="C1907">
        <v>42</v>
      </c>
    </row>
    <row r="1908" spans="1:3" x14ac:dyDescent="0.25">
      <c r="A1908" s="21">
        <v>3502</v>
      </c>
      <c r="B1908" s="21" t="s">
        <v>8219</v>
      </c>
      <c r="C1908">
        <v>31</v>
      </c>
    </row>
    <row r="1909" spans="1:3" x14ac:dyDescent="0.25">
      <c r="A1909" s="21">
        <v>3503</v>
      </c>
      <c r="B1909" s="21" t="s">
        <v>8219</v>
      </c>
      <c r="C1909">
        <v>38</v>
      </c>
    </row>
    <row r="1910" spans="1:3" x14ac:dyDescent="0.25">
      <c r="A1910" s="21">
        <v>3504</v>
      </c>
      <c r="B1910" s="21" t="s">
        <v>8219</v>
      </c>
      <c r="C1910">
        <v>8</v>
      </c>
    </row>
    <row r="1911" spans="1:3" x14ac:dyDescent="0.25">
      <c r="A1911" s="21">
        <v>3505</v>
      </c>
      <c r="B1911" s="21" t="s">
        <v>8219</v>
      </c>
      <c r="C1911">
        <v>39</v>
      </c>
    </row>
    <row r="1912" spans="1:3" x14ac:dyDescent="0.25">
      <c r="A1912" s="21">
        <v>3506</v>
      </c>
      <c r="B1912" s="21" t="s">
        <v>8219</v>
      </c>
      <c r="C1912">
        <v>29</v>
      </c>
    </row>
    <row r="1913" spans="1:3" x14ac:dyDescent="0.25">
      <c r="A1913" s="21">
        <v>3507</v>
      </c>
      <c r="B1913" s="21" t="s">
        <v>8219</v>
      </c>
      <c r="C1913">
        <v>72</v>
      </c>
    </row>
    <row r="1914" spans="1:3" x14ac:dyDescent="0.25">
      <c r="A1914" s="21">
        <v>3508</v>
      </c>
      <c r="B1914" s="21" t="s">
        <v>8219</v>
      </c>
      <c r="C1914">
        <v>15</v>
      </c>
    </row>
    <row r="1915" spans="1:3" x14ac:dyDescent="0.25">
      <c r="A1915" s="21">
        <v>3509</v>
      </c>
      <c r="B1915" s="21" t="s">
        <v>8219</v>
      </c>
      <c r="C1915">
        <v>33</v>
      </c>
    </row>
    <row r="1916" spans="1:3" x14ac:dyDescent="0.25">
      <c r="A1916" s="21">
        <v>3510</v>
      </c>
      <c r="B1916" s="21" t="s">
        <v>8219</v>
      </c>
      <c r="C1916">
        <v>15</v>
      </c>
    </row>
    <row r="1917" spans="1:3" x14ac:dyDescent="0.25">
      <c r="A1917" s="21">
        <v>3511</v>
      </c>
      <c r="B1917" s="21" t="s">
        <v>8219</v>
      </c>
      <c r="C1917">
        <v>19</v>
      </c>
    </row>
    <row r="1918" spans="1:3" x14ac:dyDescent="0.25">
      <c r="A1918" s="21">
        <v>3512</v>
      </c>
      <c r="B1918" s="21" t="s">
        <v>8219</v>
      </c>
      <c r="C1918">
        <v>17</v>
      </c>
    </row>
    <row r="1919" spans="1:3" x14ac:dyDescent="0.25">
      <c r="A1919" s="21">
        <v>3513</v>
      </c>
      <c r="B1919" s="21" t="s">
        <v>8219</v>
      </c>
      <c r="C1919">
        <v>44</v>
      </c>
    </row>
    <row r="1920" spans="1:3" x14ac:dyDescent="0.25">
      <c r="A1920" s="21">
        <v>3514</v>
      </c>
      <c r="B1920" s="21" t="s">
        <v>8219</v>
      </c>
      <c r="C1920">
        <v>10</v>
      </c>
    </row>
    <row r="1921" spans="1:3" x14ac:dyDescent="0.25">
      <c r="A1921" s="21">
        <v>3515</v>
      </c>
      <c r="B1921" s="21" t="s">
        <v>8219</v>
      </c>
      <c r="C1921">
        <v>46</v>
      </c>
    </row>
    <row r="1922" spans="1:3" x14ac:dyDescent="0.25">
      <c r="A1922" s="21">
        <v>3516</v>
      </c>
      <c r="B1922" s="21" t="s">
        <v>8219</v>
      </c>
      <c r="C1922">
        <v>11</v>
      </c>
    </row>
    <row r="1923" spans="1:3" x14ac:dyDescent="0.25">
      <c r="A1923" s="21">
        <v>3517</v>
      </c>
      <c r="B1923" s="21" t="s">
        <v>8219</v>
      </c>
      <c r="C1923">
        <v>13</v>
      </c>
    </row>
    <row r="1924" spans="1:3" x14ac:dyDescent="0.25">
      <c r="A1924" s="21">
        <v>3518</v>
      </c>
      <c r="B1924" s="21" t="s">
        <v>8219</v>
      </c>
      <c r="C1924">
        <v>33</v>
      </c>
    </row>
    <row r="1925" spans="1:3" x14ac:dyDescent="0.25">
      <c r="A1925" s="21">
        <v>3519</v>
      </c>
      <c r="B1925" s="21" t="s">
        <v>8219</v>
      </c>
      <c r="C1925">
        <v>28</v>
      </c>
    </row>
    <row r="1926" spans="1:3" x14ac:dyDescent="0.25">
      <c r="A1926" s="21">
        <v>3520</v>
      </c>
      <c r="B1926" s="21" t="s">
        <v>8219</v>
      </c>
      <c r="C1926">
        <v>21</v>
      </c>
    </row>
    <row r="1927" spans="1:3" x14ac:dyDescent="0.25">
      <c r="A1927" s="21">
        <v>3521</v>
      </c>
      <c r="B1927" s="21" t="s">
        <v>8219</v>
      </c>
      <c r="C1927">
        <v>13</v>
      </c>
    </row>
    <row r="1928" spans="1:3" x14ac:dyDescent="0.25">
      <c r="A1928" s="21">
        <v>3522</v>
      </c>
      <c r="B1928" s="21" t="s">
        <v>8219</v>
      </c>
      <c r="C1928">
        <v>34</v>
      </c>
    </row>
    <row r="1929" spans="1:3" x14ac:dyDescent="0.25">
      <c r="A1929" s="21">
        <v>3523</v>
      </c>
      <c r="B1929" s="21" t="s">
        <v>8219</v>
      </c>
      <c r="C1929">
        <v>80</v>
      </c>
    </row>
    <row r="1930" spans="1:3" x14ac:dyDescent="0.25">
      <c r="A1930" s="21">
        <v>3524</v>
      </c>
      <c r="B1930" s="21" t="s">
        <v>8219</v>
      </c>
      <c r="C1930">
        <v>74</v>
      </c>
    </row>
    <row r="1931" spans="1:3" x14ac:dyDescent="0.25">
      <c r="A1931" s="21">
        <v>3525</v>
      </c>
      <c r="B1931" s="21" t="s">
        <v>8219</v>
      </c>
      <c r="C1931">
        <v>7</v>
      </c>
    </row>
    <row r="1932" spans="1:3" x14ac:dyDescent="0.25">
      <c r="A1932" s="21">
        <v>3526</v>
      </c>
      <c r="B1932" s="21" t="s">
        <v>8219</v>
      </c>
      <c r="C1932">
        <v>34</v>
      </c>
    </row>
    <row r="1933" spans="1:3" x14ac:dyDescent="0.25">
      <c r="A1933" s="21">
        <v>3527</v>
      </c>
      <c r="B1933" s="21" t="s">
        <v>8219</v>
      </c>
      <c r="C1933">
        <v>86</v>
      </c>
    </row>
    <row r="1934" spans="1:3" x14ac:dyDescent="0.25">
      <c r="A1934" s="21">
        <v>3528</v>
      </c>
      <c r="B1934" s="21" t="s">
        <v>8219</v>
      </c>
      <c r="C1934">
        <v>37</v>
      </c>
    </row>
    <row r="1935" spans="1:3" x14ac:dyDescent="0.25">
      <c r="A1935" s="21">
        <v>3529</v>
      </c>
      <c r="B1935" s="21" t="s">
        <v>8219</v>
      </c>
      <c r="C1935">
        <v>18</v>
      </c>
    </row>
    <row r="1936" spans="1:3" x14ac:dyDescent="0.25">
      <c r="A1936" s="21">
        <v>3530</v>
      </c>
      <c r="B1936" s="21" t="s">
        <v>8219</v>
      </c>
      <c r="C1936">
        <v>22</v>
      </c>
    </row>
    <row r="1937" spans="1:3" x14ac:dyDescent="0.25">
      <c r="A1937" s="21">
        <v>3531</v>
      </c>
      <c r="B1937" s="21" t="s">
        <v>8219</v>
      </c>
      <c r="C1937">
        <v>26</v>
      </c>
    </row>
    <row r="1938" spans="1:3" x14ac:dyDescent="0.25">
      <c r="A1938" s="21">
        <v>3532</v>
      </c>
      <c r="B1938" s="21" t="s">
        <v>8219</v>
      </c>
      <c r="C1938">
        <v>27</v>
      </c>
    </row>
    <row r="1939" spans="1:3" x14ac:dyDescent="0.25">
      <c r="A1939" s="21">
        <v>3533</v>
      </c>
      <c r="B1939" s="21" t="s">
        <v>8219</v>
      </c>
      <c r="C1939">
        <v>8</v>
      </c>
    </row>
    <row r="1940" spans="1:3" x14ac:dyDescent="0.25">
      <c r="A1940" s="21">
        <v>3534</v>
      </c>
      <c r="B1940" s="21" t="s">
        <v>8219</v>
      </c>
      <c r="C1940">
        <v>204</v>
      </c>
    </row>
    <row r="1941" spans="1:3" x14ac:dyDescent="0.25">
      <c r="A1941" s="21">
        <v>3535</v>
      </c>
      <c r="B1941" s="21" t="s">
        <v>8219</v>
      </c>
      <c r="C1941">
        <v>46</v>
      </c>
    </row>
    <row r="1942" spans="1:3" x14ac:dyDescent="0.25">
      <c r="A1942" s="21">
        <v>3536</v>
      </c>
      <c r="B1942" s="21" t="s">
        <v>8219</v>
      </c>
      <c r="C1942">
        <v>17</v>
      </c>
    </row>
    <row r="1943" spans="1:3" x14ac:dyDescent="0.25">
      <c r="A1943" s="21">
        <v>3537</v>
      </c>
      <c r="B1943" s="21" t="s">
        <v>8219</v>
      </c>
      <c r="C1943">
        <v>28</v>
      </c>
    </row>
    <row r="1944" spans="1:3" x14ac:dyDescent="0.25">
      <c r="A1944" s="21">
        <v>3538</v>
      </c>
      <c r="B1944" s="21" t="s">
        <v>8219</v>
      </c>
      <c r="C1944">
        <v>83</v>
      </c>
    </row>
    <row r="1945" spans="1:3" x14ac:dyDescent="0.25">
      <c r="A1945" s="21">
        <v>3539</v>
      </c>
      <c r="B1945" s="21" t="s">
        <v>8219</v>
      </c>
      <c r="C1945">
        <v>13</v>
      </c>
    </row>
    <row r="1946" spans="1:3" x14ac:dyDescent="0.25">
      <c r="A1946" s="21">
        <v>3540</v>
      </c>
      <c r="B1946" s="21" t="s">
        <v>8219</v>
      </c>
      <c r="C1946">
        <v>8</v>
      </c>
    </row>
    <row r="1947" spans="1:3" x14ac:dyDescent="0.25">
      <c r="A1947" s="21">
        <v>3541</v>
      </c>
      <c r="B1947" s="21" t="s">
        <v>8219</v>
      </c>
      <c r="C1947">
        <v>32</v>
      </c>
    </row>
    <row r="1948" spans="1:3" x14ac:dyDescent="0.25">
      <c r="A1948" s="21">
        <v>3542</v>
      </c>
      <c r="B1948" s="21" t="s">
        <v>8219</v>
      </c>
      <c r="C1948">
        <v>85</v>
      </c>
    </row>
    <row r="1949" spans="1:3" x14ac:dyDescent="0.25">
      <c r="A1949" s="21">
        <v>3543</v>
      </c>
      <c r="B1949" s="21" t="s">
        <v>8219</v>
      </c>
      <c r="C1949">
        <v>29</v>
      </c>
    </row>
    <row r="1950" spans="1:3" x14ac:dyDescent="0.25">
      <c r="A1950" s="21">
        <v>3544</v>
      </c>
      <c r="B1950" s="21" t="s">
        <v>8219</v>
      </c>
      <c r="C1950">
        <v>24</v>
      </c>
    </row>
    <row r="1951" spans="1:3" x14ac:dyDescent="0.25">
      <c r="A1951" s="21">
        <v>3545</v>
      </c>
      <c r="B1951" s="21" t="s">
        <v>8219</v>
      </c>
      <c r="C1951">
        <v>8</v>
      </c>
    </row>
    <row r="1952" spans="1:3" x14ac:dyDescent="0.25">
      <c r="A1952" s="21">
        <v>3546</v>
      </c>
      <c r="B1952" s="21" t="s">
        <v>8219</v>
      </c>
      <c r="C1952">
        <v>19</v>
      </c>
    </row>
    <row r="1953" spans="1:3" x14ac:dyDescent="0.25">
      <c r="A1953" s="21">
        <v>3547</v>
      </c>
      <c r="B1953" s="21" t="s">
        <v>8219</v>
      </c>
      <c r="C1953">
        <v>336</v>
      </c>
    </row>
    <row r="1954" spans="1:3" x14ac:dyDescent="0.25">
      <c r="A1954" s="21">
        <v>3548</v>
      </c>
      <c r="B1954" s="21" t="s">
        <v>8219</v>
      </c>
      <c r="C1954">
        <v>13</v>
      </c>
    </row>
    <row r="1955" spans="1:3" x14ac:dyDescent="0.25">
      <c r="A1955" s="21">
        <v>3549</v>
      </c>
      <c r="B1955" s="21" t="s">
        <v>8219</v>
      </c>
      <c r="C1955">
        <v>42</v>
      </c>
    </row>
    <row r="1956" spans="1:3" x14ac:dyDescent="0.25">
      <c r="A1956" s="21">
        <v>3550</v>
      </c>
      <c r="B1956" s="21" t="s">
        <v>8219</v>
      </c>
      <c r="C1956">
        <v>64</v>
      </c>
    </row>
    <row r="1957" spans="1:3" x14ac:dyDescent="0.25">
      <c r="A1957" s="21">
        <v>3551</v>
      </c>
      <c r="B1957" s="21" t="s">
        <v>8219</v>
      </c>
      <c r="C1957">
        <v>25</v>
      </c>
    </row>
    <row r="1958" spans="1:3" x14ac:dyDescent="0.25">
      <c r="A1958" s="21">
        <v>3552</v>
      </c>
      <c r="B1958" s="21" t="s">
        <v>8219</v>
      </c>
      <c r="C1958">
        <v>20</v>
      </c>
    </row>
    <row r="1959" spans="1:3" x14ac:dyDescent="0.25">
      <c r="A1959" s="21">
        <v>3553</v>
      </c>
      <c r="B1959" s="21" t="s">
        <v>8219</v>
      </c>
      <c r="C1959">
        <v>104</v>
      </c>
    </row>
    <row r="1960" spans="1:3" x14ac:dyDescent="0.25">
      <c r="A1960" s="21">
        <v>3554</v>
      </c>
      <c r="B1960" s="21" t="s">
        <v>8219</v>
      </c>
      <c r="C1960">
        <v>53</v>
      </c>
    </row>
    <row r="1961" spans="1:3" x14ac:dyDescent="0.25">
      <c r="A1961" s="21">
        <v>3555</v>
      </c>
      <c r="B1961" s="21" t="s">
        <v>8219</v>
      </c>
      <c r="C1961">
        <v>14</v>
      </c>
    </row>
    <row r="1962" spans="1:3" x14ac:dyDescent="0.25">
      <c r="A1962" s="21">
        <v>3556</v>
      </c>
      <c r="B1962" s="21" t="s">
        <v>8219</v>
      </c>
      <c r="C1962">
        <v>20</v>
      </c>
    </row>
    <row r="1963" spans="1:3" x14ac:dyDescent="0.25">
      <c r="A1963" s="21">
        <v>3557</v>
      </c>
      <c r="B1963" s="21" t="s">
        <v>8219</v>
      </c>
      <c r="C1963">
        <v>558</v>
      </c>
    </row>
    <row r="1964" spans="1:3" x14ac:dyDescent="0.25">
      <c r="A1964" s="21">
        <v>3558</v>
      </c>
      <c r="B1964" s="21" t="s">
        <v>8219</v>
      </c>
      <c r="C1964">
        <v>22</v>
      </c>
    </row>
    <row r="1965" spans="1:3" x14ac:dyDescent="0.25">
      <c r="A1965" s="21">
        <v>3559</v>
      </c>
      <c r="B1965" s="21" t="s">
        <v>8219</v>
      </c>
      <c r="C1965">
        <v>24</v>
      </c>
    </row>
    <row r="1966" spans="1:3" x14ac:dyDescent="0.25">
      <c r="A1966" s="21">
        <v>3560</v>
      </c>
      <c r="B1966" s="21" t="s">
        <v>8219</v>
      </c>
      <c r="C1966">
        <v>74</v>
      </c>
    </row>
    <row r="1967" spans="1:3" x14ac:dyDescent="0.25">
      <c r="A1967" s="21">
        <v>3561</v>
      </c>
      <c r="B1967" s="21" t="s">
        <v>8219</v>
      </c>
      <c r="C1967">
        <v>54</v>
      </c>
    </row>
    <row r="1968" spans="1:3" x14ac:dyDescent="0.25">
      <c r="A1968" s="21">
        <v>3562</v>
      </c>
      <c r="B1968" s="21" t="s">
        <v>8219</v>
      </c>
      <c r="C1968">
        <v>31</v>
      </c>
    </row>
    <row r="1969" spans="1:3" x14ac:dyDescent="0.25">
      <c r="A1969" s="21">
        <v>3563</v>
      </c>
      <c r="B1969" s="21" t="s">
        <v>8219</v>
      </c>
      <c r="C1969">
        <v>25</v>
      </c>
    </row>
    <row r="1970" spans="1:3" x14ac:dyDescent="0.25">
      <c r="A1970" s="21">
        <v>3564</v>
      </c>
      <c r="B1970" s="21" t="s">
        <v>8219</v>
      </c>
      <c r="C1970">
        <v>17</v>
      </c>
    </row>
    <row r="1971" spans="1:3" x14ac:dyDescent="0.25">
      <c r="A1971" s="21">
        <v>3565</v>
      </c>
      <c r="B1971" s="21" t="s">
        <v>8219</v>
      </c>
      <c r="C1971">
        <v>12</v>
      </c>
    </row>
    <row r="1972" spans="1:3" x14ac:dyDescent="0.25">
      <c r="A1972" s="21">
        <v>3566</v>
      </c>
      <c r="B1972" s="21" t="s">
        <v>8219</v>
      </c>
      <c r="C1972">
        <v>38</v>
      </c>
    </row>
    <row r="1973" spans="1:3" x14ac:dyDescent="0.25">
      <c r="A1973" s="21">
        <v>3567</v>
      </c>
      <c r="B1973" s="21" t="s">
        <v>8219</v>
      </c>
      <c r="C1973">
        <v>41</v>
      </c>
    </row>
    <row r="1974" spans="1:3" x14ac:dyDescent="0.25">
      <c r="A1974" s="21">
        <v>3568</v>
      </c>
      <c r="B1974" s="21" t="s">
        <v>8219</v>
      </c>
      <c r="C1974">
        <v>19</v>
      </c>
    </row>
    <row r="1975" spans="1:3" x14ac:dyDescent="0.25">
      <c r="A1975" s="21">
        <v>3569</v>
      </c>
      <c r="B1975" s="21" t="s">
        <v>8219</v>
      </c>
      <c r="C1975">
        <v>41</v>
      </c>
    </row>
    <row r="1976" spans="1:3" x14ac:dyDescent="0.25">
      <c r="A1976" s="21">
        <v>3570</v>
      </c>
      <c r="B1976" s="21" t="s">
        <v>8219</v>
      </c>
      <c r="C1976">
        <v>26</v>
      </c>
    </row>
    <row r="1977" spans="1:3" x14ac:dyDescent="0.25">
      <c r="A1977" s="21">
        <v>3571</v>
      </c>
      <c r="B1977" s="21" t="s">
        <v>8219</v>
      </c>
      <c r="C1977">
        <v>25</v>
      </c>
    </row>
    <row r="1978" spans="1:3" x14ac:dyDescent="0.25">
      <c r="A1978" s="21">
        <v>3572</v>
      </c>
      <c r="B1978" s="21" t="s">
        <v>8219</v>
      </c>
      <c r="C1978">
        <v>9</v>
      </c>
    </row>
    <row r="1979" spans="1:3" x14ac:dyDescent="0.25">
      <c r="A1979" s="21">
        <v>3573</v>
      </c>
      <c r="B1979" s="21" t="s">
        <v>8219</v>
      </c>
      <c r="C1979">
        <v>78</v>
      </c>
    </row>
    <row r="1980" spans="1:3" x14ac:dyDescent="0.25">
      <c r="A1980" s="21">
        <v>3574</v>
      </c>
      <c r="B1980" s="21" t="s">
        <v>8219</v>
      </c>
      <c r="C1980">
        <v>45</v>
      </c>
    </row>
    <row r="1981" spans="1:3" x14ac:dyDescent="0.25">
      <c r="A1981" s="21">
        <v>3575</v>
      </c>
      <c r="B1981" s="21" t="s">
        <v>8219</v>
      </c>
      <c r="C1981">
        <v>102</v>
      </c>
    </row>
    <row r="1982" spans="1:3" x14ac:dyDescent="0.25">
      <c r="A1982" s="21">
        <v>3576</v>
      </c>
      <c r="B1982" s="21" t="s">
        <v>8219</v>
      </c>
      <c r="C1982">
        <v>5</v>
      </c>
    </row>
    <row r="1983" spans="1:3" x14ac:dyDescent="0.25">
      <c r="A1983" s="21">
        <v>3577</v>
      </c>
      <c r="B1983" s="21" t="s">
        <v>8219</v>
      </c>
      <c r="C1983">
        <v>27</v>
      </c>
    </row>
    <row r="1984" spans="1:3" x14ac:dyDescent="0.25">
      <c r="A1984" s="21">
        <v>3578</v>
      </c>
      <c r="B1984" s="21" t="s">
        <v>8219</v>
      </c>
      <c r="C1984">
        <v>37</v>
      </c>
    </row>
    <row r="1985" spans="1:3" x14ac:dyDescent="0.25">
      <c r="A1985" s="21">
        <v>3579</v>
      </c>
      <c r="B1985" s="21" t="s">
        <v>8219</v>
      </c>
      <c r="C1985">
        <v>14</v>
      </c>
    </row>
    <row r="1986" spans="1:3" x14ac:dyDescent="0.25">
      <c r="A1986" s="21">
        <v>3580</v>
      </c>
      <c r="B1986" s="21" t="s">
        <v>8219</v>
      </c>
      <c r="C1986">
        <v>27</v>
      </c>
    </row>
    <row r="1987" spans="1:3" x14ac:dyDescent="0.25">
      <c r="A1987" s="21">
        <v>3581</v>
      </c>
      <c r="B1987" s="21" t="s">
        <v>8219</v>
      </c>
      <c r="C1987">
        <v>45</v>
      </c>
    </row>
    <row r="1988" spans="1:3" x14ac:dyDescent="0.25">
      <c r="A1988" s="21">
        <v>3582</v>
      </c>
      <c r="B1988" s="21" t="s">
        <v>8219</v>
      </c>
      <c r="C1988">
        <v>49</v>
      </c>
    </row>
    <row r="1989" spans="1:3" x14ac:dyDescent="0.25">
      <c r="A1989" s="21">
        <v>3583</v>
      </c>
      <c r="B1989" s="21" t="s">
        <v>8219</v>
      </c>
      <c r="C1989">
        <v>24</v>
      </c>
    </row>
    <row r="1990" spans="1:3" x14ac:dyDescent="0.25">
      <c r="A1990" s="21">
        <v>3584</v>
      </c>
      <c r="B1990" s="21" t="s">
        <v>8219</v>
      </c>
      <c r="C1990">
        <v>112</v>
      </c>
    </row>
    <row r="1991" spans="1:3" x14ac:dyDescent="0.25">
      <c r="A1991" s="21">
        <v>3585</v>
      </c>
      <c r="B1991" s="21" t="s">
        <v>8219</v>
      </c>
      <c r="C1991">
        <v>23</v>
      </c>
    </row>
    <row r="1992" spans="1:3" x14ac:dyDescent="0.25">
      <c r="A1992" s="21">
        <v>3586</v>
      </c>
      <c r="B1992" s="21" t="s">
        <v>8219</v>
      </c>
      <c r="C1992">
        <v>54</v>
      </c>
    </row>
    <row r="1993" spans="1:3" x14ac:dyDescent="0.25">
      <c r="A1993" s="21">
        <v>3587</v>
      </c>
      <c r="B1993" s="21" t="s">
        <v>8219</v>
      </c>
      <c r="C1993">
        <v>28</v>
      </c>
    </row>
    <row r="1994" spans="1:3" x14ac:dyDescent="0.25">
      <c r="A1994" s="21">
        <v>3588</v>
      </c>
      <c r="B1994" s="21" t="s">
        <v>8219</v>
      </c>
      <c r="C1994">
        <v>11</v>
      </c>
    </row>
    <row r="1995" spans="1:3" x14ac:dyDescent="0.25">
      <c r="A1995" s="21">
        <v>3589</v>
      </c>
      <c r="B1995" s="21" t="s">
        <v>8219</v>
      </c>
      <c r="C1995">
        <v>62</v>
      </c>
    </row>
    <row r="1996" spans="1:3" x14ac:dyDescent="0.25">
      <c r="A1996" s="21">
        <v>3590</v>
      </c>
      <c r="B1996" s="21" t="s">
        <v>8219</v>
      </c>
      <c r="C1996">
        <v>73</v>
      </c>
    </row>
    <row r="1997" spans="1:3" x14ac:dyDescent="0.25">
      <c r="A1997" s="21">
        <v>3591</v>
      </c>
      <c r="B1997" s="21" t="s">
        <v>8219</v>
      </c>
      <c r="C1997">
        <v>18</v>
      </c>
    </row>
    <row r="1998" spans="1:3" x14ac:dyDescent="0.25">
      <c r="A1998" s="21">
        <v>3592</v>
      </c>
      <c r="B1998" s="21" t="s">
        <v>8219</v>
      </c>
      <c r="C1998">
        <v>35</v>
      </c>
    </row>
    <row r="1999" spans="1:3" x14ac:dyDescent="0.25">
      <c r="A1999" s="21">
        <v>3593</v>
      </c>
      <c r="B1999" s="21" t="s">
        <v>8219</v>
      </c>
      <c r="C1999">
        <v>43</v>
      </c>
    </row>
    <row r="2000" spans="1:3" x14ac:dyDescent="0.25">
      <c r="A2000" s="21">
        <v>3594</v>
      </c>
      <c r="B2000" s="21" t="s">
        <v>8219</v>
      </c>
      <c r="C2000">
        <v>36</v>
      </c>
    </row>
    <row r="2001" spans="1:3" x14ac:dyDescent="0.25">
      <c r="A2001" s="21">
        <v>3595</v>
      </c>
      <c r="B2001" s="21" t="s">
        <v>8219</v>
      </c>
      <c r="C2001">
        <v>62</v>
      </c>
    </row>
    <row r="2002" spans="1:3" x14ac:dyDescent="0.25">
      <c r="A2002" s="21">
        <v>3596</v>
      </c>
      <c r="B2002" s="21" t="s">
        <v>8219</v>
      </c>
      <c r="C2002">
        <v>15</v>
      </c>
    </row>
    <row r="2003" spans="1:3" x14ac:dyDescent="0.25">
      <c r="A2003" s="21">
        <v>3597</v>
      </c>
      <c r="B2003" s="21" t="s">
        <v>8219</v>
      </c>
      <c r="C2003">
        <v>33</v>
      </c>
    </row>
    <row r="2004" spans="1:3" x14ac:dyDescent="0.25">
      <c r="A2004" s="21">
        <v>3598</v>
      </c>
      <c r="B2004" s="21" t="s">
        <v>8219</v>
      </c>
      <c r="C2004">
        <v>27</v>
      </c>
    </row>
    <row r="2005" spans="1:3" x14ac:dyDescent="0.25">
      <c r="A2005" s="21">
        <v>3599</v>
      </c>
      <c r="B2005" s="21" t="s">
        <v>8219</v>
      </c>
      <c r="C2005">
        <v>17</v>
      </c>
    </row>
    <row r="2006" spans="1:3" x14ac:dyDescent="0.25">
      <c r="A2006" s="21">
        <v>3600</v>
      </c>
      <c r="B2006" s="21" t="s">
        <v>8219</v>
      </c>
      <c r="C2006">
        <v>4</v>
      </c>
    </row>
    <row r="2007" spans="1:3" x14ac:dyDescent="0.25">
      <c r="A2007" s="21">
        <v>3601</v>
      </c>
      <c r="B2007" s="21" t="s">
        <v>8219</v>
      </c>
      <c r="C2007">
        <v>53</v>
      </c>
    </row>
    <row r="2008" spans="1:3" x14ac:dyDescent="0.25">
      <c r="A2008" s="21">
        <v>3602</v>
      </c>
      <c r="B2008" s="21" t="s">
        <v>8219</v>
      </c>
      <c r="C2008">
        <v>49</v>
      </c>
    </row>
    <row r="2009" spans="1:3" x14ac:dyDescent="0.25">
      <c r="A2009" s="21">
        <v>3603</v>
      </c>
      <c r="B2009" s="21" t="s">
        <v>8219</v>
      </c>
      <c r="C2009">
        <v>57</v>
      </c>
    </row>
    <row r="2010" spans="1:3" x14ac:dyDescent="0.25">
      <c r="A2010" s="21">
        <v>3604</v>
      </c>
      <c r="B2010" s="21" t="s">
        <v>8219</v>
      </c>
      <c r="C2010">
        <v>69</v>
      </c>
    </row>
    <row r="2011" spans="1:3" x14ac:dyDescent="0.25">
      <c r="A2011" s="21">
        <v>3605</v>
      </c>
      <c r="B2011" s="21" t="s">
        <v>8219</v>
      </c>
      <c r="C2011">
        <v>15</v>
      </c>
    </row>
    <row r="2012" spans="1:3" x14ac:dyDescent="0.25">
      <c r="A2012" s="21">
        <v>3606</v>
      </c>
      <c r="B2012" s="21" t="s">
        <v>8219</v>
      </c>
      <c r="C2012">
        <v>64</v>
      </c>
    </row>
    <row r="2013" spans="1:3" x14ac:dyDescent="0.25">
      <c r="A2013" s="21">
        <v>3607</v>
      </c>
      <c r="B2013" s="21" t="s">
        <v>8219</v>
      </c>
      <c r="C2013">
        <v>20</v>
      </c>
    </row>
    <row r="2014" spans="1:3" x14ac:dyDescent="0.25">
      <c r="A2014" s="21">
        <v>3608</v>
      </c>
      <c r="B2014" s="21" t="s">
        <v>8219</v>
      </c>
      <c r="C2014">
        <v>27</v>
      </c>
    </row>
    <row r="2015" spans="1:3" x14ac:dyDescent="0.25">
      <c r="A2015" s="21">
        <v>3609</v>
      </c>
      <c r="B2015" s="21" t="s">
        <v>8219</v>
      </c>
      <c r="C2015">
        <v>21</v>
      </c>
    </row>
    <row r="2016" spans="1:3" x14ac:dyDescent="0.25">
      <c r="A2016" s="21">
        <v>3610</v>
      </c>
      <c r="B2016" s="21" t="s">
        <v>8219</v>
      </c>
      <c r="C2016">
        <v>31</v>
      </c>
    </row>
    <row r="2017" spans="1:3" x14ac:dyDescent="0.25">
      <c r="A2017" s="21">
        <v>3611</v>
      </c>
      <c r="B2017" s="21" t="s">
        <v>8219</v>
      </c>
      <c r="C2017">
        <v>51</v>
      </c>
    </row>
    <row r="2018" spans="1:3" x14ac:dyDescent="0.25">
      <c r="A2018" s="21">
        <v>3612</v>
      </c>
      <c r="B2018" s="21" t="s">
        <v>8219</v>
      </c>
      <c r="C2018">
        <v>57</v>
      </c>
    </row>
    <row r="2019" spans="1:3" x14ac:dyDescent="0.25">
      <c r="A2019" s="21">
        <v>3613</v>
      </c>
      <c r="B2019" s="21" t="s">
        <v>8219</v>
      </c>
      <c r="C2019">
        <v>20</v>
      </c>
    </row>
    <row r="2020" spans="1:3" x14ac:dyDescent="0.25">
      <c r="A2020" s="21">
        <v>3614</v>
      </c>
      <c r="B2020" s="21" t="s">
        <v>8219</v>
      </c>
      <c r="C2020">
        <v>71</v>
      </c>
    </row>
    <row r="2021" spans="1:3" x14ac:dyDescent="0.25">
      <c r="A2021" s="21">
        <v>3615</v>
      </c>
      <c r="B2021" s="21" t="s">
        <v>8219</v>
      </c>
      <c r="C2021">
        <v>72</v>
      </c>
    </row>
    <row r="2022" spans="1:3" x14ac:dyDescent="0.25">
      <c r="A2022" s="21">
        <v>3616</v>
      </c>
      <c r="B2022" s="21" t="s">
        <v>8219</v>
      </c>
      <c r="C2022">
        <v>45</v>
      </c>
    </row>
    <row r="2023" spans="1:3" x14ac:dyDescent="0.25">
      <c r="A2023" s="21">
        <v>3617</v>
      </c>
      <c r="B2023" s="21" t="s">
        <v>8219</v>
      </c>
      <c r="C2023">
        <v>51</v>
      </c>
    </row>
    <row r="2024" spans="1:3" x14ac:dyDescent="0.25">
      <c r="A2024" s="21">
        <v>3618</v>
      </c>
      <c r="B2024" s="21" t="s">
        <v>8219</v>
      </c>
      <c r="C2024">
        <v>56</v>
      </c>
    </row>
    <row r="2025" spans="1:3" x14ac:dyDescent="0.25">
      <c r="A2025" s="21">
        <v>3619</v>
      </c>
      <c r="B2025" s="21" t="s">
        <v>8219</v>
      </c>
      <c r="C2025">
        <v>17</v>
      </c>
    </row>
    <row r="2026" spans="1:3" x14ac:dyDescent="0.25">
      <c r="A2026" s="21">
        <v>3620</v>
      </c>
      <c r="B2026" s="21" t="s">
        <v>8219</v>
      </c>
      <c r="C2026">
        <v>197</v>
      </c>
    </row>
    <row r="2027" spans="1:3" x14ac:dyDescent="0.25">
      <c r="A2027" s="21">
        <v>3621</v>
      </c>
      <c r="B2027" s="21" t="s">
        <v>8219</v>
      </c>
      <c r="C2027">
        <v>70</v>
      </c>
    </row>
    <row r="2028" spans="1:3" x14ac:dyDescent="0.25">
      <c r="A2028" s="21">
        <v>3622</v>
      </c>
      <c r="B2028" s="21" t="s">
        <v>8219</v>
      </c>
      <c r="C2028">
        <v>21</v>
      </c>
    </row>
    <row r="2029" spans="1:3" x14ac:dyDescent="0.25">
      <c r="A2029" s="21">
        <v>3623</v>
      </c>
      <c r="B2029" s="21" t="s">
        <v>8219</v>
      </c>
      <c r="C2029">
        <v>34</v>
      </c>
    </row>
    <row r="2030" spans="1:3" x14ac:dyDescent="0.25">
      <c r="A2030" s="21">
        <v>3624</v>
      </c>
      <c r="B2030" s="21" t="s">
        <v>8219</v>
      </c>
      <c r="C2030">
        <v>39</v>
      </c>
    </row>
    <row r="2031" spans="1:3" x14ac:dyDescent="0.25">
      <c r="A2031" s="21">
        <v>3625</v>
      </c>
      <c r="B2031" s="21" t="s">
        <v>8219</v>
      </c>
      <c r="C2031">
        <v>78</v>
      </c>
    </row>
    <row r="2032" spans="1:3" x14ac:dyDescent="0.25">
      <c r="A2032" s="21">
        <v>3626</v>
      </c>
      <c r="B2032" s="21" t="s">
        <v>8219</v>
      </c>
      <c r="C2032">
        <v>48</v>
      </c>
    </row>
    <row r="2033" spans="1:3" x14ac:dyDescent="0.25">
      <c r="A2033" s="21">
        <v>3627</v>
      </c>
      <c r="B2033" s="21" t="s">
        <v>8219</v>
      </c>
      <c r="C2033">
        <v>29</v>
      </c>
    </row>
    <row r="2034" spans="1:3" x14ac:dyDescent="0.25">
      <c r="A2034" s="21">
        <v>3648</v>
      </c>
      <c r="B2034" s="21" t="s">
        <v>8219</v>
      </c>
      <c r="C2034">
        <v>73</v>
      </c>
    </row>
    <row r="2035" spans="1:3" x14ac:dyDescent="0.25">
      <c r="A2035" s="21">
        <v>3649</v>
      </c>
      <c r="B2035" s="21" t="s">
        <v>8219</v>
      </c>
      <c r="C2035">
        <v>8</v>
      </c>
    </row>
    <row r="2036" spans="1:3" x14ac:dyDescent="0.25">
      <c r="A2036" s="21">
        <v>3650</v>
      </c>
      <c r="B2036" s="21" t="s">
        <v>8219</v>
      </c>
      <c r="C2036">
        <v>17</v>
      </c>
    </row>
    <row r="2037" spans="1:3" x14ac:dyDescent="0.25">
      <c r="A2037" s="21">
        <v>3651</v>
      </c>
      <c r="B2037" s="21" t="s">
        <v>8219</v>
      </c>
      <c r="C2037">
        <v>9</v>
      </c>
    </row>
    <row r="2038" spans="1:3" x14ac:dyDescent="0.25">
      <c r="A2038" s="21">
        <v>3652</v>
      </c>
      <c r="B2038" s="21" t="s">
        <v>8219</v>
      </c>
      <c r="C2038">
        <v>17</v>
      </c>
    </row>
    <row r="2039" spans="1:3" x14ac:dyDescent="0.25">
      <c r="A2039" s="21">
        <v>3653</v>
      </c>
      <c r="B2039" s="21" t="s">
        <v>8219</v>
      </c>
      <c r="C2039">
        <v>33</v>
      </c>
    </row>
    <row r="2040" spans="1:3" x14ac:dyDescent="0.25">
      <c r="A2040" s="21">
        <v>3654</v>
      </c>
      <c r="B2040" s="21" t="s">
        <v>8219</v>
      </c>
      <c r="C2040">
        <v>38</v>
      </c>
    </row>
    <row r="2041" spans="1:3" x14ac:dyDescent="0.25">
      <c r="A2041" s="21">
        <v>3655</v>
      </c>
      <c r="B2041" s="21" t="s">
        <v>8219</v>
      </c>
      <c r="C2041">
        <v>79</v>
      </c>
    </row>
    <row r="2042" spans="1:3" x14ac:dyDescent="0.25">
      <c r="A2042" s="21">
        <v>3656</v>
      </c>
      <c r="B2042" s="21" t="s">
        <v>8219</v>
      </c>
      <c r="C2042">
        <v>46</v>
      </c>
    </row>
    <row r="2043" spans="1:3" x14ac:dyDescent="0.25">
      <c r="A2043" s="21">
        <v>3657</v>
      </c>
      <c r="B2043" s="21" t="s">
        <v>8219</v>
      </c>
      <c r="C2043">
        <v>20</v>
      </c>
    </row>
    <row r="2044" spans="1:3" x14ac:dyDescent="0.25">
      <c r="A2044" s="21">
        <v>3658</v>
      </c>
      <c r="B2044" s="21" t="s">
        <v>8219</v>
      </c>
      <c r="C2044">
        <v>20</v>
      </c>
    </row>
    <row r="2045" spans="1:3" x14ac:dyDescent="0.25">
      <c r="A2045" s="21">
        <v>3659</v>
      </c>
      <c r="B2045" s="21" t="s">
        <v>8219</v>
      </c>
      <c r="C2045">
        <v>13</v>
      </c>
    </row>
    <row r="2046" spans="1:3" x14ac:dyDescent="0.25">
      <c r="A2046" s="21">
        <v>3660</v>
      </c>
      <c r="B2046" s="21" t="s">
        <v>8219</v>
      </c>
      <c r="C2046">
        <v>22</v>
      </c>
    </row>
    <row r="2047" spans="1:3" x14ac:dyDescent="0.25">
      <c r="A2047" s="21">
        <v>3661</v>
      </c>
      <c r="B2047" s="21" t="s">
        <v>8219</v>
      </c>
      <c r="C2047">
        <v>36</v>
      </c>
    </row>
    <row r="2048" spans="1:3" x14ac:dyDescent="0.25">
      <c r="A2048" s="21">
        <v>3662</v>
      </c>
      <c r="B2048" s="21" t="s">
        <v>8219</v>
      </c>
      <c r="C2048">
        <v>40</v>
      </c>
    </row>
    <row r="2049" spans="1:3" x14ac:dyDescent="0.25">
      <c r="A2049" s="21">
        <v>3663</v>
      </c>
      <c r="B2049" s="21" t="s">
        <v>8219</v>
      </c>
      <c r="C2049">
        <v>9</v>
      </c>
    </row>
    <row r="2050" spans="1:3" x14ac:dyDescent="0.25">
      <c r="A2050" s="21">
        <v>3664</v>
      </c>
      <c r="B2050" s="21" t="s">
        <v>8219</v>
      </c>
      <c r="C2050">
        <v>19</v>
      </c>
    </row>
    <row r="2051" spans="1:3" x14ac:dyDescent="0.25">
      <c r="A2051" s="21">
        <v>3665</v>
      </c>
      <c r="B2051" s="21" t="s">
        <v>8219</v>
      </c>
      <c r="C2051">
        <v>14</v>
      </c>
    </row>
    <row r="2052" spans="1:3" x14ac:dyDescent="0.25">
      <c r="A2052" s="21">
        <v>3666</v>
      </c>
      <c r="B2052" s="21" t="s">
        <v>8219</v>
      </c>
      <c r="C2052">
        <v>38</v>
      </c>
    </row>
    <row r="2053" spans="1:3" x14ac:dyDescent="0.25">
      <c r="A2053" s="21">
        <v>3667</v>
      </c>
      <c r="B2053" s="21" t="s">
        <v>8219</v>
      </c>
      <c r="C2053">
        <v>58</v>
      </c>
    </row>
    <row r="2054" spans="1:3" x14ac:dyDescent="0.25">
      <c r="A2054" s="21">
        <v>3668</v>
      </c>
      <c r="B2054" s="21" t="s">
        <v>8219</v>
      </c>
      <c r="C2054">
        <v>28</v>
      </c>
    </row>
    <row r="2055" spans="1:3" x14ac:dyDescent="0.25">
      <c r="A2055" s="21">
        <v>3669</v>
      </c>
      <c r="B2055" s="21" t="s">
        <v>8219</v>
      </c>
      <c r="C2055">
        <v>17</v>
      </c>
    </row>
    <row r="2056" spans="1:3" x14ac:dyDescent="0.25">
      <c r="A2056" s="21">
        <v>3670</v>
      </c>
      <c r="B2056" s="21" t="s">
        <v>8219</v>
      </c>
      <c r="C2056">
        <v>12</v>
      </c>
    </row>
    <row r="2057" spans="1:3" x14ac:dyDescent="0.25">
      <c r="A2057" s="21">
        <v>3671</v>
      </c>
      <c r="B2057" s="21" t="s">
        <v>8219</v>
      </c>
      <c r="C2057">
        <v>40</v>
      </c>
    </row>
    <row r="2058" spans="1:3" x14ac:dyDescent="0.25">
      <c r="A2058" s="21">
        <v>3672</v>
      </c>
      <c r="B2058" s="21" t="s">
        <v>8219</v>
      </c>
      <c r="C2058">
        <v>57</v>
      </c>
    </row>
    <row r="2059" spans="1:3" x14ac:dyDescent="0.25">
      <c r="A2059" s="21">
        <v>3673</v>
      </c>
      <c r="B2059" s="21" t="s">
        <v>8219</v>
      </c>
      <c r="C2059">
        <v>114</v>
      </c>
    </row>
    <row r="2060" spans="1:3" x14ac:dyDescent="0.25">
      <c r="A2060" s="21">
        <v>3674</v>
      </c>
      <c r="B2060" s="21" t="s">
        <v>8219</v>
      </c>
      <c r="C2060">
        <v>31</v>
      </c>
    </row>
    <row r="2061" spans="1:3" x14ac:dyDescent="0.25">
      <c r="A2061" s="21">
        <v>3675</v>
      </c>
      <c r="B2061" s="21" t="s">
        <v>8219</v>
      </c>
      <c r="C2061">
        <v>3</v>
      </c>
    </row>
    <row r="2062" spans="1:3" x14ac:dyDescent="0.25">
      <c r="A2062" s="21">
        <v>3676</v>
      </c>
      <c r="B2062" s="21" t="s">
        <v>8219</v>
      </c>
      <c r="C2062">
        <v>16</v>
      </c>
    </row>
    <row r="2063" spans="1:3" x14ac:dyDescent="0.25">
      <c r="A2063" s="21">
        <v>3677</v>
      </c>
      <c r="B2063" s="21" t="s">
        <v>8219</v>
      </c>
      <c r="C2063">
        <v>199</v>
      </c>
    </row>
    <row r="2064" spans="1:3" x14ac:dyDescent="0.25">
      <c r="A2064" s="21">
        <v>3678</v>
      </c>
      <c r="B2064" s="21" t="s">
        <v>8219</v>
      </c>
      <c r="C2064">
        <v>31</v>
      </c>
    </row>
    <row r="2065" spans="1:3" x14ac:dyDescent="0.25">
      <c r="A2065" s="21">
        <v>3679</v>
      </c>
      <c r="B2065" s="21" t="s">
        <v>8219</v>
      </c>
      <c r="C2065">
        <v>30</v>
      </c>
    </row>
    <row r="2066" spans="1:3" x14ac:dyDescent="0.25">
      <c r="A2066" s="21">
        <v>3680</v>
      </c>
      <c r="B2066" s="21" t="s">
        <v>8219</v>
      </c>
      <c r="C2066">
        <v>34</v>
      </c>
    </row>
    <row r="2067" spans="1:3" x14ac:dyDescent="0.25">
      <c r="A2067" s="21">
        <v>3681</v>
      </c>
      <c r="B2067" s="21" t="s">
        <v>8219</v>
      </c>
      <c r="C2067">
        <v>18</v>
      </c>
    </row>
    <row r="2068" spans="1:3" x14ac:dyDescent="0.25">
      <c r="A2068" s="21">
        <v>3682</v>
      </c>
      <c r="B2068" s="21" t="s">
        <v>8219</v>
      </c>
      <c r="C2068">
        <v>67</v>
      </c>
    </row>
    <row r="2069" spans="1:3" x14ac:dyDescent="0.25">
      <c r="A2069" s="21">
        <v>3683</v>
      </c>
      <c r="B2069" s="21" t="s">
        <v>8219</v>
      </c>
      <c r="C2069">
        <v>66</v>
      </c>
    </row>
    <row r="2070" spans="1:3" x14ac:dyDescent="0.25">
      <c r="A2070" s="21">
        <v>3684</v>
      </c>
      <c r="B2070" s="21" t="s">
        <v>8219</v>
      </c>
      <c r="C2070">
        <v>23</v>
      </c>
    </row>
    <row r="2071" spans="1:3" x14ac:dyDescent="0.25">
      <c r="A2071" s="21">
        <v>3685</v>
      </c>
      <c r="B2071" s="21" t="s">
        <v>8219</v>
      </c>
      <c r="C2071">
        <v>126</v>
      </c>
    </row>
    <row r="2072" spans="1:3" x14ac:dyDescent="0.25">
      <c r="A2072" s="21">
        <v>3686</v>
      </c>
      <c r="B2072" s="21" t="s">
        <v>8219</v>
      </c>
      <c r="C2072">
        <v>6</v>
      </c>
    </row>
    <row r="2073" spans="1:3" x14ac:dyDescent="0.25">
      <c r="A2073" s="21">
        <v>3687</v>
      </c>
      <c r="B2073" s="21" t="s">
        <v>8219</v>
      </c>
      <c r="C2073">
        <v>25</v>
      </c>
    </row>
    <row r="2074" spans="1:3" x14ac:dyDescent="0.25">
      <c r="A2074" s="21">
        <v>3688</v>
      </c>
      <c r="B2074" s="21" t="s">
        <v>8219</v>
      </c>
      <c r="C2074">
        <v>39</v>
      </c>
    </row>
    <row r="2075" spans="1:3" x14ac:dyDescent="0.25">
      <c r="A2075" s="21">
        <v>3689</v>
      </c>
      <c r="B2075" s="21" t="s">
        <v>8219</v>
      </c>
      <c r="C2075">
        <v>62</v>
      </c>
    </row>
    <row r="2076" spans="1:3" x14ac:dyDescent="0.25">
      <c r="A2076" s="21">
        <v>3690</v>
      </c>
      <c r="B2076" s="21" t="s">
        <v>8219</v>
      </c>
      <c r="C2076">
        <v>31</v>
      </c>
    </row>
    <row r="2077" spans="1:3" x14ac:dyDescent="0.25">
      <c r="A2077" s="21">
        <v>3691</v>
      </c>
      <c r="B2077" s="21" t="s">
        <v>8219</v>
      </c>
      <c r="C2077">
        <v>274</v>
      </c>
    </row>
    <row r="2078" spans="1:3" x14ac:dyDescent="0.25">
      <c r="A2078" s="21">
        <v>3692</v>
      </c>
      <c r="B2078" s="21" t="s">
        <v>8219</v>
      </c>
      <c r="C2078">
        <v>17</v>
      </c>
    </row>
    <row r="2079" spans="1:3" x14ac:dyDescent="0.25">
      <c r="A2079" s="21">
        <v>3693</v>
      </c>
      <c r="B2079" s="21" t="s">
        <v>8219</v>
      </c>
      <c r="C2079">
        <v>14</v>
      </c>
    </row>
    <row r="2080" spans="1:3" x14ac:dyDescent="0.25">
      <c r="A2080" s="21">
        <v>3694</v>
      </c>
      <c r="B2080" s="21" t="s">
        <v>8219</v>
      </c>
      <c r="C2080">
        <v>60</v>
      </c>
    </row>
    <row r="2081" spans="1:3" x14ac:dyDescent="0.25">
      <c r="A2081" s="21">
        <v>3695</v>
      </c>
      <c r="B2081" s="21" t="s">
        <v>8219</v>
      </c>
      <c r="C2081">
        <v>33</v>
      </c>
    </row>
    <row r="2082" spans="1:3" x14ac:dyDescent="0.25">
      <c r="A2082" s="21">
        <v>3696</v>
      </c>
      <c r="B2082" s="21" t="s">
        <v>8219</v>
      </c>
      <c r="C2082">
        <v>78</v>
      </c>
    </row>
    <row r="2083" spans="1:3" x14ac:dyDescent="0.25">
      <c r="A2083" s="21">
        <v>3697</v>
      </c>
      <c r="B2083" s="21" t="s">
        <v>8219</v>
      </c>
      <c r="C2083">
        <v>30</v>
      </c>
    </row>
    <row r="2084" spans="1:3" x14ac:dyDescent="0.25">
      <c r="A2084" s="21">
        <v>3698</v>
      </c>
      <c r="B2084" s="21" t="s">
        <v>8219</v>
      </c>
      <c r="C2084">
        <v>136</v>
      </c>
    </row>
    <row r="2085" spans="1:3" x14ac:dyDescent="0.25">
      <c r="A2085" s="21">
        <v>3699</v>
      </c>
      <c r="B2085" s="21" t="s">
        <v>8219</v>
      </c>
      <c r="C2085">
        <v>40</v>
      </c>
    </row>
    <row r="2086" spans="1:3" x14ac:dyDescent="0.25">
      <c r="A2086" s="21">
        <v>3700</v>
      </c>
      <c r="B2086" s="21" t="s">
        <v>8219</v>
      </c>
      <c r="C2086">
        <v>18</v>
      </c>
    </row>
    <row r="2087" spans="1:3" x14ac:dyDescent="0.25">
      <c r="A2087" s="21">
        <v>3701</v>
      </c>
      <c r="B2087" s="21" t="s">
        <v>8219</v>
      </c>
      <c r="C2087">
        <v>39</v>
      </c>
    </row>
    <row r="2088" spans="1:3" x14ac:dyDescent="0.25">
      <c r="A2088" s="21">
        <v>3702</v>
      </c>
      <c r="B2088" s="21" t="s">
        <v>8219</v>
      </c>
      <c r="C2088">
        <v>21</v>
      </c>
    </row>
    <row r="2089" spans="1:3" x14ac:dyDescent="0.25">
      <c r="A2089" s="21">
        <v>3703</v>
      </c>
      <c r="B2089" s="21" t="s">
        <v>8219</v>
      </c>
      <c r="C2089">
        <v>30</v>
      </c>
    </row>
    <row r="2090" spans="1:3" x14ac:dyDescent="0.25">
      <c r="A2090" s="21">
        <v>3704</v>
      </c>
      <c r="B2090" s="21" t="s">
        <v>8219</v>
      </c>
      <c r="C2090">
        <v>27</v>
      </c>
    </row>
    <row r="2091" spans="1:3" x14ac:dyDescent="0.25">
      <c r="A2091" s="21">
        <v>3705</v>
      </c>
      <c r="B2091" s="21" t="s">
        <v>8219</v>
      </c>
      <c r="C2091">
        <v>35</v>
      </c>
    </row>
    <row r="2092" spans="1:3" x14ac:dyDescent="0.25">
      <c r="A2092" s="21">
        <v>3706</v>
      </c>
      <c r="B2092" s="21" t="s">
        <v>8219</v>
      </c>
      <c r="C2092">
        <v>13</v>
      </c>
    </row>
    <row r="2093" spans="1:3" x14ac:dyDescent="0.25">
      <c r="A2093" s="21">
        <v>3707</v>
      </c>
      <c r="B2093" s="21" t="s">
        <v>8219</v>
      </c>
      <c r="C2093">
        <v>23</v>
      </c>
    </row>
    <row r="2094" spans="1:3" x14ac:dyDescent="0.25">
      <c r="A2094" s="21">
        <v>3708</v>
      </c>
      <c r="B2094" s="21" t="s">
        <v>8219</v>
      </c>
      <c r="C2094">
        <v>39</v>
      </c>
    </row>
    <row r="2095" spans="1:3" x14ac:dyDescent="0.25">
      <c r="A2095" s="21">
        <v>3709</v>
      </c>
      <c r="B2095" s="21" t="s">
        <v>8219</v>
      </c>
      <c r="C2095">
        <v>35</v>
      </c>
    </row>
    <row r="2096" spans="1:3" x14ac:dyDescent="0.25">
      <c r="A2096" s="21">
        <v>3710</v>
      </c>
      <c r="B2096" s="21" t="s">
        <v>8219</v>
      </c>
      <c r="C2096">
        <v>27</v>
      </c>
    </row>
    <row r="2097" spans="1:3" x14ac:dyDescent="0.25">
      <c r="A2097" s="21">
        <v>3711</v>
      </c>
      <c r="B2097" s="21" t="s">
        <v>8219</v>
      </c>
      <c r="C2097">
        <v>21</v>
      </c>
    </row>
    <row r="2098" spans="1:3" x14ac:dyDescent="0.25">
      <c r="A2098" s="21">
        <v>3712</v>
      </c>
      <c r="B2098" s="21" t="s">
        <v>8219</v>
      </c>
      <c r="C2098">
        <v>104</v>
      </c>
    </row>
    <row r="2099" spans="1:3" x14ac:dyDescent="0.25">
      <c r="A2099" s="21">
        <v>3713</v>
      </c>
      <c r="B2099" s="21" t="s">
        <v>8219</v>
      </c>
      <c r="C2099">
        <v>19</v>
      </c>
    </row>
    <row r="2100" spans="1:3" x14ac:dyDescent="0.25">
      <c r="A2100" s="21">
        <v>3714</v>
      </c>
      <c r="B2100" s="21" t="s">
        <v>8219</v>
      </c>
      <c r="C2100">
        <v>97</v>
      </c>
    </row>
    <row r="2101" spans="1:3" x14ac:dyDescent="0.25">
      <c r="A2101" s="21">
        <v>3715</v>
      </c>
      <c r="B2101" s="21" t="s">
        <v>8219</v>
      </c>
      <c r="C2101">
        <v>27</v>
      </c>
    </row>
    <row r="2102" spans="1:3" x14ac:dyDescent="0.25">
      <c r="A2102" s="21">
        <v>3716</v>
      </c>
      <c r="B2102" s="21" t="s">
        <v>8219</v>
      </c>
      <c r="C2102">
        <v>24</v>
      </c>
    </row>
    <row r="2103" spans="1:3" x14ac:dyDescent="0.25">
      <c r="A2103" s="21">
        <v>3717</v>
      </c>
      <c r="B2103" s="21" t="s">
        <v>8219</v>
      </c>
      <c r="C2103">
        <v>13</v>
      </c>
    </row>
    <row r="2104" spans="1:3" x14ac:dyDescent="0.25">
      <c r="A2104" s="21">
        <v>3718</v>
      </c>
      <c r="B2104" s="21" t="s">
        <v>8219</v>
      </c>
      <c r="C2104">
        <v>46</v>
      </c>
    </row>
    <row r="2105" spans="1:3" x14ac:dyDescent="0.25">
      <c r="A2105" s="21">
        <v>3719</v>
      </c>
      <c r="B2105" s="21" t="s">
        <v>8219</v>
      </c>
      <c r="C2105">
        <v>4</v>
      </c>
    </row>
    <row r="2106" spans="1:3" x14ac:dyDescent="0.25">
      <c r="A2106" s="21">
        <v>3720</v>
      </c>
      <c r="B2106" s="21" t="s">
        <v>8219</v>
      </c>
      <c r="C2106">
        <v>40</v>
      </c>
    </row>
    <row r="2107" spans="1:3" x14ac:dyDescent="0.25">
      <c r="A2107" s="21">
        <v>3721</v>
      </c>
      <c r="B2107" s="21" t="s">
        <v>8219</v>
      </c>
      <c r="C2107">
        <v>44</v>
      </c>
    </row>
    <row r="2108" spans="1:3" x14ac:dyDescent="0.25">
      <c r="A2108" s="21">
        <v>3722</v>
      </c>
      <c r="B2108" s="21" t="s">
        <v>8219</v>
      </c>
      <c r="C2108">
        <v>35</v>
      </c>
    </row>
    <row r="2109" spans="1:3" x14ac:dyDescent="0.25">
      <c r="A2109" s="21">
        <v>3723</v>
      </c>
      <c r="B2109" s="21" t="s">
        <v>8219</v>
      </c>
      <c r="C2109">
        <v>63</v>
      </c>
    </row>
    <row r="2110" spans="1:3" x14ac:dyDescent="0.25">
      <c r="A2110" s="21">
        <v>3724</v>
      </c>
      <c r="B2110" s="21" t="s">
        <v>8219</v>
      </c>
      <c r="C2110">
        <v>89</v>
      </c>
    </row>
    <row r="2111" spans="1:3" x14ac:dyDescent="0.25">
      <c r="A2111" s="21">
        <v>3725</v>
      </c>
      <c r="B2111" s="21" t="s">
        <v>8219</v>
      </c>
      <c r="C2111">
        <v>15</v>
      </c>
    </row>
    <row r="2112" spans="1:3" x14ac:dyDescent="0.25">
      <c r="A2112" s="21">
        <v>3726</v>
      </c>
      <c r="B2112" s="21" t="s">
        <v>8219</v>
      </c>
      <c r="C2112">
        <v>46</v>
      </c>
    </row>
    <row r="2113" spans="1:3" x14ac:dyDescent="0.25">
      <c r="A2113" s="21">
        <v>3727</v>
      </c>
      <c r="B2113" s="21" t="s">
        <v>8219</v>
      </c>
      <c r="C2113">
        <v>33</v>
      </c>
    </row>
    <row r="2114" spans="1:3" x14ac:dyDescent="0.25">
      <c r="A2114" s="21">
        <v>3748</v>
      </c>
      <c r="B2114" s="21" t="s">
        <v>8219</v>
      </c>
      <c r="C2114">
        <v>52</v>
      </c>
    </row>
    <row r="2115" spans="1:3" x14ac:dyDescent="0.25">
      <c r="A2115" s="21">
        <v>3749</v>
      </c>
      <c r="B2115" s="21" t="s">
        <v>8219</v>
      </c>
      <c r="C2115">
        <v>7</v>
      </c>
    </row>
    <row r="2116" spans="1:3" x14ac:dyDescent="0.25">
      <c r="A2116" s="21">
        <v>3750</v>
      </c>
      <c r="B2116" s="21" t="s">
        <v>8219</v>
      </c>
      <c r="C2116">
        <v>28</v>
      </c>
    </row>
    <row r="2117" spans="1:3" x14ac:dyDescent="0.25">
      <c r="A2117" s="21">
        <v>3751</v>
      </c>
      <c r="B2117" s="21" t="s">
        <v>8219</v>
      </c>
      <c r="C2117">
        <v>11</v>
      </c>
    </row>
    <row r="2118" spans="1:3" x14ac:dyDescent="0.25">
      <c r="A2118" s="21">
        <v>3752</v>
      </c>
      <c r="B2118" s="21" t="s">
        <v>8219</v>
      </c>
      <c r="C2118">
        <v>15</v>
      </c>
    </row>
    <row r="2119" spans="1:3" x14ac:dyDescent="0.25">
      <c r="A2119" s="21">
        <v>3753</v>
      </c>
      <c r="B2119" s="21" t="s">
        <v>8219</v>
      </c>
      <c r="C2119">
        <v>30</v>
      </c>
    </row>
    <row r="2120" spans="1:3" x14ac:dyDescent="0.25">
      <c r="A2120" s="21">
        <v>3754</v>
      </c>
      <c r="B2120" s="21" t="s">
        <v>8219</v>
      </c>
      <c r="C2120">
        <v>27</v>
      </c>
    </row>
    <row r="2121" spans="1:3" x14ac:dyDescent="0.25">
      <c r="A2121" s="21">
        <v>3755</v>
      </c>
      <c r="B2121" s="21" t="s">
        <v>8219</v>
      </c>
      <c r="C2121">
        <v>28</v>
      </c>
    </row>
    <row r="2122" spans="1:3" x14ac:dyDescent="0.25">
      <c r="A2122" s="21">
        <v>3756</v>
      </c>
      <c r="B2122" s="21" t="s">
        <v>8219</v>
      </c>
      <c r="C2122">
        <v>17</v>
      </c>
    </row>
    <row r="2123" spans="1:3" x14ac:dyDescent="0.25">
      <c r="A2123" s="21">
        <v>3757</v>
      </c>
      <c r="B2123" s="21" t="s">
        <v>8219</v>
      </c>
      <c r="C2123">
        <v>50</v>
      </c>
    </row>
    <row r="2124" spans="1:3" x14ac:dyDescent="0.25">
      <c r="A2124" s="21">
        <v>3758</v>
      </c>
      <c r="B2124" s="21" t="s">
        <v>8219</v>
      </c>
      <c r="C2124">
        <v>26</v>
      </c>
    </row>
    <row r="2125" spans="1:3" x14ac:dyDescent="0.25">
      <c r="A2125" s="21">
        <v>3759</v>
      </c>
      <c r="B2125" s="21" t="s">
        <v>8219</v>
      </c>
      <c r="C2125">
        <v>88</v>
      </c>
    </row>
    <row r="2126" spans="1:3" x14ac:dyDescent="0.25">
      <c r="A2126" s="21">
        <v>3760</v>
      </c>
      <c r="B2126" s="21" t="s">
        <v>8219</v>
      </c>
      <c r="C2126">
        <v>91</v>
      </c>
    </row>
    <row r="2127" spans="1:3" x14ac:dyDescent="0.25">
      <c r="A2127" s="21">
        <v>3761</v>
      </c>
      <c r="B2127" s="21" t="s">
        <v>8219</v>
      </c>
      <c r="C2127">
        <v>3</v>
      </c>
    </row>
    <row r="2128" spans="1:3" x14ac:dyDescent="0.25">
      <c r="A2128" s="21">
        <v>3762</v>
      </c>
      <c r="B2128" s="21" t="s">
        <v>8219</v>
      </c>
      <c r="C2128">
        <v>28</v>
      </c>
    </row>
    <row r="2129" spans="1:3" x14ac:dyDescent="0.25">
      <c r="A2129" s="21">
        <v>3763</v>
      </c>
      <c r="B2129" s="21" t="s">
        <v>8219</v>
      </c>
      <c r="C2129">
        <v>77</v>
      </c>
    </row>
    <row r="2130" spans="1:3" x14ac:dyDescent="0.25">
      <c r="A2130" s="21">
        <v>3764</v>
      </c>
      <c r="B2130" s="21" t="s">
        <v>8219</v>
      </c>
      <c r="C2130">
        <v>27</v>
      </c>
    </row>
    <row r="2131" spans="1:3" x14ac:dyDescent="0.25">
      <c r="A2131" s="21">
        <v>3765</v>
      </c>
      <c r="B2131" s="21" t="s">
        <v>8219</v>
      </c>
      <c r="C2131">
        <v>107</v>
      </c>
    </row>
    <row r="2132" spans="1:3" x14ac:dyDescent="0.25">
      <c r="A2132" s="21">
        <v>3766</v>
      </c>
      <c r="B2132" s="21" t="s">
        <v>8219</v>
      </c>
      <c r="C2132">
        <v>96</v>
      </c>
    </row>
    <row r="2133" spans="1:3" x14ac:dyDescent="0.25">
      <c r="A2133" s="21">
        <v>3767</v>
      </c>
      <c r="B2133" s="21" t="s">
        <v>8219</v>
      </c>
      <c r="C2133">
        <v>56</v>
      </c>
    </row>
    <row r="2134" spans="1:3" x14ac:dyDescent="0.25">
      <c r="A2134" s="21">
        <v>3768</v>
      </c>
      <c r="B2134" s="21" t="s">
        <v>8219</v>
      </c>
      <c r="C2134">
        <v>58</v>
      </c>
    </row>
    <row r="2135" spans="1:3" x14ac:dyDescent="0.25">
      <c r="A2135" s="21">
        <v>3769</v>
      </c>
      <c r="B2135" s="21" t="s">
        <v>8219</v>
      </c>
      <c r="C2135">
        <v>15</v>
      </c>
    </row>
    <row r="2136" spans="1:3" x14ac:dyDescent="0.25">
      <c r="A2136" s="21">
        <v>3770</v>
      </c>
      <c r="B2136" s="21" t="s">
        <v>8219</v>
      </c>
      <c r="C2136">
        <v>20</v>
      </c>
    </row>
    <row r="2137" spans="1:3" x14ac:dyDescent="0.25">
      <c r="A2137" s="21">
        <v>3771</v>
      </c>
      <c r="B2137" s="21" t="s">
        <v>8219</v>
      </c>
      <c r="C2137">
        <v>38</v>
      </c>
    </row>
    <row r="2138" spans="1:3" x14ac:dyDescent="0.25">
      <c r="A2138" s="21">
        <v>3772</v>
      </c>
      <c r="B2138" s="21" t="s">
        <v>8219</v>
      </c>
      <c r="C2138">
        <v>33</v>
      </c>
    </row>
    <row r="2139" spans="1:3" x14ac:dyDescent="0.25">
      <c r="A2139" s="21">
        <v>3773</v>
      </c>
      <c r="B2139" s="21" t="s">
        <v>8219</v>
      </c>
      <c r="C2139">
        <v>57</v>
      </c>
    </row>
    <row r="2140" spans="1:3" x14ac:dyDescent="0.25">
      <c r="A2140" s="21">
        <v>3774</v>
      </c>
      <c r="B2140" s="21" t="s">
        <v>8219</v>
      </c>
      <c r="C2140">
        <v>25</v>
      </c>
    </row>
    <row r="2141" spans="1:3" x14ac:dyDescent="0.25">
      <c r="A2141" s="21">
        <v>3775</v>
      </c>
      <c r="B2141" s="21" t="s">
        <v>8219</v>
      </c>
      <c r="C2141">
        <v>14</v>
      </c>
    </row>
    <row r="2142" spans="1:3" x14ac:dyDescent="0.25">
      <c r="A2142" s="21">
        <v>3776</v>
      </c>
      <c r="B2142" s="21" t="s">
        <v>8219</v>
      </c>
      <c r="C2142">
        <v>94</v>
      </c>
    </row>
    <row r="2143" spans="1:3" x14ac:dyDescent="0.25">
      <c r="A2143" s="21">
        <v>3777</v>
      </c>
      <c r="B2143" s="21" t="s">
        <v>8219</v>
      </c>
      <c r="C2143">
        <v>59</v>
      </c>
    </row>
    <row r="2144" spans="1:3" x14ac:dyDescent="0.25">
      <c r="A2144" s="21">
        <v>3778</v>
      </c>
      <c r="B2144" s="21" t="s">
        <v>8219</v>
      </c>
      <c r="C2144">
        <v>36</v>
      </c>
    </row>
    <row r="2145" spans="1:3" x14ac:dyDescent="0.25">
      <c r="A2145" s="21">
        <v>3779</v>
      </c>
      <c r="B2145" s="21" t="s">
        <v>8219</v>
      </c>
      <c r="C2145">
        <v>115</v>
      </c>
    </row>
    <row r="2146" spans="1:3" x14ac:dyDescent="0.25">
      <c r="A2146" s="21">
        <v>3780</v>
      </c>
      <c r="B2146" s="21" t="s">
        <v>8219</v>
      </c>
      <c r="C2146">
        <v>30</v>
      </c>
    </row>
    <row r="2147" spans="1:3" x14ac:dyDescent="0.25">
      <c r="A2147" s="21">
        <v>3781</v>
      </c>
      <c r="B2147" s="21" t="s">
        <v>8219</v>
      </c>
      <c r="C2147">
        <v>52</v>
      </c>
    </row>
    <row r="2148" spans="1:3" x14ac:dyDescent="0.25">
      <c r="A2148" s="21">
        <v>3782</v>
      </c>
      <c r="B2148" s="21" t="s">
        <v>8219</v>
      </c>
      <c r="C2148">
        <v>27</v>
      </c>
    </row>
    <row r="2149" spans="1:3" x14ac:dyDescent="0.25">
      <c r="A2149" s="21">
        <v>3783</v>
      </c>
      <c r="B2149" s="21" t="s">
        <v>8219</v>
      </c>
      <c r="C2149">
        <v>24</v>
      </c>
    </row>
    <row r="2150" spans="1:3" x14ac:dyDescent="0.25">
      <c r="A2150" s="21">
        <v>3784</v>
      </c>
      <c r="B2150" s="21" t="s">
        <v>8219</v>
      </c>
      <c r="C2150">
        <v>10</v>
      </c>
    </row>
    <row r="2151" spans="1:3" x14ac:dyDescent="0.25">
      <c r="A2151" s="21">
        <v>3785</v>
      </c>
      <c r="B2151" s="21" t="s">
        <v>8219</v>
      </c>
      <c r="C2151">
        <v>30</v>
      </c>
    </row>
    <row r="2152" spans="1:3" x14ac:dyDescent="0.25">
      <c r="A2152" s="21">
        <v>3786</v>
      </c>
      <c r="B2152" s="21" t="s">
        <v>8219</v>
      </c>
      <c r="C2152">
        <v>71</v>
      </c>
    </row>
    <row r="2153" spans="1:3" x14ac:dyDescent="0.25">
      <c r="A2153" s="21">
        <v>3787</v>
      </c>
      <c r="B2153" s="21" t="s">
        <v>8219</v>
      </c>
      <c r="C2153">
        <v>10</v>
      </c>
    </row>
    <row r="2154" spans="1:3" x14ac:dyDescent="0.25">
      <c r="A2154" s="21">
        <v>3808</v>
      </c>
      <c r="B2154" s="21" t="s">
        <v>8219</v>
      </c>
      <c r="C2154">
        <v>24</v>
      </c>
    </row>
    <row r="2155" spans="1:3" x14ac:dyDescent="0.25">
      <c r="A2155" s="21">
        <v>3809</v>
      </c>
      <c r="B2155" s="21" t="s">
        <v>8219</v>
      </c>
      <c r="C2155">
        <v>38</v>
      </c>
    </row>
    <row r="2156" spans="1:3" x14ac:dyDescent="0.25">
      <c r="A2156" s="21">
        <v>3810</v>
      </c>
      <c r="B2156" s="21" t="s">
        <v>8219</v>
      </c>
      <c r="C2156">
        <v>26</v>
      </c>
    </row>
    <row r="2157" spans="1:3" x14ac:dyDescent="0.25">
      <c r="A2157" s="21">
        <v>3811</v>
      </c>
      <c r="B2157" s="21" t="s">
        <v>8219</v>
      </c>
      <c r="C2157">
        <v>19</v>
      </c>
    </row>
    <row r="2158" spans="1:3" x14ac:dyDescent="0.25">
      <c r="A2158" s="21">
        <v>3812</v>
      </c>
      <c r="B2158" s="21" t="s">
        <v>8219</v>
      </c>
      <c r="C2158">
        <v>11</v>
      </c>
    </row>
    <row r="2159" spans="1:3" x14ac:dyDescent="0.25">
      <c r="A2159" s="21">
        <v>3813</v>
      </c>
      <c r="B2159" s="21" t="s">
        <v>8219</v>
      </c>
      <c r="C2159">
        <v>27</v>
      </c>
    </row>
    <row r="2160" spans="1:3" x14ac:dyDescent="0.25">
      <c r="A2160" s="21">
        <v>3814</v>
      </c>
      <c r="B2160" s="21" t="s">
        <v>8219</v>
      </c>
      <c r="C2160">
        <v>34</v>
      </c>
    </row>
    <row r="2161" spans="1:3" x14ac:dyDescent="0.25">
      <c r="A2161" s="21">
        <v>3815</v>
      </c>
      <c r="B2161" s="21" t="s">
        <v>8219</v>
      </c>
      <c r="C2161">
        <v>20</v>
      </c>
    </row>
    <row r="2162" spans="1:3" x14ac:dyDescent="0.25">
      <c r="A2162" s="21">
        <v>3816</v>
      </c>
      <c r="B2162" s="21" t="s">
        <v>8219</v>
      </c>
      <c r="C2162">
        <v>37</v>
      </c>
    </row>
    <row r="2163" spans="1:3" x14ac:dyDescent="0.25">
      <c r="A2163" s="21">
        <v>3817</v>
      </c>
      <c r="B2163" s="21" t="s">
        <v>8219</v>
      </c>
      <c r="C2163">
        <v>20</v>
      </c>
    </row>
    <row r="2164" spans="1:3" x14ac:dyDescent="0.25">
      <c r="A2164" s="21">
        <v>3818</v>
      </c>
      <c r="B2164" s="21" t="s">
        <v>8219</v>
      </c>
      <c r="C2164">
        <v>10</v>
      </c>
    </row>
    <row r="2165" spans="1:3" x14ac:dyDescent="0.25">
      <c r="A2165" s="21">
        <v>3819</v>
      </c>
      <c r="B2165" s="21" t="s">
        <v>8219</v>
      </c>
      <c r="C2165">
        <v>26</v>
      </c>
    </row>
    <row r="2166" spans="1:3" x14ac:dyDescent="0.25">
      <c r="A2166" s="21">
        <v>3820</v>
      </c>
      <c r="B2166" s="21" t="s">
        <v>8219</v>
      </c>
      <c r="C2166">
        <v>20</v>
      </c>
    </row>
    <row r="2167" spans="1:3" x14ac:dyDescent="0.25">
      <c r="A2167" s="21">
        <v>3821</v>
      </c>
      <c r="B2167" s="21" t="s">
        <v>8219</v>
      </c>
      <c r="C2167">
        <v>46</v>
      </c>
    </row>
    <row r="2168" spans="1:3" x14ac:dyDescent="0.25">
      <c r="A2168" s="21">
        <v>3822</v>
      </c>
      <c r="B2168" s="21" t="s">
        <v>8219</v>
      </c>
      <c r="C2168">
        <v>76</v>
      </c>
    </row>
    <row r="2169" spans="1:3" x14ac:dyDescent="0.25">
      <c r="A2169" s="21">
        <v>3823</v>
      </c>
      <c r="B2169" s="21" t="s">
        <v>8219</v>
      </c>
      <c r="C2169">
        <v>41</v>
      </c>
    </row>
    <row r="2170" spans="1:3" x14ac:dyDescent="0.25">
      <c r="A2170" s="21">
        <v>3824</v>
      </c>
      <c r="B2170" s="21" t="s">
        <v>8219</v>
      </c>
      <c r="C2170">
        <v>7</v>
      </c>
    </row>
    <row r="2171" spans="1:3" x14ac:dyDescent="0.25">
      <c r="A2171" s="21">
        <v>3825</v>
      </c>
      <c r="B2171" s="21" t="s">
        <v>8219</v>
      </c>
      <c r="C2171">
        <v>49</v>
      </c>
    </row>
    <row r="2172" spans="1:3" x14ac:dyDescent="0.25">
      <c r="A2172" s="21">
        <v>3826</v>
      </c>
      <c r="B2172" s="21" t="s">
        <v>8219</v>
      </c>
      <c r="C2172">
        <v>26</v>
      </c>
    </row>
    <row r="2173" spans="1:3" x14ac:dyDescent="0.25">
      <c r="A2173" s="21">
        <v>3827</v>
      </c>
      <c r="B2173" s="21" t="s">
        <v>8219</v>
      </c>
      <c r="C2173">
        <v>65</v>
      </c>
    </row>
    <row r="2174" spans="1:3" x14ac:dyDescent="0.25">
      <c r="A2174" s="21">
        <v>3828</v>
      </c>
      <c r="B2174" s="21" t="s">
        <v>8219</v>
      </c>
      <c r="C2174">
        <v>28</v>
      </c>
    </row>
    <row r="2175" spans="1:3" x14ac:dyDescent="0.25">
      <c r="A2175" s="21">
        <v>3829</v>
      </c>
      <c r="B2175" s="21" t="s">
        <v>8219</v>
      </c>
      <c r="C2175">
        <v>8</v>
      </c>
    </row>
    <row r="2176" spans="1:3" x14ac:dyDescent="0.25">
      <c r="A2176" s="21">
        <v>3830</v>
      </c>
      <c r="B2176" s="21" t="s">
        <v>8219</v>
      </c>
      <c r="C2176">
        <v>3</v>
      </c>
    </row>
    <row r="2177" spans="1:3" x14ac:dyDescent="0.25">
      <c r="A2177" s="21">
        <v>3831</v>
      </c>
      <c r="B2177" s="21" t="s">
        <v>8219</v>
      </c>
      <c r="C2177">
        <v>9</v>
      </c>
    </row>
    <row r="2178" spans="1:3" x14ac:dyDescent="0.25">
      <c r="A2178" s="21">
        <v>3832</v>
      </c>
      <c r="B2178" s="21" t="s">
        <v>8219</v>
      </c>
      <c r="C2178">
        <v>9</v>
      </c>
    </row>
    <row r="2179" spans="1:3" x14ac:dyDescent="0.25">
      <c r="A2179" s="21">
        <v>3833</v>
      </c>
      <c r="B2179" s="21" t="s">
        <v>8219</v>
      </c>
      <c r="C2179">
        <v>20</v>
      </c>
    </row>
    <row r="2180" spans="1:3" x14ac:dyDescent="0.25">
      <c r="A2180" s="21">
        <v>3834</v>
      </c>
      <c r="B2180" s="21" t="s">
        <v>8219</v>
      </c>
      <c r="C2180">
        <v>57</v>
      </c>
    </row>
    <row r="2181" spans="1:3" x14ac:dyDescent="0.25">
      <c r="A2181" s="21">
        <v>3835</v>
      </c>
      <c r="B2181" s="21" t="s">
        <v>8219</v>
      </c>
      <c r="C2181">
        <v>8</v>
      </c>
    </row>
    <row r="2182" spans="1:3" x14ac:dyDescent="0.25">
      <c r="A2182" s="21">
        <v>3836</v>
      </c>
      <c r="B2182" s="21" t="s">
        <v>8219</v>
      </c>
      <c r="C2182">
        <v>14</v>
      </c>
    </row>
    <row r="2183" spans="1:3" x14ac:dyDescent="0.25">
      <c r="A2183" s="21">
        <v>3837</v>
      </c>
      <c r="B2183" s="21" t="s">
        <v>8219</v>
      </c>
      <c r="C2183">
        <v>17</v>
      </c>
    </row>
    <row r="2184" spans="1:3" x14ac:dyDescent="0.25">
      <c r="A2184" s="21">
        <v>3838</v>
      </c>
      <c r="B2184" s="21" t="s">
        <v>8219</v>
      </c>
      <c r="C2184">
        <v>100</v>
      </c>
    </row>
    <row r="2185" spans="1:3" x14ac:dyDescent="0.25">
      <c r="A2185" s="21">
        <v>3839</v>
      </c>
      <c r="B2185" s="21" t="s">
        <v>8219</v>
      </c>
      <c r="C2185">
        <v>32</v>
      </c>
    </row>
    <row r="2186" spans="1:3" x14ac:dyDescent="0.25">
      <c r="A2186" s="21">
        <v>3840</v>
      </c>
      <c r="B2186" s="21" t="s">
        <v>8219</v>
      </c>
      <c r="C218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 One</vt:lpstr>
      <vt:lpstr>Pivot Two</vt:lpstr>
      <vt:lpstr>Pivot Three</vt:lpstr>
      <vt:lpstr>Data</vt:lpstr>
      <vt:lpstr>Bonus</vt:lpstr>
      <vt:lpstr>Bonus Stat Anal - working</vt:lpstr>
      <vt:lpstr>Stat - 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gail</cp:lastModifiedBy>
  <dcterms:created xsi:type="dcterms:W3CDTF">2017-04-20T15:17:24Z</dcterms:created>
  <dcterms:modified xsi:type="dcterms:W3CDTF">2020-09-13T05:50:38Z</dcterms:modified>
</cp:coreProperties>
</file>