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36418C4-9004-4ABE-BB30-D15839DA82FB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20" i="1"/>
  <c r="G19" i="1"/>
  <c r="G23" i="1"/>
  <c r="G18" i="1"/>
  <c r="G17" i="1"/>
  <c r="G16" i="1"/>
  <c r="G38" i="1" l="1"/>
  <c r="G37" i="1"/>
  <c r="G39" i="1" s="1"/>
  <c r="G34" i="1"/>
  <c r="G30" i="1"/>
  <c r="G29" i="1"/>
  <c r="G28" i="1"/>
  <c r="G27" i="1"/>
  <c r="G26" i="1"/>
  <c r="G25" i="1"/>
  <c r="G24" i="1"/>
  <c r="G22" i="1"/>
  <c r="G14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32" i="1" l="1"/>
  <c r="G33" i="1" s="1"/>
  <c r="G35" i="1" s="1"/>
  <c r="G41" i="1" s="1"/>
  <c r="G42" i="1" s="1"/>
  <c r="G43" i="1" s="1"/>
</calcChain>
</file>

<file path=xl/sharedStrings.xml><?xml version="1.0" encoding="utf-8"?>
<sst xmlns="http://schemas.openxmlformats.org/spreadsheetml/2006/main" count="86" uniqueCount="76">
  <si>
    <t>Item</t>
  </si>
  <si>
    <t>Part number</t>
  </si>
  <si>
    <t>Unit price</t>
  </si>
  <si>
    <t>Quantity</t>
  </si>
  <si>
    <t>Price</t>
  </si>
  <si>
    <t>Pressure sensor</t>
  </si>
  <si>
    <t>480-6707-ND</t>
  </si>
  <si>
    <t>Digikey</t>
  </si>
  <si>
    <t>Seller</t>
  </si>
  <si>
    <t>Notes</t>
  </si>
  <si>
    <t>Analog output 0.5V - 4.5V</t>
  </si>
  <si>
    <t>Analog to Digital converter</t>
  </si>
  <si>
    <t>Temperature probe</t>
  </si>
  <si>
    <t>480-6468-ND</t>
  </si>
  <si>
    <t>ADC081C021CIMK/NOPBCT-ND</t>
  </si>
  <si>
    <t>8-bit 1 input each</t>
  </si>
  <si>
    <t>PCB manufacture</t>
  </si>
  <si>
    <t>Raspberry Pi</t>
  </si>
  <si>
    <t>Multi-size tube bender</t>
  </si>
  <si>
    <t>2378A1</t>
  </si>
  <si>
    <t>Mcmaster</t>
  </si>
  <si>
    <t>Bending mandresl</t>
  </si>
  <si>
    <t>2378A11</t>
  </si>
  <si>
    <t>r245fa</t>
  </si>
  <si>
    <t>??</t>
  </si>
  <si>
    <t>Alibaba</t>
  </si>
  <si>
    <t>Widely variant pricing</t>
  </si>
  <si>
    <t>Prototype heat source</t>
  </si>
  <si>
    <t>3310k42</t>
  </si>
  <si>
    <t>LP burner to simulate engine heat load</t>
  </si>
  <si>
    <t>Coolant pump</t>
  </si>
  <si>
    <t>8249k49</t>
  </si>
  <si>
    <t>Circulation pump for engine coolant</t>
  </si>
  <si>
    <t>Fan cooled heat sink</t>
  </si>
  <si>
    <t>35145k71</t>
  </si>
  <si>
    <t>Fan cooled heat sink for engine heat load simulator</t>
  </si>
  <si>
    <t>WHR boiler</t>
  </si>
  <si>
    <t>WHR turbine</t>
  </si>
  <si>
    <t>WHR condenser</t>
  </si>
  <si>
    <t>WHR pump</t>
  </si>
  <si>
    <t>Power supply</t>
  </si>
  <si>
    <t>Relays</t>
  </si>
  <si>
    <t>Fuses</t>
  </si>
  <si>
    <t>Emergency switch</t>
  </si>
  <si>
    <t>Control box</t>
  </si>
  <si>
    <t>Chassis</t>
  </si>
  <si>
    <t>Skeleton on which to mount components</t>
  </si>
  <si>
    <t>Box w/ DIN rails for circuit</t>
  </si>
  <si>
    <t>Sub-total</t>
  </si>
  <si>
    <t>Sales tax</t>
  </si>
  <si>
    <t>Shipping and handling</t>
  </si>
  <si>
    <t>Machining</t>
  </si>
  <si>
    <t>Sheet metal cut and bend</t>
  </si>
  <si>
    <t>Fabrication sub-total</t>
  </si>
  <si>
    <t>Components sub-total</t>
  </si>
  <si>
    <t>Grand total</t>
  </si>
  <si>
    <t>Budget overrun</t>
  </si>
  <si>
    <t>Adjusted Grand total</t>
  </si>
  <si>
    <t>Turbine bearings</t>
  </si>
  <si>
    <t>6153k78</t>
  </si>
  <si>
    <t>Mcmaster, stainless steel sealed bearings</t>
  </si>
  <si>
    <t>Flow divider</t>
  </si>
  <si>
    <t>Stator</t>
  </si>
  <si>
    <t>Rotor</t>
  </si>
  <si>
    <t>12343-300-01</t>
  </si>
  <si>
    <t>12343-300-02</t>
  </si>
  <si>
    <t>Potentially expensive fabrication</t>
  </si>
  <si>
    <t>Condenser heat sink</t>
  </si>
  <si>
    <t>12343-200-01</t>
  </si>
  <si>
    <t>Drive shaft</t>
  </si>
  <si>
    <t>Shaft coupler</t>
  </si>
  <si>
    <t>5395t611</t>
  </si>
  <si>
    <t>Assembly cost above and beyond component costs</t>
  </si>
  <si>
    <t>Turbine housing</t>
  </si>
  <si>
    <t>Mass estimate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</si>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</sst>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0" fillId="0" borderId="3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3" xfId="0" applyNumberFormat="1" applyBorder="1"/>
    <xf numFmtId="0" fontId="0" fillId="0" borderId="4" xfId="0" applyBorder="1"/>
    <xf numFmtId="44" fontId="0" fillId="0" borderId="4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E6" sqref="E6"/>
    </sheetView>
  </sheetViews>
  <sheetFormatPr defaultRowHeight="15" x14ac:dyDescent="0.25"/>
  <cols>
    <col min="1" max="1" width="25" bestFit="1" customWidth="1"/>
    <col min="2" max="2" width="28.5703125" bestFit="1" customWidth="1"/>
    <col min="3" max="3" width="9.7109375" bestFit="1" customWidth="1"/>
    <col min="4" max="4" width="9.5703125" bestFit="1" customWidth="1"/>
    <col min="5" max="5" width="9.5703125" customWidth="1"/>
    <col min="6" max="6" width="8.7109375" bestFit="1" customWidth="1"/>
    <col min="7" max="7" width="10.5703125" bestFit="1" customWidth="1"/>
    <col min="8" max="8" width="10.5703125" customWidth="1"/>
    <col min="9" max="9" width="47.42578125" bestFit="1" customWidth="1"/>
  </cols>
  <sheetData>
    <row r="1" spans="1:9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74</v>
      </c>
      <c r="F1" s="1" t="s">
        <v>3</v>
      </c>
      <c r="G1" s="1" t="s">
        <v>4</v>
      </c>
      <c r="H1" s="1" t="s">
        <v>75</v>
      </c>
      <c r="I1" s="1" t="s">
        <v>9</v>
      </c>
    </row>
    <row r="2" spans="1:9" x14ac:dyDescent="0.25">
      <c r="A2" s="1" t="s">
        <v>5</v>
      </c>
      <c r="B2" s="1" t="s">
        <v>6</v>
      </c>
      <c r="C2" s="1" t="s">
        <v>7</v>
      </c>
      <c r="D2" s="2">
        <v>49.28</v>
      </c>
      <c r="E2" s="10"/>
      <c r="F2" s="1">
        <v>4</v>
      </c>
      <c r="G2" s="2">
        <f>F2*D2</f>
        <v>197.12</v>
      </c>
      <c r="H2" s="10">
        <f>F2*E2</f>
        <v>0</v>
      </c>
      <c r="I2" s="1" t="s">
        <v>10</v>
      </c>
    </row>
    <row r="3" spans="1:9" x14ac:dyDescent="0.25">
      <c r="A3" s="1" t="s">
        <v>12</v>
      </c>
      <c r="B3" s="1" t="s">
        <v>13</v>
      </c>
      <c r="C3" s="1" t="s">
        <v>7</v>
      </c>
      <c r="D3" s="2">
        <v>14.72</v>
      </c>
      <c r="E3" s="10"/>
      <c r="F3" s="1">
        <v>4</v>
      </c>
      <c r="G3" s="2">
        <f>F3*D3</f>
        <v>58.88</v>
      </c>
      <c r="H3" s="10">
        <f t="shared" ref="H3:H31" si="0">F3*E3</f>
        <v>0</v>
      </c>
      <c r="I3" s="1"/>
    </row>
    <row r="4" spans="1:9" x14ac:dyDescent="0.25">
      <c r="A4" s="1" t="s">
        <v>11</v>
      </c>
      <c r="B4" s="1" t="s">
        <v>14</v>
      </c>
      <c r="C4" s="1" t="s">
        <v>7</v>
      </c>
      <c r="D4" s="2">
        <v>1.63</v>
      </c>
      <c r="E4" s="10"/>
      <c r="F4" s="1">
        <v>8</v>
      </c>
      <c r="G4" s="2">
        <f>F4*D4</f>
        <v>13.04</v>
      </c>
      <c r="H4" s="10">
        <f t="shared" si="0"/>
        <v>0</v>
      </c>
      <c r="I4" s="1" t="s">
        <v>15</v>
      </c>
    </row>
    <row r="5" spans="1:9" x14ac:dyDescent="0.25">
      <c r="A5" s="1" t="s">
        <v>16</v>
      </c>
      <c r="B5" s="1"/>
      <c r="C5" s="1"/>
      <c r="D5" s="2">
        <v>20</v>
      </c>
      <c r="E5" s="10"/>
      <c r="F5" s="1">
        <v>1</v>
      </c>
      <c r="G5" s="2">
        <f t="shared" ref="G5:G30" si="1">F5*D5</f>
        <v>20</v>
      </c>
      <c r="H5" s="10">
        <f t="shared" si="0"/>
        <v>0</v>
      </c>
      <c r="I5" s="1"/>
    </row>
    <row r="6" spans="1:9" x14ac:dyDescent="0.25">
      <c r="A6" s="1" t="s">
        <v>17</v>
      </c>
      <c r="B6" s="1"/>
      <c r="C6" s="1"/>
      <c r="D6" s="2">
        <v>35</v>
      </c>
      <c r="E6" s="10"/>
      <c r="F6" s="1">
        <v>1</v>
      </c>
      <c r="G6" s="2">
        <f t="shared" si="1"/>
        <v>35</v>
      </c>
      <c r="H6" s="10">
        <f t="shared" si="0"/>
        <v>0</v>
      </c>
      <c r="I6" s="1"/>
    </row>
    <row r="7" spans="1:9" x14ac:dyDescent="0.25">
      <c r="A7" s="1" t="s">
        <v>18</v>
      </c>
      <c r="B7" s="1" t="s">
        <v>19</v>
      </c>
      <c r="C7" s="1" t="s">
        <v>20</v>
      </c>
      <c r="D7" s="2">
        <v>387.5</v>
      </c>
      <c r="E7" s="10"/>
      <c r="F7" s="1">
        <v>1</v>
      </c>
      <c r="G7" s="2">
        <f t="shared" si="1"/>
        <v>387.5</v>
      </c>
      <c r="H7" s="10">
        <f t="shared" si="0"/>
        <v>0</v>
      </c>
      <c r="I7" s="1"/>
    </row>
    <row r="8" spans="1:9" x14ac:dyDescent="0.25">
      <c r="A8" s="1" t="s">
        <v>21</v>
      </c>
      <c r="B8" s="1" t="s">
        <v>22</v>
      </c>
      <c r="C8" s="1" t="s">
        <v>20</v>
      </c>
      <c r="D8" s="2">
        <v>187.5</v>
      </c>
      <c r="E8" s="10"/>
      <c r="F8" s="1">
        <v>1</v>
      </c>
      <c r="G8" s="2">
        <f t="shared" si="1"/>
        <v>187.5</v>
      </c>
      <c r="H8" s="10">
        <f t="shared" si="0"/>
        <v>0</v>
      </c>
      <c r="I8" s="1"/>
    </row>
    <row r="9" spans="1:9" x14ac:dyDescent="0.25">
      <c r="A9" s="1" t="s">
        <v>23</v>
      </c>
      <c r="B9" s="1" t="s">
        <v>24</v>
      </c>
      <c r="C9" s="1" t="s">
        <v>25</v>
      </c>
      <c r="D9" s="2">
        <v>200</v>
      </c>
      <c r="E9" s="10"/>
      <c r="F9" s="1">
        <v>1</v>
      </c>
      <c r="G9" s="2">
        <f t="shared" si="1"/>
        <v>200</v>
      </c>
      <c r="H9" s="10">
        <f t="shared" si="0"/>
        <v>0</v>
      </c>
      <c r="I9" s="1" t="s">
        <v>26</v>
      </c>
    </row>
    <row r="10" spans="1:9" x14ac:dyDescent="0.25">
      <c r="A10" s="1" t="s">
        <v>27</v>
      </c>
      <c r="B10" s="1" t="s">
        <v>28</v>
      </c>
      <c r="C10" s="1" t="s">
        <v>20</v>
      </c>
      <c r="D10" s="2">
        <v>89.02</v>
      </c>
      <c r="E10" s="10"/>
      <c r="F10" s="1">
        <v>1</v>
      </c>
      <c r="G10" s="2">
        <f t="shared" si="1"/>
        <v>89.02</v>
      </c>
      <c r="H10" s="10">
        <f t="shared" si="0"/>
        <v>0</v>
      </c>
      <c r="I10" s="1" t="s">
        <v>29</v>
      </c>
    </row>
    <row r="11" spans="1:9" x14ac:dyDescent="0.25">
      <c r="A11" s="1" t="s">
        <v>30</v>
      </c>
      <c r="B11" s="1" t="s">
        <v>31</v>
      </c>
      <c r="C11" s="1" t="s">
        <v>20</v>
      </c>
      <c r="D11" s="2">
        <v>458.18</v>
      </c>
      <c r="E11" s="10"/>
      <c r="F11" s="1">
        <v>1</v>
      </c>
      <c r="G11" s="2">
        <f t="shared" si="1"/>
        <v>458.18</v>
      </c>
      <c r="H11" s="10">
        <f t="shared" si="0"/>
        <v>0</v>
      </c>
      <c r="I11" s="1" t="s">
        <v>32</v>
      </c>
    </row>
    <row r="12" spans="1:9" x14ac:dyDescent="0.25">
      <c r="A12" s="1" t="s">
        <v>33</v>
      </c>
      <c r="B12" s="1" t="s">
        <v>34</v>
      </c>
      <c r="C12" s="1" t="s">
        <v>20</v>
      </c>
      <c r="D12" s="2">
        <v>248.5</v>
      </c>
      <c r="E12" s="10"/>
      <c r="F12" s="1">
        <v>1</v>
      </c>
      <c r="G12" s="2">
        <f t="shared" si="1"/>
        <v>248.5</v>
      </c>
      <c r="H12" s="10">
        <f t="shared" si="0"/>
        <v>0</v>
      </c>
      <c r="I12" s="1" t="s">
        <v>35</v>
      </c>
    </row>
    <row r="13" spans="1:9" x14ac:dyDescent="0.25">
      <c r="A13" s="1" t="s">
        <v>36</v>
      </c>
      <c r="B13" s="1"/>
      <c r="C13" s="1"/>
      <c r="D13" s="2">
        <v>250</v>
      </c>
      <c r="E13" s="10"/>
      <c r="F13" s="1">
        <v>1</v>
      </c>
      <c r="G13" s="2">
        <f t="shared" si="1"/>
        <v>250</v>
      </c>
      <c r="H13" s="10">
        <f t="shared" si="0"/>
        <v>0</v>
      </c>
      <c r="I13" s="1" t="s">
        <v>72</v>
      </c>
    </row>
    <row r="14" spans="1:9" x14ac:dyDescent="0.25">
      <c r="A14" s="1" t="s">
        <v>37</v>
      </c>
      <c r="B14" s="1"/>
      <c r="C14" s="1"/>
      <c r="D14" s="2">
        <v>715</v>
      </c>
      <c r="E14" s="10"/>
      <c r="F14" s="1">
        <v>1</v>
      </c>
      <c r="G14" s="2">
        <f t="shared" si="1"/>
        <v>715</v>
      </c>
      <c r="H14" s="10">
        <f t="shared" si="0"/>
        <v>0</v>
      </c>
      <c r="I14" s="1" t="s">
        <v>72</v>
      </c>
    </row>
    <row r="15" spans="1:9" x14ac:dyDescent="0.25">
      <c r="A15" s="1" t="s">
        <v>73</v>
      </c>
      <c r="B15" s="1"/>
      <c r="C15" s="1"/>
      <c r="D15" s="2">
        <v>75</v>
      </c>
      <c r="E15" s="10"/>
      <c r="F15" s="1">
        <v>1</v>
      </c>
      <c r="G15" s="2">
        <f>F15*D15</f>
        <v>75</v>
      </c>
      <c r="H15" s="10">
        <f t="shared" si="0"/>
        <v>0</v>
      </c>
      <c r="I15" s="1"/>
    </row>
    <row r="16" spans="1:9" x14ac:dyDescent="0.25">
      <c r="A16" s="1" t="s">
        <v>58</v>
      </c>
      <c r="B16" s="1" t="s">
        <v>59</v>
      </c>
      <c r="C16" s="1"/>
      <c r="D16" s="2">
        <v>46.32</v>
      </c>
      <c r="E16" s="10"/>
      <c r="F16" s="1">
        <v>2</v>
      </c>
      <c r="G16" s="2">
        <f t="shared" si="1"/>
        <v>92.64</v>
      </c>
      <c r="H16" s="10">
        <f t="shared" si="0"/>
        <v>0</v>
      </c>
      <c r="I16" s="1" t="s">
        <v>60</v>
      </c>
    </row>
    <row r="17" spans="1:9" x14ac:dyDescent="0.25">
      <c r="A17" s="1" t="s">
        <v>61</v>
      </c>
      <c r="B17" s="1" t="s">
        <v>65</v>
      </c>
      <c r="C17" s="1"/>
      <c r="D17" s="2">
        <v>25</v>
      </c>
      <c r="E17" s="10"/>
      <c r="F17" s="1">
        <v>1</v>
      </c>
      <c r="G17" s="2">
        <f t="shared" si="1"/>
        <v>25</v>
      </c>
      <c r="H17" s="10">
        <f t="shared" si="0"/>
        <v>0</v>
      </c>
      <c r="I17" s="1"/>
    </row>
    <row r="18" spans="1:9" x14ac:dyDescent="0.25">
      <c r="A18" s="1" t="s">
        <v>62</v>
      </c>
      <c r="B18" s="1" t="s">
        <v>64</v>
      </c>
      <c r="C18" s="1"/>
      <c r="D18" s="2">
        <v>50</v>
      </c>
      <c r="E18" s="10"/>
      <c r="F18" s="1">
        <v>1</v>
      </c>
      <c r="G18" s="2">
        <f t="shared" si="1"/>
        <v>50</v>
      </c>
      <c r="H18" s="10">
        <f t="shared" si="0"/>
        <v>0</v>
      </c>
      <c r="I18" s="1" t="s">
        <v>66</v>
      </c>
    </row>
    <row r="19" spans="1:9" x14ac:dyDescent="0.25">
      <c r="A19" s="1" t="s">
        <v>63</v>
      </c>
      <c r="B19" s="1"/>
      <c r="C19" s="1"/>
      <c r="D19" s="2"/>
      <c r="E19" s="10"/>
      <c r="F19" s="1"/>
      <c r="G19" s="2">
        <f t="shared" si="1"/>
        <v>0</v>
      </c>
      <c r="H19" s="10">
        <f t="shared" si="0"/>
        <v>0</v>
      </c>
      <c r="I19" s="1"/>
    </row>
    <row r="20" spans="1:9" x14ac:dyDescent="0.25">
      <c r="A20" s="1" t="s">
        <v>69</v>
      </c>
      <c r="B20" s="1"/>
      <c r="C20" s="1"/>
      <c r="D20" s="2">
        <v>25</v>
      </c>
      <c r="E20" s="10"/>
      <c r="F20" s="1">
        <v>1</v>
      </c>
      <c r="G20" s="2">
        <f t="shared" si="1"/>
        <v>25</v>
      </c>
      <c r="H20" s="10">
        <f t="shared" si="0"/>
        <v>0</v>
      </c>
      <c r="I20" s="1"/>
    </row>
    <row r="21" spans="1:9" x14ac:dyDescent="0.25">
      <c r="A21" s="1" t="s">
        <v>70</v>
      </c>
      <c r="B21" s="1" t="s">
        <v>71</v>
      </c>
      <c r="C21" s="1"/>
      <c r="D21" s="2">
        <v>17.07</v>
      </c>
      <c r="E21" s="10"/>
      <c r="F21" s="1">
        <v>1</v>
      </c>
      <c r="G21" s="2">
        <f t="shared" si="1"/>
        <v>17.07</v>
      </c>
      <c r="H21" s="10">
        <f t="shared" si="0"/>
        <v>0</v>
      </c>
      <c r="I21" s="1" t="s">
        <v>20</v>
      </c>
    </row>
    <row r="22" spans="1:9" x14ac:dyDescent="0.25">
      <c r="A22" s="1" t="s">
        <v>38</v>
      </c>
      <c r="B22" s="1"/>
      <c r="C22" s="1"/>
      <c r="D22" s="2">
        <v>415</v>
      </c>
      <c r="E22" s="10"/>
      <c r="F22" s="1">
        <v>1</v>
      </c>
      <c r="G22" s="2">
        <f t="shared" si="1"/>
        <v>415</v>
      </c>
      <c r="H22" s="10">
        <f t="shared" si="0"/>
        <v>0</v>
      </c>
      <c r="I22" s="1" t="s">
        <v>72</v>
      </c>
    </row>
    <row r="23" spans="1:9" x14ac:dyDescent="0.25">
      <c r="A23" s="1" t="s">
        <v>67</v>
      </c>
      <c r="B23" s="1" t="s">
        <v>68</v>
      </c>
      <c r="C23" s="1"/>
      <c r="D23" s="2">
        <v>25</v>
      </c>
      <c r="E23" s="10"/>
      <c r="F23" s="1">
        <v>1</v>
      </c>
      <c r="G23" s="2">
        <f t="shared" si="1"/>
        <v>25</v>
      </c>
      <c r="H23" s="10">
        <f t="shared" si="0"/>
        <v>0</v>
      </c>
      <c r="I23" s="1"/>
    </row>
    <row r="24" spans="1:9" x14ac:dyDescent="0.25">
      <c r="A24" s="1" t="s">
        <v>39</v>
      </c>
      <c r="B24" s="1"/>
      <c r="C24" s="1"/>
      <c r="D24" s="2">
        <v>300</v>
      </c>
      <c r="E24" s="10"/>
      <c r="F24" s="1">
        <v>1</v>
      </c>
      <c r="G24" s="2">
        <f t="shared" si="1"/>
        <v>300</v>
      </c>
      <c r="H24" s="10">
        <f t="shared" si="0"/>
        <v>0</v>
      </c>
      <c r="I24" s="1" t="s">
        <v>72</v>
      </c>
    </row>
    <row r="25" spans="1:9" x14ac:dyDescent="0.25">
      <c r="A25" s="1" t="s">
        <v>40</v>
      </c>
      <c r="B25" s="1"/>
      <c r="C25" s="1"/>
      <c r="D25" s="2">
        <v>100</v>
      </c>
      <c r="E25" s="10"/>
      <c r="F25" s="1">
        <v>1</v>
      </c>
      <c r="G25" s="2">
        <f t="shared" si="1"/>
        <v>100</v>
      </c>
      <c r="H25" s="10">
        <f t="shared" si="0"/>
        <v>0</v>
      </c>
      <c r="I25" s="1"/>
    </row>
    <row r="26" spans="1:9" x14ac:dyDescent="0.25">
      <c r="A26" s="1" t="s">
        <v>41</v>
      </c>
      <c r="B26" s="1"/>
      <c r="C26" s="1"/>
      <c r="D26" s="2">
        <v>105</v>
      </c>
      <c r="E26" s="10"/>
      <c r="F26" s="1">
        <v>4</v>
      </c>
      <c r="G26" s="2">
        <f t="shared" si="1"/>
        <v>420</v>
      </c>
      <c r="H26" s="10">
        <f t="shared" si="0"/>
        <v>0</v>
      </c>
      <c r="I26" s="1"/>
    </row>
    <row r="27" spans="1:9" x14ac:dyDescent="0.25">
      <c r="A27" s="1" t="s">
        <v>42</v>
      </c>
      <c r="B27" s="1"/>
      <c r="C27" s="1"/>
      <c r="D27" s="2">
        <v>40</v>
      </c>
      <c r="E27" s="10"/>
      <c r="F27" s="1">
        <v>3</v>
      </c>
      <c r="G27" s="2">
        <f t="shared" si="1"/>
        <v>120</v>
      </c>
      <c r="H27" s="10">
        <f t="shared" si="0"/>
        <v>0</v>
      </c>
      <c r="I27" s="1"/>
    </row>
    <row r="28" spans="1:9" x14ac:dyDescent="0.25">
      <c r="A28" s="1" t="s">
        <v>43</v>
      </c>
      <c r="B28" s="1"/>
      <c r="C28" s="1"/>
      <c r="D28" s="2">
        <v>30</v>
      </c>
      <c r="E28" s="10"/>
      <c r="F28" s="1">
        <v>1</v>
      </c>
      <c r="G28" s="2">
        <f t="shared" si="1"/>
        <v>30</v>
      </c>
      <c r="H28" s="10">
        <f t="shared" si="0"/>
        <v>0</v>
      </c>
      <c r="I28" s="1"/>
    </row>
    <row r="29" spans="1:9" x14ac:dyDescent="0.25">
      <c r="A29" s="1" t="s">
        <v>44</v>
      </c>
      <c r="B29" s="1"/>
      <c r="C29" s="1"/>
      <c r="D29" s="2">
        <v>150</v>
      </c>
      <c r="E29" s="10"/>
      <c r="F29" s="1">
        <v>1</v>
      </c>
      <c r="G29" s="2">
        <f t="shared" si="1"/>
        <v>150</v>
      </c>
      <c r="H29" s="10">
        <f t="shared" si="0"/>
        <v>0</v>
      </c>
      <c r="I29" s="1" t="s">
        <v>47</v>
      </c>
    </row>
    <row r="30" spans="1:9" x14ac:dyDescent="0.25">
      <c r="A30" s="1" t="s">
        <v>45</v>
      </c>
      <c r="B30" s="1"/>
      <c r="C30" s="1"/>
      <c r="D30" s="2">
        <v>450</v>
      </c>
      <c r="E30" s="10"/>
      <c r="F30" s="1">
        <v>1</v>
      </c>
      <c r="G30" s="2">
        <f t="shared" si="1"/>
        <v>450</v>
      </c>
      <c r="H30" s="10">
        <f t="shared" si="0"/>
        <v>0</v>
      </c>
      <c r="I30" s="1" t="s">
        <v>46</v>
      </c>
    </row>
    <row r="31" spans="1:9" ht="15.75" thickBot="1" x14ac:dyDescent="0.3">
      <c r="A31" s="3"/>
      <c r="B31" s="3"/>
      <c r="C31" s="3"/>
      <c r="D31" s="3"/>
      <c r="E31" s="11"/>
      <c r="F31" s="3"/>
      <c r="G31" s="3"/>
      <c r="H31" s="10">
        <f t="shared" si="0"/>
        <v>0</v>
      </c>
      <c r="I31" s="3"/>
    </row>
    <row r="32" spans="1:9" ht="15.75" thickTop="1" x14ac:dyDescent="0.25">
      <c r="A32" s="4" t="s">
        <v>48</v>
      </c>
      <c r="B32" s="4"/>
      <c r="C32" s="4"/>
      <c r="D32" s="4"/>
      <c r="E32" s="4"/>
      <c r="F32" s="4"/>
      <c r="G32" s="5">
        <f>SUM(G2:G31)</f>
        <v>5154.45</v>
      </c>
      <c r="H32" s="5"/>
      <c r="I32" s="4"/>
    </row>
    <row r="33" spans="1:9" x14ac:dyDescent="0.25">
      <c r="A33" s="1" t="s">
        <v>49</v>
      </c>
      <c r="B33" s="1"/>
      <c r="C33" s="1"/>
      <c r="D33" s="1"/>
      <c r="E33" s="1"/>
      <c r="F33" s="1"/>
      <c r="G33" s="2">
        <f>G32*0.06</f>
        <v>309.267</v>
      </c>
      <c r="H33" s="2"/>
      <c r="I33" s="1"/>
    </row>
    <row r="34" spans="1:9" ht="15.75" thickBot="1" x14ac:dyDescent="0.3">
      <c r="A34" s="3" t="s">
        <v>50</v>
      </c>
      <c r="B34" s="3"/>
      <c r="C34" s="3"/>
      <c r="D34" s="6">
        <v>25</v>
      </c>
      <c r="E34" s="6"/>
      <c r="F34" s="3">
        <v>13</v>
      </c>
      <c r="G34" s="6">
        <f>F34*D34</f>
        <v>325</v>
      </c>
      <c r="H34" s="6"/>
      <c r="I34" s="3"/>
    </row>
    <row r="35" spans="1:9" ht="15.75" thickTop="1" x14ac:dyDescent="0.25">
      <c r="A35" s="4" t="s">
        <v>54</v>
      </c>
      <c r="B35" s="4"/>
      <c r="C35" s="4"/>
      <c r="D35" s="5"/>
      <c r="E35" s="5"/>
      <c r="F35" s="4"/>
      <c r="G35" s="5">
        <f>SUM(G32:G34)</f>
        <v>5788.7169999999996</v>
      </c>
      <c r="H35" s="5"/>
      <c r="I35" s="4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51</v>
      </c>
      <c r="B37" s="1"/>
      <c r="C37" s="1"/>
      <c r="D37" s="1">
        <v>50</v>
      </c>
      <c r="E37" s="1"/>
      <c r="F37" s="1">
        <v>12</v>
      </c>
      <c r="G37" s="2">
        <f t="shared" ref="G37:G38" si="2">F37*D37</f>
        <v>600</v>
      </c>
      <c r="H37" s="2"/>
      <c r="I37" s="1"/>
    </row>
    <row r="38" spans="1:9" ht="15.75" thickBot="1" x14ac:dyDescent="0.3">
      <c r="A38" s="3" t="s">
        <v>52</v>
      </c>
      <c r="B38" s="3"/>
      <c r="C38" s="3"/>
      <c r="D38" s="3">
        <v>25</v>
      </c>
      <c r="E38" s="3"/>
      <c r="F38" s="3">
        <v>12</v>
      </c>
      <c r="G38" s="6">
        <f t="shared" si="2"/>
        <v>300</v>
      </c>
      <c r="H38" s="6"/>
      <c r="I38" s="3"/>
    </row>
    <row r="39" spans="1:9" ht="15.75" thickTop="1" x14ac:dyDescent="0.25">
      <c r="A39" s="4" t="s">
        <v>53</v>
      </c>
      <c r="B39" s="4"/>
      <c r="C39" s="4"/>
      <c r="D39" s="4"/>
      <c r="E39" s="4"/>
      <c r="F39" s="4"/>
      <c r="G39" s="5">
        <f>SUM(G37:G38)</f>
        <v>900</v>
      </c>
      <c r="H39" s="5"/>
      <c r="I39" s="4"/>
    </row>
    <row r="40" spans="1:9" ht="15.75" thickBot="1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ht="15.75" thickTop="1" x14ac:dyDescent="0.25">
      <c r="A41" s="4" t="s">
        <v>55</v>
      </c>
      <c r="B41" s="4"/>
      <c r="C41" s="4"/>
      <c r="D41" s="4"/>
      <c r="E41" s="4"/>
      <c r="F41" s="4"/>
      <c r="G41" s="5">
        <f>G39+G35</f>
        <v>6688.7169999999996</v>
      </c>
      <c r="H41" s="5"/>
      <c r="I41" s="4"/>
    </row>
    <row r="42" spans="1:9" ht="15.75" thickBot="1" x14ac:dyDescent="0.3">
      <c r="A42" s="3" t="s">
        <v>56</v>
      </c>
      <c r="B42" s="3"/>
      <c r="C42" s="3"/>
      <c r="D42" s="7">
        <v>0.2</v>
      </c>
      <c r="E42" s="7"/>
      <c r="F42" s="3"/>
      <c r="G42" s="6">
        <f>G41*D42</f>
        <v>1337.7434000000001</v>
      </c>
      <c r="H42" s="6"/>
      <c r="I42" s="3"/>
    </row>
    <row r="43" spans="1:9" ht="15.75" thickTop="1" x14ac:dyDescent="0.25">
      <c r="A43" s="8" t="s">
        <v>57</v>
      </c>
      <c r="B43" s="8"/>
      <c r="C43" s="8"/>
      <c r="D43" s="8"/>
      <c r="E43" s="8"/>
      <c r="F43" s="8"/>
      <c r="G43" s="9">
        <f>G42+G41</f>
        <v>8026.4603999999999</v>
      </c>
      <c r="H43" s="9"/>
      <c r="I4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2018-10-10T13:29:23Z</dcterms:modified>
</cp:coreProperties>
</file>