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ppg\Documents\GitHub\Personal_library\"/>
    </mc:Choice>
  </mc:AlternateContent>
  <xr:revisionPtr revIDLastSave="0" documentId="13_ncr:1_{39BB9859-AC33-4669-9827-B4EA6B47F919}" xr6:coauthVersionLast="47" xr6:coauthVersionMax="47" xr10:uidLastSave="{00000000-0000-0000-0000-000000000000}"/>
  <bookViews>
    <workbookView xWindow="4635" yWindow="4635" windowWidth="43200" windowHeight="17355" xr2:uid="{00000000-000D-0000-FFFF-FFFF00000000}"/>
  </bookViews>
  <sheets>
    <sheet name="%APY achie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" l="1"/>
  <c r="E55" i="1" s="1"/>
  <c r="F55" i="1" s="1"/>
  <c r="D54" i="1"/>
  <c r="E54" i="1" s="1"/>
  <c r="F54" i="1" s="1"/>
  <c r="D53" i="1"/>
  <c r="E53" i="1" s="1"/>
  <c r="F53" i="1" s="1"/>
  <c r="D52" i="1"/>
  <c r="E52" i="1" s="1"/>
  <c r="F52" i="1" s="1"/>
  <c r="D51" i="1"/>
  <c r="E51" i="1" s="1"/>
  <c r="F51" i="1" s="1"/>
  <c r="D50" i="1"/>
  <c r="E50" i="1" s="1"/>
  <c r="F50" i="1" s="1"/>
  <c r="D49" i="1"/>
  <c r="E49" i="1" s="1"/>
  <c r="F49" i="1" s="1"/>
  <c r="E48" i="1"/>
  <c r="F48" i="1" s="1"/>
  <c r="D47" i="1"/>
  <c r="E47" i="1" s="1"/>
  <c r="E46" i="1"/>
  <c r="F46" i="1" s="1"/>
  <c r="D45" i="1"/>
  <c r="E45" i="1" s="1"/>
  <c r="F45" i="1" s="1"/>
  <c r="D44" i="1"/>
  <c r="E44" i="1" s="1"/>
  <c r="F44" i="1" s="1"/>
  <c r="D43" i="1"/>
  <c r="E43" i="1" s="1"/>
  <c r="F43" i="1" s="1"/>
  <c r="D42" i="1"/>
  <c r="E42" i="1" s="1"/>
  <c r="F42" i="1" s="1"/>
  <c r="D41" i="1"/>
  <c r="E41" i="1" s="1"/>
  <c r="F41" i="1" s="1"/>
  <c r="E40" i="1"/>
  <c r="F40" i="1" s="1"/>
  <c r="D40" i="1"/>
  <c r="E39" i="1"/>
  <c r="F39" i="1" s="1"/>
  <c r="E38" i="1"/>
  <c r="F38" i="1" s="1"/>
  <c r="E37" i="1"/>
  <c r="F37" i="1" s="1"/>
  <c r="E36" i="1"/>
  <c r="F36" i="1" s="1"/>
  <c r="D35" i="1"/>
  <c r="E35" i="1" s="1"/>
  <c r="D34" i="1"/>
  <c r="E34" i="1" s="1"/>
  <c r="F34" i="1" s="1"/>
  <c r="D33" i="1"/>
  <c r="E33" i="1" s="1"/>
  <c r="F33" i="1" s="1"/>
  <c r="D32" i="1"/>
  <c r="E32" i="1" s="1"/>
  <c r="F32" i="1" s="1"/>
  <c r="D31" i="1"/>
  <c r="E31" i="1" s="1"/>
  <c r="F31" i="1" s="1"/>
  <c r="D30" i="1"/>
  <c r="E30" i="1" s="1"/>
  <c r="F30" i="1" s="1"/>
  <c r="D29" i="1"/>
  <c r="E29" i="1" s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D19" i="1"/>
  <c r="E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F12" i="1" l="1"/>
  <c r="F35" i="1"/>
  <c r="F47" i="1"/>
  <c r="F19" i="1"/>
</calcChain>
</file>

<file path=xl/sharedStrings.xml><?xml version="1.0" encoding="utf-8"?>
<sst xmlns="http://schemas.openxmlformats.org/spreadsheetml/2006/main" count="6" uniqueCount="6">
  <si>
    <t>Date</t>
  </si>
  <si>
    <t>Portfolio value</t>
  </si>
  <si>
    <t>Deposits</t>
  </si>
  <si>
    <t>Appreciation</t>
  </si>
  <si>
    <t>%APY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</si>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</sst>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5" fontId="0" fillId="0" borderId="0" xfId="0" applyNumberFormat="1" applyFont="1"/>
    <xf numFmtId="44" fontId="0" fillId="0" borderId="0" xfId="0" applyNumberFormat="1" applyFont="1"/>
    <xf numFmtId="10" fontId="0" fillId="0" borderId="0" xfId="0" applyNumberFormat="1" applyFont="1"/>
    <xf numFmtId="10" fontId="1" fillId="0" borderId="0" xfId="0" applyNumberFormat="1" applyFont="1"/>
    <xf numFmtId="44" fontId="1" fillId="0" borderId="0" xfId="0" applyNumberFormat="1" applyFont="1"/>
    <xf numFmtId="44" fontId="0" fillId="0" borderId="0" xfId="0" applyNumberFormat="1" applyFont="1" applyAlignment="1"/>
    <xf numFmtId="15" fontId="1" fillId="0" borderId="0" xfId="0" applyNumberFormat="1" applyFont="1" applyAlignment="1"/>
    <xf numFmtId="4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7"/>
  <sheetViews>
    <sheetView tabSelected="1" workbookViewId="0">
      <selection activeCell="A56" sqref="A56:XFD58"/>
    </sheetView>
  </sheetViews>
  <sheetFormatPr defaultColWidth="14.42578125" defaultRowHeight="15" customHeight="1"/>
  <cols>
    <col min="2" max="2" width="10.140625" customWidth="1"/>
    <col min="3" max="3" width="13.28515625" customWidth="1"/>
    <col min="4" max="4" width="14.5703125" customWidth="1"/>
    <col min="5" max="5" width="11.28515625" customWidth="1"/>
    <col min="6" max="6" width="8.7109375" customWidth="1"/>
    <col min="7" max="7" width="12.5703125" customWidth="1"/>
    <col min="8" max="8" width="10.140625" customWidth="1"/>
    <col min="9" max="9" width="8.7109375" customWidth="1"/>
    <col min="10" max="10" width="10.7109375" customWidth="1"/>
    <col min="11" max="11" width="8.7109375" customWidth="1"/>
    <col min="12" max="12" width="10.7109375" customWidth="1"/>
    <col min="13" max="15" width="8.7109375" customWidth="1"/>
    <col min="16" max="16" width="10.7109375" customWidth="1"/>
    <col min="17" max="17" width="12.5703125" customWidth="1"/>
    <col min="18" max="29" width="8.7109375" customWidth="1"/>
  </cols>
  <sheetData>
    <row r="1" spans="1:20" ht="14.25" customHeight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/>
      <c r="I1" s="1"/>
      <c r="K1" s="1"/>
      <c r="M1" s="1"/>
      <c r="O1" s="1"/>
      <c r="Q1" s="1"/>
      <c r="R1" s="1"/>
      <c r="S1" s="1"/>
      <c r="T1" s="1"/>
    </row>
    <row r="2" spans="1:20" ht="14.25" customHeight="1">
      <c r="A2">
        <v>1</v>
      </c>
      <c r="B2" s="2">
        <v>42855</v>
      </c>
      <c r="C2" s="3">
        <v>21380.74</v>
      </c>
      <c r="D2" s="3">
        <v>0</v>
      </c>
      <c r="E2" s="3"/>
      <c r="F2" s="4"/>
      <c r="G2" s="4"/>
      <c r="H2" s="3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</row>
    <row r="3" spans="1:20" ht="14.25" customHeight="1">
      <c r="A3">
        <v>2</v>
      </c>
      <c r="B3" s="2">
        <v>42886</v>
      </c>
      <c r="C3" s="3">
        <v>21564.23</v>
      </c>
      <c r="D3" s="3">
        <v>0</v>
      </c>
      <c r="E3" s="3">
        <f t="shared" ref="E3:E55" si="0">C3-C2-D3</f>
        <v>183.48999999999796</v>
      </c>
      <c r="F3" s="4">
        <f t="shared" ref="F3:F55" si="1">E3*12/C3</f>
        <v>0.10210798159730144</v>
      </c>
    </row>
    <row r="4" spans="1:20" ht="14.25" customHeight="1">
      <c r="A4">
        <v>3</v>
      </c>
      <c r="B4" s="2">
        <v>42916</v>
      </c>
      <c r="C4" s="3">
        <v>23027.29</v>
      </c>
      <c r="D4" s="3">
        <v>1000</v>
      </c>
      <c r="E4" s="3">
        <f t="shared" si="0"/>
        <v>463.06000000000131</v>
      </c>
      <c r="F4" s="4">
        <f t="shared" si="1"/>
        <v>0.24131020193865693</v>
      </c>
    </row>
    <row r="5" spans="1:20" ht="14.25" customHeight="1">
      <c r="A5">
        <v>4</v>
      </c>
      <c r="B5" s="2">
        <v>42947</v>
      </c>
      <c r="C5" s="3">
        <v>26946.83</v>
      </c>
      <c r="D5" s="3">
        <v>4000</v>
      </c>
      <c r="E5" s="3">
        <f t="shared" si="0"/>
        <v>-80.459999999999127</v>
      </c>
      <c r="F5" s="4">
        <f t="shared" si="1"/>
        <v>-3.5830559661377215E-2</v>
      </c>
    </row>
    <row r="6" spans="1:20" ht="14.25" customHeight="1">
      <c r="A6">
        <v>5</v>
      </c>
      <c r="B6" s="2">
        <v>42978</v>
      </c>
      <c r="C6" s="3">
        <v>30456.959999999999</v>
      </c>
      <c r="D6" s="3">
        <v>4000</v>
      </c>
      <c r="E6" s="3">
        <f t="shared" si="0"/>
        <v>-489.87000000000262</v>
      </c>
      <c r="F6" s="4">
        <f t="shared" si="1"/>
        <v>-0.19300810061148688</v>
      </c>
    </row>
    <row r="7" spans="1:20" ht="14.25" customHeight="1">
      <c r="A7">
        <v>6</v>
      </c>
      <c r="B7" s="2">
        <v>43008</v>
      </c>
      <c r="C7" s="3">
        <v>34079.040000000001</v>
      </c>
      <c r="D7" s="3">
        <v>2000</v>
      </c>
      <c r="E7" s="3">
        <f t="shared" si="0"/>
        <v>1622.0800000000017</v>
      </c>
      <c r="F7" s="4">
        <f t="shared" si="1"/>
        <v>0.57117101890194155</v>
      </c>
    </row>
    <row r="8" spans="1:20" ht="14.25" customHeight="1">
      <c r="A8">
        <v>7</v>
      </c>
      <c r="B8" s="2">
        <v>43039</v>
      </c>
      <c r="C8" s="7">
        <v>37182.300000000003</v>
      </c>
      <c r="D8" s="3">
        <v>2000</v>
      </c>
      <c r="E8" s="3">
        <f t="shared" si="0"/>
        <v>1103.260000000002</v>
      </c>
      <c r="F8" s="4">
        <f t="shared" si="1"/>
        <v>0.35605973810119396</v>
      </c>
    </row>
    <row r="9" spans="1:20" ht="14.25" customHeight="1">
      <c r="A9">
        <v>8</v>
      </c>
      <c r="B9" s="8">
        <v>43069</v>
      </c>
      <c r="C9" s="9">
        <v>41671.519999999997</v>
      </c>
      <c r="D9" s="9">
        <v>3000</v>
      </c>
      <c r="E9" s="3">
        <f t="shared" si="0"/>
        <v>1489.2199999999939</v>
      </c>
      <c r="F9" s="4">
        <f t="shared" si="1"/>
        <v>0.42884540808686433</v>
      </c>
    </row>
    <row r="10" spans="1:20" ht="14.25" customHeight="1">
      <c r="A10">
        <v>9</v>
      </c>
      <c r="B10" s="8">
        <v>43100</v>
      </c>
      <c r="C10" s="9">
        <v>42680</v>
      </c>
      <c r="D10" s="9">
        <v>0</v>
      </c>
      <c r="E10" s="3">
        <f t="shared" si="0"/>
        <v>1008.4800000000032</v>
      </c>
      <c r="F10" s="4">
        <f t="shared" si="1"/>
        <v>0.28354639175257823</v>
      </c>
    </row>
    <row r="11" spans="1:20" ht="14.25" customHeight="1">
      <c r="A11">
        <v>10</v>
      </c>
      <c r="B11" s="8">
        <v>43131</v>
      </c>
      <c r="C11" s="9">
        <v>48898.18</v>
      </c>
      <c r="D11" s="9">
        <v>3000</v>
      </c>
      <c r="E11" s="3">
        <f t="shared" si="0"/>
        <v>3218.1800000000003</v>
      </c>
      <c r="F11" s="4">
        <f t="shared" si="1"/>
        <v>0.78976681749709299</v>
      </c>
    </row>
    <row r="12" spans="1:20" ht="14.25" customHeight="1">
      <c r="A12">
        <v>11</v>
      </c>
      <c r="B12" s="8">
        <v>43159</v>
      </c>
      <c r="C12" s="9">
        <v>49082.33</v>
      </c>
      <c r="D12" s="9">
        <v>1500</v>
      </c>
      <c r="E12" s="3">
        <f t="shared" si="0"/>
        <v>-1315.8499999999985</v>
      </c>
      <c r="F12" s="4">
        <f t="shared" si="1"/>
        <v>-0.32170844375154933</v>
      </c>
    </row>
    <row r="13" spans="1:20" ht="14.25" customHeight="1">
      <c r="A13">
        <v>12</v>
      </c>
      <c r="B13" s="8">
        <v>43190</v>
      </c>
      <c r="C13" s="9">
        <v>56522.400000000001</v>
      </c>
      <c r="D13" s="9">
        <v>8000</v>
      </c>
      <c r="E13" s="3">
        <f t="shared" si="0"/>
        <v>-559.93000000000029</v>
      </c>
      <c r="F13" s="4">
        <f t="shared" si="1"/>
        <v>-0.11887605621841967</v>
      </c>
    </row>
    <row r="14" spans="1:20" ht="14.25" customHeight="1">
      <c r="A14">
        <v>13</v>
      </c>
      <c r="B14" s="8">
        <v>43220</v>
      </c>
      <c r="C14" s="9">
        <v>59437.94</v>
      </c>
      <c r="D14" s="9">
        <v>2000</v>
      </c>
      <c r="E14" s="3">
        <f t="shared" si="0"/>
        <v>915.54000000000087</v>
      </c>
      <c r="F14" s="4">
        <f t="shared" si="1"/>
        <v>0.18483951496300191</v>
      </c>
    </row>
    <row r="15" spans="1:20" ht="14.25" customHeight="1">
      <c r="A15">
        <v>14</v>
      </c>
      <c r="B15" s="8">
        <v>43251</v>
      </c>
      <c r="C15" s="9">
        <v>61749.13</v>
      </c>
      <c r="D15" s="9">
        <v>1000</v>
      </c>
      <c r="E15" s="3">
        <f t="shared" si="0"/>
        <v>1311.1899999999951</v>
      </c>
      <c r="F15" s="4">
        <f t="shared" si="1"/>
        <v>0.2548097438781719</v>
      </c>
    </row>
    <row r="16" spans="1:20" ht="14.25" customHeight="1">
      <c r="A16">
        <v>15</v>
      </c>
      <c r="B16" s="8">
        <v>43281</v>
      </c>
      <c r="C16" s="9">
        <v>62588.97</v>
      </c>
      <c r="D16" s="9">
        <v>1500</v>
      </c>
      <c r="E16" s="3">
        <f t="shared" si="0"/>
        <v>-660.15999999999622</v>
      </c>
      <c r="F16" s="4">
        <f t="shared" si="1"/>
        <v>-0.12657054429877906</v>
      </c>
    </row>
    <row r="17" spans="1:6" ht="14.25" customHeight="1">
      <c r="A17">
        <v>16</v>
      </c>
      <c r="B17" s="8">
        <v>43312</v>
      </c>
      <c r="C17" s="9">
        <v>49576.03</v>
      </c>
      <c r="D17" s="9">
        <v>-14544.82</v>
      </c>
      <c r="E17" s="3">
        <f t="shared" si="0"/>
        <v>1531.8799999999974</v>
      </c>
      <c r="F17" s="4">
        <f t="shared" si="1"/>
        <v>0.37079532185211217</v>
      </c>
    </row>
    <row r="18" spans="1:6" ht="14.25" customHeight="1">
      <c r="A18">
        <v>17</v>
      </c>
      <c r="B18" s="8">
        <v>43343</v>
      </c>
      <c r="C18" s="9">
        <v>38713.07</v>
      </c>
      <c r="D18" s="9">
        <v>-10809.44</v>
      </c>
      <c r="E18" s="3">
        <f t="shared" si="0"/>
        <v>-53.519999999998618</v>
      </c>
      <c r="F18" s="4">
        <f t="shared" si="1"/>
        <v>-1.6589746047006436E-2</v>
      </c>
    </row>
    <row r="19" spans="1:6" ht="14.25" customHeight="1">
      <c r="A19">
        <v>18</v>
      </c>
      <c r="B19" s="8">
        <v>43373</v>
      </c>
      <c r="C19" s="9">
        <v>32320.51</v>
      </c>
      <c r="D19" s="9">
        <f>105.06-5937.89</f>
        <v>-5832.83</v>
      </c>
      <c r="E19" s="3">
        <f t="shared" si="0"/>
        <v>-559.73000000000138</v>
      </c>
      <c r="F19" s="4">
        <f t="shared" si="1"/>
        <v>-0.20781726525973807</v>
      </c>
    </row>
    <row r="20" spans="1:6" ht="14.25" customHeight="1">
      <c r="A20">
        <v>19</v>
      </c>
      <c r="B20" s="8">
        <v>43404</v>
      </c>
      <c r="C20" s="9">
        <v>31311.73</v>
      </c>
      <c r="D20" s="9">
        <v>430.6</v>
      </c>
      <c r="E20" s="3">
        <f t="shared" si="0"/>
        <v>-1439.3799999999987</v>
      </c>
      <c r="F20" s="4">
        <f t="shared" si="1"/>
        <v>-0.55163224772313713</v>
      </c>
    </row>
    <row r="21" spans="1:6" ht="14.25" customHeight="1">
      <c r="A21">
        <v>20</v>
      </c>
      <c r="B21" s="8">
        <v>43434</v>
      </c>
      <c r="C21" s="9">
        <v>31046</v>
      </c>
      <c r="D21" s="9">
        <v>-402.15</v>
      </c>
      <c r="E21" s="3">
        <f t="shared" si="0"/>
        <v>136.42000000000041</v>
      </c>
      <c r="F21" s="4">
        <f t="shared" si="1"/>
        <v>5.272949816401485E-2</v>
      </c>
    </row>
    <row r="22" spans="1:6" ht="14.25" customHeight="1">
      <c r="A22">
        <v>21</v>
      </c>
      <c r="B22" s="8">
        <v>43465</v>
      </c>
      <c r="C22" s="9">
        <v>29478.35</v>
      </c>
      <c r="D22" s="9">
        <v>765.11</v>
      </c>
      <c r="E22" s="3">
        <f t="shared" si="0"/>
        <v>-2332.7600000000016</v>
      </c>
      <c r="F22" s="4">
        <f t="shared" si="1"/>
        <v>-0.9496162437856942</v>
      </c>
    </row>
    <row r="23" spans="1:6" ht="14.25" customHeight="1">
      <c r="A23">
        <v>22</v>
      </c>
      <c r="B23" s="8">
        <v>43496</v>
      </c>
      <c r="C23" s="9">
        <v>32383.96</v>
      </c>
      <c r="D23" s="9">
        <v>64.739999999999995</v>
      </c>
      <c r="E23" s="3">
        <f t="shared" si="0"/>
        <v>2840.8700000000008</v>
      </c>
      <c r="F23" s="4">
        <f t="shared" si="1"/>
        <v>1.0526952231907405</v>
      </c>
    </row>
    <row r="24" spans="1:6" ht="14.25" customHeight="1">
      <c r="A24">
        <v>23</v>
      </c>
      <c r="B24" s="8">
        <v>43524</v>
      </c>
      <c r="C24" s="9">
        <v>34508.03</v>
      </c>
      <c r="D24" s="9">
        <v>734.46</v>
      </c>
      <c r="E24" s="3">
        <f t="shared" si="0"/>
        <v>1389.6099999999997</v>
      </c>
      <c r="F24" s="4">
        <f t="shared" si="1"/>
        <v>0.48323013513086654</v>
      </c>
    </row>
    <row r="25" spans="1:6" ht="14.25" customHeight="1">
      <c r="A25">
        <v>24</v>
      </c>
      <c r="B25" s="8">
        <v>43555</v>
      </c>
      <c r="C25" s="9">
        <v>34974.51</v>
      </c>
      <c r="D25" s="9">
        <v>500</v>
      </c>
      <c r="E25" s="3">
        <f t="shared" si="0"/>
        <v>-33.519999999996799</v>
      </c>
      <c r="F25" s="4">
        <f t="shared" si="1"/>
        <v>-1.1500947404265608E-2</v>
      </c>
    </row>
    <row r="26" spans="1:6" ht="14.25" customHeight="1">
      <c r="A26">
        <v>25</v>
      </c>
      <c r="B26" s="8">
        <v>43585</v>
      </c>
      <c r="C26" s="9">
        <v>36798.1</v>
      </c>
      <c r="D26" s="9">
        <v>558.30999999999995</v>
      </c>
      <c r="E26" s="3">
        <f t="shared" si="0"/>
        <v>1265.2799999999966</v>
      </c>
      <c r="F26" s="4">
        <f t="shared" si="1"/>
        <v>0.41261260771615815</v>
      </c>
    </row>
    <row r="27" spans="1:6" ht="14.25" customHeight="1">
      <c r="A27">
        <v>26</v>
      </c>
      <c r="B27" s="8">
        <v>43616</v>
      </c>
      <c r="C27" s="9">
        <v>36431.42</v>
      </c>
      <c r="D27" s="9">
        <v>3700</v>
      </c>
      <c r="E27" s="3">
        <f t="shared" si="0"/>
        <v>-4066.6800000000003</v>
      </c>
      <c r="F27" s="4">
        <f t="shared" si="1"/>
        <v>-1.3395074910612874</v>
      </c>
    </row>
    <row r="28" spans="1:6" ht="14.25" customHeight="1">
      <c r="A28">
        <v>27</v>
      </c>
      <c r="B28" s="8">
        <v>43646</v>
      </c>
      <c r="C28" s="9">
        <v>44325.35</v>
      </c>
      <c r="D28" s="9">
        <v>3083.68</v>
      </c>
      <c r="E28" s="3">
        <f t="shared" si="0"/>
        <v>4810.25</v>
      </c>
      <c r="F28" s="4">
        <f t="shared" si="1"/>
        <v>1.3022570605759458</v>
      </c>
    </row>
    <row r="29" spans="1:6" ht="14.25" customHeight="1">
      <c r="A29">
        <v>28</v>
      </c>
      <c r="B29" s="8">
        <v>43676</v>
      </c>
      <c r="C29" s="9">
        <v>43808.77</v>
      </c>
      <c r="D29" s="9">
        <f>66.68-1178.73</f>
        <v>-1112.05</v>
      </c>
      <c r="E29" s="3">
        <f t="shared" si="0"/>
        <v>595.46999999999821</v>
      </c>
      <c r="F29" s="4">
        <f t="shared" si="1"/>
        <v>0.16310980655243182</v>
      </c>
    </row>
    <row r="30" spans="1:6" ht="14.25" customHeight="1">
      <c r="A30">
        <v>29</v>
      </c>
      <c r="B30" s="8">
        <v>43708</v>
      </c>
      <c r="C30" s="9">
        <v>42808.31</v>
      </c>
      <c r="D30" s="9">
        <f>1800-1443.83</f>
        <v>356.17000000000007</v>
      </c>
      <c r="E30" s="3">
        <f t="shared" si="0"/>
        <v>-1356.6299999999992</v>
      </c>
      <c r="F30" s="4">
        <f t="shared" si="1"/>
        <v>-0.38028971477734091</v>
      </c>
    </row>
    <row r="31" spans="1:6" ht="14.25" customHeight="1">
      <c r="A31">
        <v>30</v>
      </c>
      <c r="B31" s="8">
        <v>43738</v>
      </c>
      <c r="C31" s="9">
        <v>44629.59</v>
      </c>
      <c r="D31" s="9">
        <f>126.14-1463.78</f>
        <v>-1337.6399999999999</v>
      </c>
      <c r="E31" s="3">
        <f t="shared" si="0"/>
        <v>3158.9199999999987</v>
      </c>
      <c r="F31" s="4">
        <f t="shared" si="1"/>
        <v>0.84937011520831784</v>
      </c>
    </row>
    <row r="32" spans="1:6" ht="14.25" customHeight="1">
      <c r="A32">
        <v>31</v>
      </c>
      <c r="B32" s="8">
        <v>43769</v>
      </c>
      <c r="C32" s="9">
        <v>48143</v>
      </c>
      <c r="D32" s="9">
        <f>2252.93</f>
        <v>2252.9299999999998</v>
      </c>
      <c r="E32" s="3">
        <f t="shared" si="0"/>
        <v>1260.4800000000037</v>
      </c>
      <c r="F32" s="4">
        <f t="shared" si="1"/>
        <v>0.31418399351930798</v>
      </c>
    </row>
    <row r="33" spans="1:6" ht="14.25" customHeight="1">
      <c r="A33">
        <v>32</v>
      </c>
      <c r="B33" s="8">
        <v>43799</v>
      </c>
      <c r="C33" s="9">
        <v>50738.879999999997</v>
      </c>
      <c r="D33" s="9">
        <f>1236.42-50.56</f>
        <v>1185.8600000000001</v>
      </c>
      <c r="E33" s="3">
        <f t="shared" si="0"/>
        <v>1410.0199999999973</v>
      </c>
      <c r="F33" s="4">
        <f t="shared" si="1"/>
        <v>0.33347681304750854</v>
      </c>
    </row>
    <row r="34" spans="1:6" ht="14.25" customHeight="1">
      <c r="A34">
        <v>33</v>
      </c>
      <c r="B34" s="8">
        <v>43830</v>
      </c>
      <c r="C34" s="9">
        <v>52040.26</v>
      </c>
      <c r="D34" s="9">
        <f>685-1300</f>
        <v>-615</v>
      </c>
      <c r="E34" s="3">
        <f t="shared" si="0"/>
        <v>1916.3800000000047</v>
      </c>
      <c r="F34" s="4">
        <f t="shared" si="1"/>
        <v>0.44189940634424302</v>
      </c>
    </row>
    <row r="35" spans="1:6" ht="14.25" customHeight="1">
      <c r="A35">
        <v>34</v>
      </c>
      <c r="B35" s="8">
        <v>43861</v>
      </c>
      <c r="C35" s="9">
        <v>28718.880000000001</v>
      </c>
      <c r="D35" s="9">
        <f>2608.19-23950.8</f>
        <v>-21342.61</v>
      </c>
      <c r="E35" s="3">
        <f t="shared" si="0"/>
        <v>-1978.7700000000004</v>
      </c>
      <c r="F35" s="4">
        <f t="shared" si="1"/>
        <v>-0.82681636609784237</v>
      </c>
    </row>
    <row r="36" spans="1:6" ht="14.25" customHeight="1">
      <c r="A36">
        <v>35</v>
      </c>
      <c r="B36" s="8">
        <v>43890</v>
      </c>
      <c r="C36" s="9">
        <v>26818.58</v>
      </c>
      <c r="D36" s="9">
        <v>1058.96</v>
      </c>
      <c r="E36" s="3">
        <f t="shared" si="0"/>
        <v>-2959.2599999999993</v>
      </c>
      <c r="F36" s="4">
        <f t="shared" si="1"/>
        <v>-1.3241237977551381</v>
      </c>
    </row>
    <row r="37" spans="1:6" ht="14.25" customHeight="1">
      <c r="A37">
        <v>36</v>
      </c>
      <c r="B37" s="8">
        <v>43921</v>
      </c>
      <c r="C37" s="9">
        <v>29253.59</v>
      </c>
      <c r="D37" s="9">
        <v>10570</v>
      </c>
      <c r="E37" s="3">
        <f t="shared" si="0"/>
        <v>-8134.9900000000016</v>
      </c>
      <c r="F37" s="4">
        <f t="shared" si="1"/>
        <v>-3.3370222253063648</v>
      </c>
    </row>
    <row r="38" spans="1:6" ht="14.25" customHeight="1">
      <c r="A38">
        <v>37</v>
      </c>
      <c r="B38" s="8">
        <v>43951</v>
      </c>
      <c r="C38" s="9">
        <v>33592.36</v>
      </c>
      <c r="D38" s="9">
        <v>787</v>
      </c>
      <c r="E38" s="3">
        <f t="shared" si="0"/>
        <v>3551.7700000000004</v>
      </c>
      <c r="F38" s="4">
        <f t="shared" si="1"/>
        <v>1.2687777816146293</v>
      </c>
    </row>
    <row r="39" spans="1:6" ht="14.25" customHeight="1">
      <c r="A39">
        <v>38</v>
      </c>
      <c r="B39" s="8">
        <v>43982</v>
      </c>
      <c r="C39" s="9">
        <v>37106.61</v>
      </c>
      <c r="D39" s="9">
        <v>2083.46</v>
      </c>
      <c r="E39" s="3">
        <f t="shared" si="0"/>
        <v>1430.79</v>
      </c>
      <c r="F39" s="4">
        <f t="shared" si="1"/>
        <v>0.46270677919648279</v>
      </c>
    </row>
    <row r="40" spans="1:6" ht="14.25" customHeight="1">
      <c r="A40">
        <v>39</v>
      </c>
      <c r="B40" s="8">
        <v>44012</v>
      </c>
      <c r="C40" s="9">
        <v>41688.339999999997</v>
      </c>
      <c r="D40" s="9">
        <f>3414.27-50.89</f>
        <v>3363.38</v>
      </c>
      <c r="E40" s="3">
        <f t="shared" si="0"/>
        <v>1218.3499999999958</v>
      </c>
      <c r="F40" s="4">
        <f t="shared" si="1"/>
        <v>0.35070237865071985</v>
      </c>
    </row>
    <row r="41" spans="1:6" ht="14.25" customHeight="1">
      <c r="A41">
        <v>40</v>
      </c>
      <c r="B41" s="8">
        <v>44043</v>
      </c>
      <c r="C41" s="9">
        <v>44713.69</v>
      </c>
      <c r="D41" s="9">
        <f>3555.65-50.14</f>
        <v>3505.51</v>
      </c>
      <c r="E41" s="3">
        <f t="shared" si="0"/>
        <v>-480.1599999999944</v>
      </c>
      <c r="F41" s="4">
        <f t="shared" si="1"/>
        <v>-0.12886254746588646</v>
      </c>
    </row>
    <row r="42" spans="1:6" ht="14.25" customHeight="1">
      <c r="A42">
        <v>41</v>
      </c>
      <c r="B42" s="8">
        <v>44074</v>
      </c>
      <c r="C42" s="9">
        <v>40901.050000000003</v>
      </c>
      <c r="D42" s="9">
        <f>2951.91-9100.14</f>
        <v>-6148.23</v>
      </c>
      <c r="E42" s="3">
        <f t="shared" si="0"/>
        <v>2335.59</v>
      </c>
      <c r="F42" s="4">
        <f t="shared" si="1"/>
        <v>0.68524108794273009</v>
      </c>
    </row>
    <row r="43" spans="1:6" ht="14.25" customHeight="1">
      <c r="A43">
        <v>42</v>
      </c>
      <c r="B43" s="8">
        <v>44104</v>
      </c>
      <c r="C43" s="9">
        <v>40876</v>
      </c>
      <c r="D43" s="9">
        <f>934.52-0.19</f>
        <v>934.32999999999993</v>
      </c>
      <c r="E43" s="3">
        <f t="shared" si="0"/>
        <v>-959.38000000000284</v>
      </c>
      <c r="F43" s="4">
        <f t="shared" si="1"/>
        <v>-0.28164595361581451</v>
      </c>
    </row>
    <row r="44" spans="1:6" ht="14.25" customHeight="1">
      <c r="A44">
        <v>43</v>
      </c>
      <c r="B44" s="8">
        <v>44135</v>
      </c>
      <c r="C44" s="9">
        <v>36489.11</v>
      </c>
      <c r="D44" s="9">
        <f>69.66-4850.18</f>
        <v>-4780.5200000000004</v>
      </c>
      <c r="E44" s="3">
        <f t="shared" si="0"/>
        <v>393.63000000000102</v>
      </c>
      <c r="F44" s="4">
        <f t="shared" si="1"/>
        <v>0.12945122531078485</v>
      </c>
    </row>
    <row r="45" spans="1:6" ht="14.25" customHeight="1">
      <c r="A45">
        <v>44</v>
      </c>
      <c r="B45" s="8">
        <v>44165</v>
      </c>
      <c r="C45" s="9">
        <v>43196.84</v>
      </c>
      <c r="D45" s="9">
        <f>1701.76-1250.12</f>
        <v>451.6400000000001</v>
      </c>
      <c r="E45" s="3">
        <f t="shared" si="0"/>
        <v>6256.0899999999956</v>
      </c>
      <c r="F45" s="4">
        <f t="shared" si="1"/>
        <v>1.7379299041318752</v>
      </c>
    </row>
    <row r="46" spans="1:6" ht="14.25" customHeight="1">
      <c r="A46">
        <v>45</v>
      </c>
      <c r="B46" s="8">
        <v>44196</v>
      </c>
      <c r="C46" s="9">
        <v>46014.19</v>
      </c>
      <c r="D46" s="9">
        <v>1456.39</v>
      </c>
      <c r="E46" s="3">
        <f t="shared" si="0"/>
        <v>1360.9600000000057</v>
      </c>
      <c r="F46" s="4">
        <f t="shared" si="1"/>
        <v>0.35492355727657204</v>
      </c>
    </row>
    <row r="47" spans="1:6" ht="14.25" customHeight="1">
      <c r="A47">
        <v>46</v>
      </c>
      <c r="B47" s="8">
        <v>44227</v>
      </c>
      <c r="C47" s="9">
        <v>50750.03</v>
      </c>
      <c r="D47" s="9">
        <f>3250.53</f>
        <v>3250.53</v>
      </c>
      <c r="E47" s="3">
        <f t="shared" si="0"/>
        <v>1485.3099999999963</v>
      </c>
      <c r="F47" s="4">
        <f t="shared" si="1"/>
        <v>0.35120609780920242</v>
      </c>
    </row>
    <row r="48" spans="1:6" ht="14.25" customHeight="1">
      <c r="A48">
        <v>47</v>
      </c>
      <c r="B48" s="8">
        <v>44255</v>
      </c>
      <c r="C48" s="9">
        <v>53542.43</v>
      </c>
      <c r="D48" s="9">
        <v>732.02</v>
      </c>
      <c r="E48" s="3">
        <f t="shared" si="0"/>
        <v>2060.3800000000015</v>
      </c>
      <c r="F48" s="4">
        <f t="shared" si="1"/>
        <v>0.46177508193034983</v>
      </c>
    </row>
    <row r="49" spans="1:6" ht="14.25" customHeight="1">
      <c r="A49">
        <v>48</v>
      </c>
      <c r="B49" s="8">
        <v>44286</v>
      </c>
      <c r="C49" s="9">
        <v>65726.61</v>
      </c>
      <c r="D49" s="9">
        <f>15227.68-3000</f>
        <v>12227.68</v>
      </c>
      <c r="E49" s="3">
        <f t="shared" si="0"/>
        <v>-43.5</v>
      </c>
      <c r="F49" s="4">
        <f t="shared" si="1"/>
        <v>-7.9419887926670801E-3</v>
      </c>
    </row>
    <row r="50" spans="1:6" ht="14.25" customHeight="1">
      <c r="A50">
        <v>49</v>
      </c>
      <c r="B50" s="8">
        <v>44316</v>
      </c>
      <c r="C50" s="9">
        <v>65036.4</v>
      </c>
      <c r="D50" s="9">
        <f>6301.65-9000</f>
        <v>-2698.3500000000004</v>
      </c>
      <c r="E50" s="3">
        <f t="shared" si="0"/>
        <v>2008.1400000000012</v>
      </c>
      <c r="F50" s="4">
        <f t="shared" si="1"/>
        <v>0.37052604387696758</v>
      </c>
    </row>
    <row r="51" spans="1:6" ht="14.25" customHeight="1">
      <c r="A51">
        <v>50</v>
      </c>
      <c r="B51" s="8">
        <v>44347</v>
      </c>
      <c r="C51" s="9">
        <v>70458.3</v>
      </c>
      <c r="D51" s="9">
        <f>4450.37-600</f>
        <v>3850.37</v>
      </c>
      <c r="E51" s="3">
        <f t="shared" si="0"/>
        <v>1571.5300000000016</v>
      </c>
      <c r="F51" s="4">
        <f t="shared" si="1"/>
        <v>0.26765278185820573</v>
      </c>
    </row>
    <row r="52" spans="1:6" ht="14.25" customHeight="1">
      <c r="A52">
        <v>51</v>
      </c>
      <c r="B52" s="8">
        <v>44377</v>
      </c>
      <c r="C52" s="9">
        <v>73082.17</v>
      </c>
      <c r="D52" s="9">
        <f>745.51-1.77</f>
        <v>743.74</v>
      </c>
      <c r="E52" s="3">
        <f t="shared" si="0"/>
        <v>1880.1299999999953</v>
      </c>
      <c r="F52" s="4">
        <f t="shared" si="1"/>
        <v>0.30871497110717899</v>
      </c>
    </row>
    <row r="53" spans="1:6" ht="14.25" customHeight="1">
      <c r="A53">
        <v>52</v>
      </c>
      <c r="B53" s="8">
        <v>44408</v>
      </c>
      <c r="C53" s="9">
        <v>61242.96</v>
      </c>
      <c r="D53" s="9">
        <f>1278.52-12150.13</f>
        <v>-10871.609999999999</v>
      </c>
      <c r="E53" s="3">
        <f t="shared" si="0"/>
        <v>-967.60000000000036</v>
      </c>
      <c r="F53" s="4">
        <f t="shared" si="1"/>
        <v>-0.18959240376363265</v>
      </c>
    </row>
    <row r="54" spans="1:6" ht="14.25" customHeight="1">
      <c r="A54">
        <v>53</v>
      </c>
      <c r="B54" s="8">
        <v>44439</v>
      </c>
      <c r="C54" s="9">
        <v>53979</v>
      </c>
      <c r="D54" s="9">
        <f>716.51-8000</f>
        <v>-7283.49</v>
      </c>
      <c r="E54" s="3">
        <f t="shared" si="0"/>
        <v>19.530000000000655</v>
      </c>
      <c r="F54" s="4">
        <f t="shared" si="1"/>
        <v>4.3416884343912979E-3</v>
      </c>
    </row>
    <row r="55" spans="1:6" ht="14.25" customHeight="1">
      <c r="A55">
        <v>54</v>
      </c>
      <c r="B55" s="8">
        <v>44469</v>
      </c>
      <c r="C55" s="9">
        <v>55441.75</v>
      </c>
      <c r="D55" s="9">
        <f>2502.65</f>
        <v>2502.65</v>
      </c>
      <c r="E55" s="3">
        <f t="shared" si="0"/>
        <v>-1039.9000000000001</v>
      </c>
      <c r="F55" s="4">
        <f t="shared" si="1"/>
        <v>-0.22507947530516265</v>
      </c>
    </row>
    <row r="56" spans="1:6" ht="14.25" customHeight="1"/>
    <row r="57" spans="1:6" ht="14.25" customHeight="1"/>
    <row r="58" spans="1:6" ht="14.25" customHeight="1"/>
    <row r="59" spans="1:6" ht="14.25" customHeight="1"/>
    <row r="60" spans="1:6" ht="14.25" customHeight="1"/>
    <row r="61" spans="1:6" ht="14.25" customHeight="1"/>
    <row r="62" spans="1:6" ht="14.25" customHeight="1"/>
    <row r="63" spans="1:6" ht="14.25" customHeight="1"/>
    <row r="64" spans="1: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%APY achieved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Clapp</cp:lastModifiedBy>
  <dcterms:modified xsi:type="dcterms:W3CDTF">2021-10-04T15:00:15Z</dcterms:modified>
</cp:coreProperties>
</file>