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garriga/Desktop/keep/excel/entrega/"/>
    </mc:Choice>
  </mc:AlternateContent>
  <xr:revisionPtr revIDLastSave="0" documentId="13_ncr:1_{2786FDFC-91F4-B54D-8D61-6AC3971B06A0}" xr6:coauthVersionLast="47" xr6:coauthVersionMax="47" xr10:uidLastSave="{00000000-0000-0000-0000-000000000000}"/>
  <bookViews>
    <workbookView xWindow="40" yWindow="500" windowWidth="26820" windowHeight="16080" xr2:uid="{331E4519-7635-204D-8EC9-B074EC99DA57}"/>
  </bookViews>
  <sheets>
    <sheet name="Tema1&amp;2" sheetId="1" r:id="rId1"/>
    <sheet name="Tema 3" sheetId="4" r:id="rId2"/>
  </sheets>
  <definedNames>
    <definedName name="_xlchart.v2.0" hidden="1">'Tema1&amp;2'!$A$2:$A$10</definedName>
    <definedName name="_xlchart.v2.1" hidden="1">'Tema1&amp;2'!$B$1</definedName>
    <definedName name="_xlchart.v2.2" hidden="1">'Tema1&amp;2'!$B$2:$B$10</definedName>
  </definedNames>
  <calcPr calcId="191029"/>
  <pivotCaches>
    <pivotCache cacheId="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G12" i="1"/>
  <c r="L13" i="1"/>
  <c r="L14" i="1"/>
  <c r="L15" i="1"/>
  <c r="L16" i="1"/>
  <c r="L17" i="1"/>
  <c r="L18" i="1"/>
  <c r="L19" i="1"/>
  <c r="L20" i="1"/>
  <c r="L12" i="1"/>
  <c r="F8" i="1"/>
  <c r="I5" i="1"/>
  <c r="I4" i="1"/>
  <c r="I3" i="1"/>
  <c r="I2" i="1"/>
  <c r="F2" i="1"/>
  <c r="F5" i="1"/>
  <c r="F4" i="1"/>
  <c r="F3" i="1"/>
  <c r="G14" i="1" s="1"/>
  <c r="G20" i="1" l="1"/>
  <c r="G18" i="1"/>
  <c r="G17" i="1"/>
  <c r="G13" i="1"/>
  <c r="G19" i="1"/>
  <c r="G16" i="1"/>
  <c r="G15" i="1"/>
</calcChain>
</file>

<file path=xl/sharedStrings.xml><?xml version="1.0" encoding="utf-8"?>
<sst xmlns="http://schemas.openxmlformats.org/spreadsheetml/2006/main" count="186" uniqueCount="61">
  <si>
    <t>Nombres</t>
  </si>
  <si>
    <t>Edades</t>
  </si>
  <si>
    <t>Alba</t>
  </si>
  <si>
    <t>Blanca</t>
  </si>
  <si>
    <t>Clara</t>
  </si>
  <si>
    <t>Daniela</t>
  </si>
  <si>
    <t>Ester</t>
  </si>
  <si>
    <t>Fernanda</t>
  </si>
  <si>
    <t>Gabriela</t>
  </si>
  <si>
    <t>Helen</t>
  </si>
  <si>
    <t>Inés</t>
  </si>
  <si>
    <t>Suma de todas las notas:</t>
  </si>
  <si>
    <t>Nota máxima:</t>
  </si>
  <si>
    <t xml:space="preserve">Nota mínima: </t>
  </si>
  <si>
    <t>Promedio de las notas:</t>
  </si>
  <si>
    <t>Suma total edades:</t>
  </si>
  <si>
    <t>Promedio edades:</t>
  </si>
  <si>
    <t>Edad máxima:</t>
  </si>
  <si>
    <t>Edad mínima:</t>
  </si>
  <si>
    <t>Tema 1</t>
  </si>
  <si>
    <t xml:space="preserve">Tema 2 </t>
  </si>
  <si>
    <t>Nota</t>
  </si>
  <si>
    <t>&lt; o &gt; del promedio</t>
  </si>
  <si>
    <t>Contar Alumnos</t>
  </si>
  <si>
    <t>Indica si los alumnos están por debajo o por encima del promedio</t>
  </si>
  <si>
    <t>If error</t>
  </si>
  <si>
    <t>no presentado</t>
  </si>
  <si>
    <t>Nota 1</t>
  </si>
  <si>
    <t>Nota2</t>
  </si>
  <si>
    <t>MEDIA</t>
  </si>
  <si>
    <t>Grand Total</t>
  </si>
  <si>
    <t>(All)</t>
  </si>
  <si>
    <t>Mayor o Menor 25 años</t>
  </si>
  <si>
    <t>3 formas distintas de ver  en un gráfico edad y notas</t>
  </si>
  <si>
    <t>email alumno</t>
  </si>
  <si>
    <t>albagarrido@gmail.com</t>
  </si>
  <si>
    <t>blancanieves@gmail.com</t>
  </si>
  <si>
    <t>clarabarcelona@gmail.com</t>
  </si>
  <si>
    <t>danielasanchez@yahoo.com</t>
  </si>
  <si>
    <t>ester@hotmail.com</t>
  </si>
  <si>
    <t>Fer92@yahoo.es</t>
  </si>
  <si>
    <t>gabrielaestefa@hotmail.com</t>
  </si>
  <si>
    <t>helencosta@yahoo.com</t>
  </si>
  <si>
    <t>inesmartin@gmail.com</t>
  </si>
  <si>
    <t>Row Labels</t>
  </si>
  <si>
    <t>Ciudad</t>
  </si>
  <si>
    <t>Madrid</t>
  </si>
  <si>
    <t>Barcelona</t>
  </si>
  <si>
    <t>Málaga</t>
  </si>
  <si>
    <t>Nota 2</t>
  </si>
  <si>
    <t>Count of Nombres</t>
  </si>
  <si>
    <t>Average of Nota 2</t>
  </si>
  <si>
    <t>FILTROS</t>
  </si>
  <si>
    <t>Average of Nota 1</t>
  </si>
  <si>
    <t>Average of Edades</t>
  </si>
  <si>
    <t xml:space="preserve">Aqquí podemos ver  la edad de cada alumna y la edad  media total </t>
  </si>
  <si>
    <t>Filtro de correos por nombres para identificar el mail de cada alumna</t>
  </si>
  <si>
    <t>Media de edad por  ciudad</t>
  </si>
  <si>
    <t>Ver las a qué alumna pertenece cada nota</t>
  </si>
  <si>
    <t xml:space="preserve">aquí vemos lo mismo que en la tabla anterior pero con la nota 1 </t>
  </si>
  <si>
    <t xml:space="preserve">Alumnas ordenadas por ciudad. Se ve cuantas personas hay de cada ciudad, la media de nota2  por ciudad y la nota de cada alumna. También el num total de alumnas y la media total del examen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</si>
</sst>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rgb="FFFFFFFF"/>
      <name val="Monaco"/>
      <family val="2"/>
    </font>
    <font>
      <u/>
      <sz val="12"/>
      <color theme="10"/>
      <name val="Aptos Narrow"/>
      <family val="2"/>
      <scheme val="minor"/>
    </font>
    <font>
      <b/>
      <sz val="12"/>
      <color theme="1" tint="0.24997711111789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2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0" fontId="1" fillId="2" borderId="14" xfId="0" applyFont="1" applyFill="1" applyBorder="1" applyAlignment="1">
      <alignment horizontal="center" vertical="center"/>
    </xf>
    <xf numFmtId="2" fontId="0" fillId="0" borderId="11" xfId="0" applyNumberFormat="1" applyBorder="1"/>
    <xf numFmtId="49" fontId="0" fillId="0" borderId="12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1" fillId="3" borderId="15" xfId="0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17" xfId="0" applyFill="1" applyBorder="1"/>
    <xf numFmtId="2" fontId="0" fillId="0" borderId="7" xfId="0" applyNumberFormat="1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2" fontId="0" fillId="3" borderId="25" xfId="0" applyNumberFormat="1" applyFill="1" applyBorder="1"/>
    <xf numFmtId="2" fontId="0" fillId="3" borderId="22" xfId="0" applyNumberFormat="1" applyFill="1" applyBorder="1"/>
    <xf numFmtId="0" fontId="2" fillId="3" borderId="0" xfId="0" applyFont="1" applyFill="1"/>
    <xf numFmtId="0" fontId="2" fillId="0" borderId="0" xfId="0" applyFont="1"/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11" xfId="1" applyBorder="1" applyAlignment="1">
      <alignment horizontal="center"/>
    </xf>
    <xf numFmtId="0" fontId="5" fillId="0" borderId="12" xfId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5" fillId="0" borderId="18" xfId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0" xfId="0" applyBorder="1"/>
    <xf numFmtId="0" fontId="0" fillId="0" borderId="26" xfId="0" applyBorder="1"/>
    <xf numFmtId="0" fontId="0" fillId="0" borderId="19" xfId="0" applyBorder="1"/>
    <xf numFmtId="2" fontId="0" fillId="0" borderId="29" xfId="0" applyNumberFormat="1" applyBorder="1"/>
    <xf numFmtId="2" fontId="0" fillId="0" borderId="33" xfId="0" applyNumberFormat="1" applyBorder="1"/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Aptos Narrow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5">
                    <a:lumMod val="75000"/>
                  </a:schemeClr>
                </a:solidFill>
              </a:rPr>
              <a:t>Bootcamp clase excel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'Tema1&amp;2'!$B$1</c:f>
              <c:strCache>
                <c:ptCount val="1"/>
                <c:pt idx="0">
                  <c:v>Edades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tint val="77000"/>
                </a:schemeClr>
              </a:solidFill>
              <a:miter lim="800000"/>
            </a:ln>
            <a:effectLst/>
          </c:spPr>
          <c:invertIfNegative val="0"/>
          <c:cat>
            <c:strRef>
              <c:f>'Tema1&amp;2'!$A$2:$A$10</c:f>
              <c:strCache>
                <c:ptCount val="9"/>
                <c:pt idx="0">
                  <c:v>Alba</c:v>
                </c:pt>
                <c:pt idx="1">
                  <c:v>Blanca</c:v>
                </c:pt>
                <c:pt idx="2">
                  <c:v>Clara</c:v>
                </c:pt>
                <c:pt idx="3">
                  <c:v>Daniela</c:v>
                </c:pt>
                <c:pt idx="4">
                  <c:v>Ester</c:v>
                </c:pt>
                <c:pt idx="5">
                  <c:v>Fernanda</c:v>
                </c:pt>
                <c:pt idx="6">
                  <c:v>Gabriela</c:v>
                </c:pt>
                <c:pt idx="7">
                  <c:v>Helen</c:v>
                </c:pt>
                <c:pt idx="8">
                  <c:v>Inés</c:v>
                </c:pt>
              </c:strCache>
            </c:strRef>
          </c:cat>
          <c:val>
            <c:numRef>
              <c:f>'Tema1&amp;2'!$B$2:$B$10</c:f>
              <c:numCache>
                <c:formatCode>0.00</c:formatCode>
                <c:ptCount val="9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32</c:v>
                </c:pt>
                <c:pt idx="5">
                  <c:v>30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F-5249-BFEE-EF73803FB88E}"/>
            </c:ext>
          </c:extLst>
        </c:ser>
        <c:ser>
          <c:idx val="1"/>
          <c:order val="1"/>
          <c:tx>
            <c:strRef>
              <c:f>'Tema1&amp;2'!$C$1</c:f>
              <c:strCache>
                <c:ptCount val="1"/>
                <c:pt idx="0">
                  <c:v>Nota</c:v>
                </c:pt>
              </c:strCache>
            </c:strRef>
          </c:tx>
          <c:spPr>
            <a:noFill/>
            <a:ln w="25400" cap="flat" cmpd="sng" algn="ctr">
              <a:solidFill>
                <a:schemeClr val="accent5">
                  <a:shade val="76000"/>
                </a:schemeClr>
              </a:solidFill>
              <a:miter lim="800000"/>
            </a:ln>
            <a:effectLst/>
          </c:spPr>
          <c:invertIfNegative val="0"/>
          <c:cat>
            <c:strRef>
              <c:f>'Tema1&amp;2'!$A$2:$A$10</c:f>
              <c:strCache>
                <c:ptCount val="9"/>
                <c:pt idx="0">
                  <c:v>Alba</c:v>
                </c:pt>
                <c:pt idx="1">
                  <c:v>Blanca</c:v>
                </c:pt>
                <c:pt idx="2">
                  <c:v>Clara</c:v>
                </c:pt>
                <c:pt idx="3">
                  <c:v>Daniela</c:v>
                </c:pt>
                <c:pt idx="4">
                  <c:v>Ester</c:v>
                </c:pt>
                <c:pt idx="5">
                  <c:v>Fernanda</c:v>
                </c:pt>
                <c:pt idx="6">
                  <c:v>Gabriela</c:v>
                </c:pt>
                <c:pt idx="7">
                  <c:v>Helen</c:v>
                </c:pt>
                <c:pt idx="8">
                  <c:v>Inés</c:v>
                </c:pt>
              </c:strCache>
            </c:strRef>
          </c:cat>
          <c:val>
            <c:numRef>
              <c:f>'Tema1&amp;2'!$C$2:$C$10</c:f>
              <c:numCache>
                <c:formatCode>0.00</c:formatCode>
                <c:ptCount val="9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7.6</c:v>
                </c:pt>
                <c:pt idx="4">
                  <c:v>8.1999999999999993</c:v>
                </c:pt>
                <c:pt idx="5">
                  <c:v>5</c:v>
                </c:pt>
                <c:pt idx="6">
                  <c:v>6.2</c:v>
                </c:pt>
                <c:pt idx="7">
                  <c:v>8.1999999999999993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F-5249-BFEE-EF73803F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214065664"/>
        <c:axId val="1214067376"/>
      </c:barChart>
      <c:catAx>
        <c:axId val="12140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14067376"/>
        <c:crosses val="autoZero"/>
        <c:auto val="1"/>
        <c:lblAlgn val="ctr"/>
        <c:lblOffset val="100"/>
        <c:noMultiLvlLbl val="0"/>
      </c:catAx>
      <c:valAx>
        <c:axId val="12140673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140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cap="none" spc="50" baseline="0">
                <a:solidFill>
                  <a:schemeClr val="tx2"/>
                </a:solidFill>
              </a:rPr>
              <a:t>Alumnas con sus edades y notas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'Tema1&amp;2'!$B$1</c:f>
              <c:strCache>
                <c:ptCount val="1"/>
                <c:pt idx="0">
                  <c:v>Edades</c:v>
                </c:pt>
              </c:strCache>
            </c:strRef>
          </c:tx>
          <c:spPr>
            <a:ln w="2222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'Tema1&amp;2'!$A$2:$A$10</c:f>
              <c:strCache>
                <c:ptCount val="9"/>
                <c:pt idx="0">
                  <c:v>Alba</c:v>
                </c:pt>
                <c:pt idx="1">
                  <c:v>Blanca</c:v>
                </c:pt>
                <c:pt idx="2">
                  <c:v>Clara</c:v>
                </c:pt>
                <c:pt idx="3">
                  <c:v>Daniela</c:v>
                </c:pt>
                <c:pt idx="4">
                  <c:v>Ester</c:v>
                </c:pt>
                <c:pt idx="5">
                  <c:v>Fernanda</c:v>
                </c:pt>
                <c:pt idx="6">
                  <c:v>Gabriela</c:v>
                </c:pt>
                <c:pt idx="7">
                  <c:v>Helen</c:v>
                </c:pt>
                <c:pt idx="8">
                  <c:v>Inés</c:v>
                </c:pt>
              </c:strCache>
            </c:strRef>
          </c:cat>
          <c:val>
            <c:numRef>
              <c:f>'Tema1&amp;2'!$B$2:$B$10</c:f>
              <c:numCache>
                <c:formatCode>0.00</c:formatCode>
                <c:ptCount val="9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32</c:v>
                </c:pt>
                <c:pt idx="5">
                  <c:v>30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2645-92C2-461ACE7BB63A}"/>
            </c:ext>
          </c:extLst>
        </c:ser>
        <c:ser>
          <c:idx val="1"/>
          <c:order val="1"/>
          <c:tx>
            <c:strRef>
              <c:f>'Tema1&amp;2'!$C$1</c:f>
              <c:strCache>
                <c:ptCount val="1"/>
                <c:pt idx="0">
                  <c:v>Nota</c:v>
                </c:pt>
              </c:strCache>
            </c:strRef>
          </c:tx>
          <c:spPr>
            <a:ln w="2222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'Tema1&amp;2'!$A$2:$A$10</c:f>
              <c:strCache>
                <c:ptCount val="9"/>
                <c:pt idx="0">
                  <c:v>Alba</c:v>
                </c:pt>
                <c:pt idx="1">
                  <c:v>Blanca</c:v>
                </c:pt>
                <c:pt idx="2">
                  <c:v>Clara</c:v>
                </c:pt>
                <c:pt idx="3">
                  <c:v>Daniela</c:v>
                </c:pt>
                <c:pt idx="4">
                  <c:v>Ester</c:v>
                </c:pt>
                <c:pt idx="5">
                  <c:v>Fernanda</c:v>
                </c:pt>
                <c:pt idx="6">
                  <c:v>Gabriela</c:v>
                </c:pt>
                <c:pt idx="7">
                  <c:v>Helen</c:v>
                </c:pt>
                <c:pt idx="8">
                  <c:v>Inés</c:v>
                </c:pt>
              </c:strCache>
            </c:strRef>
          </c:cat>
          <c:val>
            <c:numRef>
              <c:f>'Tema1&amp;2'!$C$2:$C$10</c:f>
              <c:numCache>
                <c:formatCode>0.00</c:formatCode>
                <c:ptCount val="9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7.6</c:v>
                </c:pt>
                <c:pt idx="4">
                  <c:v>8.1999999999999993</c:v>
                </c:pt>
                <c:pt idx="5">
                  <c:v>5</c:v>
                </c:pt>
                <c:pt idx="6">
                  <c:v>6.2</c:v>
                </c:pt>
                <c:pt idx="7">
                  <c:v>8.1999999999999993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F-2645-92C2-461ACE7B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063472"/>
        <c:axId val="1382065184"/>
      </c:lineChart>
      <c:catAx>
        <c:axId val="13820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82065184"/>
        <c:crosses val="autoZero"/>
        <c:auto val="1"/>
        <c:lblAlgn val="ctr"/>
        <c:lblOffset val="100"/>
        <c:noMultiLvlLbl val="0"/>
      </c:catAx>
      <c:valAx>
        <c:axId val="13820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8206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b="1" u="none">
                <a:solidFill>
                  <a:schemeClr val="bg1"/>
                </a:solidFill>
              </a:rPr>
              <a:t>Alumni</a:t>
            </a:r>
            <a:r>
              <a:rPr lang="en-GB" b="1" u="none" baseline="0">
                <a:solidFill>
                  <a:schemeClr val="bg1"/>
                </a:solidFill>
              </a:rPr>
              <a:t> 2024</a:t>
            </a:r>
            <a:endParaRPr lang="en-GB" b="1" u="none">
              <a:solidFill>
                <a:schemeClr val="bg1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'Tema1&amp;2'!$B$1</c:f>
              <c:strCache>
                <c:ptCount val="1"/>
                <c:pt idx="0">
                  <c:v>Edades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'Tema1&amp;2'!$A$2:$A$10</c:f>
              <c:strCache>
                <c:ptCount val="9"/>
                <c:pt idx="0">
                  <c:v>Alba</c:v>
                </c:pt>
                <c:pt idx="1">
                  <c:v>Blanca</c:v>
                </c:pt>
                <c:pt idx="2">
                  <c:v>Clara</c:v>
                </c:pt>
                <c:pt idx="3">
                  <c:v>Daniela</c:v>
                </c:pt>
                <c:pt idx="4">
                  <c:v>Ester</c:v>
                </c:pt>
                <c:pt idx="5">
                  <c:v>Fernanda</c:v>
                </c:pt>
                <c:pt idx="6">
                  <c:v>Gabriela</c:v>
                </c:pt>
                <c:pt idx="7">
                  <c:v>Helen</c:v>
                </c:pt>
                <c:pt idx="8">
                  <c:v>Inés</c:v>
                </c:pt>
              </c:strCache>
            </c:strRef>
          </c:cat>
          <c:val>
            <c:numRef>
              <c:f>'Tema1&amp;2'!$B$2:$B$10</c:f>
              <c:numCache>
                <c:formatCode>0.00</c:formatCode>
                <c:ptCount val="9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32</c:v>
                </c:pt>
                <c:pt idx="5">
                  <c:v>30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7-514A-82F6-EFF2E323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340704"/>
        <c:axId val="596342432"/>
      </c:barChart>
      <c:lineChart>
        <c:grouping val="standard"/>
        <c:varyColors val="0"/>
        <c:ser>
          <c:idx val="1"/>
          <c:order val="1"/>
          <c:tx>
            <c:strRef>
              <c:f>'Tema1&amp;2'!$C$1</c:f>
              <c:strCache>
                <c:ptCount val="1"/>
                <c:pt idx="0">
                  <c:v>Nota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'Tema1&amp;2'!$A$2:$A$10</c:f>
              <c:strCache>
                <c:ptCount val="9"/>
                <c:pt idx="0">
                  <c:v>Alba</c:v>
                </c:pt>
                <c:pt idx="1">
                  <c:v>Blanca</c:v>
                </c:pt>
                <c:pt idx="2">
                  <c:v>Clara</c:v>
                </c:pt>
                <c:pt idx="3">
                  <c:v>Daniela</c:v>
                </c:pt>
                <c:pt idx="4">
                  <c:v>Ester</c:v>
                </c:pt>
                <c:pt idx="5">
                  <c:v>Fernanda</c:v>
                </c:pt>
                <c:pt idx="6">
                  <c:v>Gabriela</c:v>
                </c:pt>
                <c:pt idx="7">
                  <c:v>Helen</c:v>
                </c:pt>
                <c:pt idx="8">
                  <c:v>Inés</c:v>
                </c:pt>
              </c:strCache>
            </c:strRef>
          </c:cat>
          <c:val>
            <c:numRef>
              <c:f>'Tema1&amp;2'!$C$2:$C$10</c:f>
              <c:numCache>
                <c:formatCode>0.00</c:formatCode>
                <c:ptCount val="9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7.6</c:v>
                </c:pt>
                <c:pt idx="4">
                  <c:v>8.1999999999999993</c:v>
                </c:pt>
                <c:pt idx="5">
                  <c:v>5</c:v>
                </c:pt>
                <c:pt idx="6">
                  <c:v>6.2</c:v>
                </c:pt>
                <c:pt idx="7">
                  <c:v>8.1999999999999993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7-514A-82F6-EFF2E323B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105664"/>
        <c:axId val="1382103552"/>
      </c:lineChart>
      <c:catAx>
        <c:axId val="5963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96342432"/>
        <c:crosses val="autoZero"/>
        <c:auto val="1"/>
        <c:lblAlgn val="ctr"/>
        <c:lblOffset val="100"/>
        <c:noMultiLvlLbl val="0"/>
      </c:catAx>
      <c:valAx>
        <c:axId val="5963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96340704"/>
        <c:crosses val="autoZero"/>
        <c:crossBetween val="between"/>
      </c:valAx>
      <c:valAx>
        <c:axId val="1382103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82105664"/>
        <c:crosses val="max"/>
        <c:crossBetween val="between"/>
      </c:valAx>
      <c:catAx>
        <c:axId val="13821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10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Nombre</a:t>
            </a:r>
            <a:r>
              <a:rPr lang="en-GB" baseline="0"/>
              <a:t> y nota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'Tema1&amp;2'!$C$1</c:f>
              <c:strCache>
                <c:ptCount val="1"/>
                <c:pt idx="0">
                  <c:v>Nota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'Tema1&amp;2'!$A$2:$A$10</c:f>
              <c:strCache>
                <c:ptCount val="9"/>
                <c:pt idx="0">
                  <c:v>Alba</c:v>
                </c:pt>
                <c:pt idx="1">
                  <c:v>Blanca</c:v>
                </c:pt>
                <c:pt idx="2">
                  <c:v>Clara</c:v>
                </c:pt>
                <c:pt idx="3">
                  <c:v>Daniela</c:v>
                </c:pt>
                <c:pt idx="4">
                  <c:v>Ester</c:v>
                </c:pt>
                <c:pt idx="5">
                  <c:v>Fernanda</c:v>
                </c:pt>
                <c:pt idx="6">
                  <c:v>Gabriela</c:v>
                </c:pt>
                <c:pt idx="7">
                  <c:v>Helen</c:v>
                </c:pt>
                <c:pt idx="8">
                  <c:v>Inés</c:v>
                </c:pt>
              </c:strCache>
            </c:strRef>
          </c:cat>
          <c:val>
            <c:numRef>
              <c:f>'Tema1&amp;2'!$C$2:$C$10</c:f>
              <c:numCache>
                <c:formatCode>0.00</c:formatCode>
                <c:ptCount val="9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7.6</c:v>
                </c:pt>
                <c:pt idx="4">
                  <c:v>8.1999999999999993</c:v>
                </c:pt>
                <c:pt idx="5">
                  <c:v>5</c:v>
                </c:pt>
                <c:pt idx="6">
                  <c:v>6.2</c:v>
                </c:pt>
                <c:pt idx="7">
                  <c:v>8.1999999999999993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4-0A47-865F-1E1C420F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859199"/>
        <c:axId val="1920884671"/>
      </c:barChart>
      <c:catAx>
        <c:axId val="205585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20884671"/>
        <c:crosses val="autoZero"/>
        <c:auto val="1"/>
        <c:lblAlgn val="ctr"/>
        <c:lblOffset val="100"/>
        <c:noMultiLvlLbl val="0"/>
      </c:catAx>
      <c:valAx>
        <c:axId val="192088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558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Alumnas y edad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Alumnas y edad</a:t>
          </a:r>
        </a:p>
      </cx:txPr>
    </cx:title>
    <cx:plotArea>
      <cx:plotAreaRegion>
        <cx:series layoutId="funnel" uniqueId="{2D21B050-2485-5A45-AE64-98D2E5FEA9FD}">
          <cx:tx>
            <cx:txData>
              <cx:f>_xlchart.v2.1</cx:f>
              <cx:v>Edades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186870</xdr:colOff>
      <xdr:row>24</xdr:row>
      <xdr:rowOff>122466</xdr:rowOff>
    </xdr:from>
    <xdr:to>
      <xdr:col>7</xdr:col>
      <xdr:colOff>246741</xdr:colOff>
      <xdr:row>38</xdr:row>
      <xdr:rowOff>24494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FB8858-5718-D65B-ADB1-304B60C26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607987</xdr:colOff>
      <xdr:row>24</xdr:row>
      <xdr:rowOff>185966</xdr:rowOff>
    </xdr:from>
    <xdr:to>
      <xdr:col>13</xdr:col>
      <xdr:colOff>521302</xdr:colOff>
      <xdr:row>38</xdr:row>
      <xdr:rowOff>87994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DA6C30-4064-C012-0AB4-6708C6D1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397932</xdr:colOff>
      <xdr:row>25</xdr:row>
      <xdr:rowOff>27820</xdr:rowOff>
    </xdr:from>
    <xdr:to>
      <xdr:col>19</xdr:col>
      <xdr:colOff>113694</xdr:colOff>
      <xdr:row>38</xdr:row>
      <xdr:rowOff>125791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3CB878-4CE9-9AE3-4B4C-F1C1D2866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</xdr:colOff>
      <xdr:row>40</xdr:row>
      <xdr:rowOff>44450</xdr:rowOff>
    </xdr:from>
    <xdr:to>
      <xdr:col>7</xdr:col>
      <xdr:colOff>76200</xdr:colOff>
      <xdr:row>52</xdr:row>
      <xdr:rowOff>6350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641E9322-ED5B-D024-B3F1-291BF3782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1900" y="8223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</xdr:colOff>
      <xdr:row>40</xdr:row>
      <xdr:rowOff>57150</xdr:rowOff>
    </xdr:from>
    <xdr:to>
      <xdr:col>13</xdr:col>
      <xdr:colOff>342900</xdr:colOff>
      <xdr:row>52</xdr:row>
      <xdr:rowOff>19050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B0F1206-163B-9C9C-860C-4F12BB4C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8.716870601849" createdVersion="8" refreshedVersion="8" minRefreshableVersion="3" recordCount="9" xr:uid="{09F50245-757F-E248-84B7-D4BF5D4A00F1}">
  <cacheSource type="worksheet">
    <worksheetSource name="Table1"/>
  </cacheSource>
  <cacheFields count="6">
    <cacheField name="Nombres" numFmtId="0">
      <sharedItems count="9">
        <s v="Alba"/>
        <s v="Blanca"/>
        <s v="Clara"/>
        <s v="Daniela"/>
        <s v="Ester"/>
        <s v="Fernanda"/>
        <s v="Gabriela"/>
        <s v="Helen"/>
        <s v="Inés"/>
      </sharedItems>
    </cacheField>
    <cacheField name="Edades" numFmtId="2">
      <sharedItems containsSemiMixedTypes="0" containsString="0" containsNumber="1" containsInteger="1" minValue="22" maxValue="32" count="5">
        <n v="23"/>
        <n v="22"/>
        <n v="32"/>
        <n v="30"/>
        <n v="24"/>
      </sharedItems>
    </cacheField>
    <cacheField name="Nota 1" numFmtId="2">
      <sharedItems containsSemiMixedTypes="0" containsString="0" containsNumber="1" containsInteger="1" minValue="0" maxValue="9" count="7">
        <n v="5"/>
        <n v="6"/>
        <n v="8"/>
        <n v="9"/>
        <n v="0"/>
        <n v="4"/>
        <n v="3"/>
      </sharedItems>
    </cacheField>
    <cacheField name="Nota 2" numFmtId="2">
      <sharedItems containsSemiMixedTypes="0" containsString="0" containsNumber="1" minValue="5" maxValue="9" count="7">
        <n v="9"/>
        <n v="6"/>
        <n v="7"/>
        <n v="7.6"/>
        <n v="8.1999999999999993"/>
        <n v="5"/>
        <n v="6.2"/>
      </sharedItems>
    </cacheField>
    <cacheField name="Ciudad" numFmtId="2">
      <sharedItems count="3">
        <s v="Madrid"/>
        <s v="Barcelona"/>
        <s v="Málaga"/>
      </sharedItems>
    </cacheField>
    <cacheField name="email alumno" numFmtId="0">
      <sharedItems count="9">
        <s v="albagarrido@gmail.com"/>
        <s v="blancanieves@gmail.com"/>
        <s v="clarabarcelona@gmail.com"/>
        <s v="danielasanchez@yahoo.com"/>
        <s v="ester@hotmail.com"/>
        <s v="Fer92@yahoo.es"/>
        <s v="gabrielaestefa@hotmail.com"/>
        <s v="helencosta@yahoo.com"/>
        <s v="inesmartin@gmail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0"/>
    <x v="1"/>
    <x v="1"/>
    <x v="1"/>
  </r>
  <r>
    <x v="2"/>
    <x v="1"/>
    <x v="1"/>
    <x v="2"/>
    <x v="2"/>
    <x v="2"/>
  </r>
  <r>
    <x v="3"/>
    <x v="0"/>
    <x v="2"/>
    <x v="3"/>
    <x v="1"/>
    <x v="3"/>
  </r>
  <r>
    <x v="4"/>
    <x v="2"/>
    <x v="3"/>
    <x v="4"/>
    <x v="0"/>
    <x v="4"/>
  </r>
  <r>
    <x v="5"/>
    <x v="3"/>
    <x v="4"/>
    <x v="5"/>
    <x v="0"/>
    <x v="5"/>
  </r>
  <r>
    <x v="6"/>
    <x v="1"/>
    <x v="3"/>
    <x v="6"/>
    <x v="2"/>
    <x v="6"/>
  </r>
  <r>
    <x v="7"/>
    <x v="0"/>
    <x v="5"/>
    <x v="4"/>
    <x v="1"/>
    <x v="7"/>
  </r>
  <r>
    <x v="8"/>
    <x v="4"/>
    <x v="6"/>
    <x v="1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3FC78-D713-1440-A203-8EA8FE2EC345}" name="PivotTable1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J31" firstHeaderRow="0" firstDataRow="1" firstDataCol="1" rowPageCount="1" colPageCount="1"/>
  <pivotFields count="6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2" showAll="0"/>
    <pivotField numFmtId="2" showAll="0">
      <items count="8">
        <item x="4"/>
        <item x="6"/>
        <item x="5"/>
        <item x="0"/>
        <item x="1"/>
        <item x="2"/>
        <item x="3"/>
        <item t="default"/>
      </items>
    </pivotField>
    <pivotField axis="axisPage" dataField="1" numFmtId="2" showAll="0">
      <items count="8">
        <item x="5"/>
        <item x="1"/>
        <item x="6"/>
        <item x="2"/>
        <item x="3"/>
        <item x="4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2">
    <field x="4"/>
    <field x="0"/>
  </rowFields>
  <rowItems count="13">
    <i>
      <x/>
    </i>
    <i r="1">
      <x v="1"/>
    </i>
    <i r="1">
      <x v="3"/>
    </i>
    <i r="1">
      <x v="7"/>
    </i>
    <i r="1">
      <x v="8"/>
    </i>
    <i>
      <x v="1"/>
    </i>
    <i r="1">
      <x/>
    </i>
    <i r="1">
      <x v="4"/>
    </i>
    <i r="1">
      <x v="5"/>
    </i>
    <i>
      <x v="2"/>
    </i>
    <i r="1"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verage of Nota 2" fld="3" subtotal="average" baseField="0" baseItem="0"/>
    <dataField name="Count of N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89AD5-B22F-824D-AFD3-1FADD79168A5}" name="PivotTable1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0:E30" firstHeaderRow="1" firstDataRow="1" firstDataCol="1" rowPageCount="2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2" showAll="0"/>
    <pivotField axis="axisPage" numFmtId="2" showAll="0">
      <items count="8">
        <item x="4"/>
        <item x="6"/>
        <item x="5"/>
        <item x="0"/>
        <item x="1"/>
        <item x="2"/>
        <item x="3"/>
        <item t="default"/>
      </items>
    </pivotField>
    <pivotField axis="axisPage" numFmtId="2" showAll="0">
      <items count="8">
        <item x="5"/>
        <item x="1"/>
        <item x="6"/>
        <item x="2"/>
        <item x="3"/>
        <item x="4"/>
        <item x="0"/>
        <item t="default"/>
      </items>
    </pivotField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4E683-B047-B740-8DD0-5B0B55692CE6}" name="PivotTable1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32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" showAll="0">
      <items count="6">
        <item x="1"/>
        <item x="0"/>
        <item x="4"/>
        <item x="3"/>
        <item x="2"/>
        <item t="default"/>
      </items>
    </pivotField>
    <pivotField numFmtId="2" showAll="0"/>
    <pivotField numFmtId="2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Edade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0FE0F-7C56-5F4F-89BE-86494CEDE600}" name="PivotTable1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7:E41" firstHeaderRow="1" firstDataRow="1" firstDataCol="1"/>
  <pivotFields count="6">
    <pivotField showAll="0"/>
    <pivotField dataField="1" numFmtId="2" showAll="0">
      <items count="6">
        <item x="1"/>
        <item x="0"/>
        <item x="4"/>
        <item x="3"/>
        <item x="2"/>
        <item t="default"/>
      </items>
    </pivotField>
    <pivotField numFmtId="2" showAll="0"/>
    <pivotField numFmtId="2"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dade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06A75-AE01-8B44-B3F3-6E33F365C064}" name="PivotTable18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:A47" firstHeaderRow="1" firstDataRow="1" firstDataCol="1" rowPageCount="1" colPageCount="1"/>
  <pivotFields count="6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2" showAll="0"/>
    <pivotField numFmtId="2" showAll="0"/>
    <pivotField numFmtId="2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998F8-A330-EC40-91E6-36C309688415}" name="PivotTable16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8:N31" firstHeaderRow="0" firstDataRow="1" firstDataCol="1" rowPageCount="1" colPageCount="1"/>
  <pivotFields count="6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2" showAll="0"/>
    <pivotField axis="axisPage" dataField="1" numFmtId="2" showAll="0">
      <items count="8">
        <item x="4"/>
        <item x="6"/>
        <item x="5"/>
        <item x="0"/>
        <item x="1"/>
        <item x="2"/>
        <item x="3"/>
        <item t="default"/>
      </items>
    </pivotField>
    <pivotField numFmtId="2" showAll="0"/>
    <pivotField axis="axisRow" showAll="0">
      <items count="4">
        <item x="1"/>
        <item x="0"/>
        <item x="2"/>
        <item t="default"/>
      </items>
    </pivotField>
    <pivotField showAll="0"/>
  </pivotFields>
  <rowFields count="2">
    <field x="4"/>
    <field x="0"/>
  </rowFields>
  <rowItems count="13">
    <i>
      <x/>
    </i>
    <i r="1">
      <x v="1"/>
    </i>
    <i r="1">
      <x v="3"/>
    </i>
    <i r="1">
      <x v="7"/>
    </i>
    <i r="1">
      <x v="8"/>
    </i>
    <i>
      <x v="1"/>
    </i>
    <i r="1">
      <x/>
    </i>
    <i r="1">
      <x v="4"/>
    </i>
    <i r="1">
      <x v="5"/>
    </i>
    <i>
      <x v="2"/>
    </i>
    <i r="1"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Nota 1" fld="2" subtotal="average" baseField="0" baseItem="0"/>
    <dataField name="Count of N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83E19B-F031-7849-B8C3-C5F483FDB206}" name="Table2" displayName="Table2" ref="A1:C10" totalsRowShown="0" headerRowDxfId="0" headerRowBorderDxfId="4" tableBorderDxfId="5">
  <autoFilter ref="A1:C10" xr:uid="{AB83E19B-F031-7849-B8C3-C5F483FDB206}"/>
  <tableColumns count="3">
    <tableColumn id="1" xr3:uid="{B7695687-89A0-7B44-8927-E036BCFDE289}" name="Nombres" dataDxfId="3"/>
    <tableColumn id="2" xr3:uid="{3C5C6260-2CF3-FC48-89C9-06623B29B884}" name="Edades" dataDxfId="2"/>
    <tableColumn id="3" xr3:uid="{A77E80E7-DF63-B44C-BDB8-0BB856B4275A}" name="Not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F06E1-69B0-F742-BC1C-2E5D2E2DD179}" name="Table1" displayName="Table1" ref="A1:F10" totalsRowShown="0" headerRowDxfId="14" headerRowBorderDxfId="13" tableBorderDxfId="12">
  <autoFilter ref="A1:F10" xr:uid="{2CEF06E1-69B0-F742-BC1C-2E5D2E2DD179}"/>
  <tableColumns count="6">
    <tableColumn id="1" xr3:uid="{047A90E8-800E-4244-B0B8-203F6C368391}" name="Nombres" dataDxfId="11"/>
    <tableColumn id="2" xr3:uid="{DDA84816-97AF-0E4E-86D5-54D5C5F7C72C}" name="Edades" dataDxfId="10"/>
    <tableColumn id="7" xr3:uid="{69E2E348-9EF3-4C43-8453-9893B88F932D}" name="Nota 1" dataDxfId="9"/>
    <tableColumn id="3" xr3:uid="{31BEC4D7-C6F5-2B4D-89AA-FD079256EB02}" name="Nota 2" dataDxfId="8"/>
    <tableColumn id="6" xr3:uid="{F98F7C34-901D-3143-B1E7-19FE8E4F62F8}" name="Ciudad" dataDxfId="7"/>
    <tableColumn id="5" xr3:uid="{A47AFAA9-B3E3-314E-ADA1-87C670FE5CDA}" name="email alumno" dataDxfId="6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lancanieves@gmail.com" TargetMode="External"/><Relationship Id="rId13" Type="http://schemas.openxmlformats.org/officeDocument/2006/relationships/hyperlink" Target="mailto:gabrielaestefa@hotmail.com" TargetMode="External"/><Relationship Id="rId3" Type="http://schemas.openxmlformats.org/officeDocument/2006/relationships/pivotTable" Target="../pivotTables/pivotTable3.xml"/><Relationship Id="rId7" Type="http://schemas.openxmlformats.org/officeDocument/2006/relationships/hyperlink" Target="mailto:albagarrido@gmail.com" TargetMode="External"/><Relationship Id="rId12" Type="http://schemas.openxmlformats.org/officeDocument/2006/relationships/hyperlink" Target="mailto:Fer92@yahoo.es" TargetMode="Externa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hyperlink" Target="mailto:ester@hotmail.com" TargetMode="External"/><Relationship Id="rId5" Type="http://schemas.openxmlformats.org/officeDocument/2006/relationships/pivotTable" Target="../pivotTables/pivotTable5.xml"/><Relationship Id="rId15" Type="http://schemas.openxmlformats.org/officeDocument/2006/relationships/hyperlink" Target="mailto:inesmartin@gmail.com" TargetMode="External"/><Relationship Id="rId10" Type="http://schemas.openxmlformats.org/officeDocument/2006/relationships/hyperlink" Target="mailto:danielasanchez@yahoo.com" TargetMode="External"/><Relationship Id="rId4" Type="http://schemas.openxmlformats.org/officeDocument/2006/relationships/pivotTable" Target="../pivotTables/pivotTable4.xml"/><Relationship Id="rId9" Type="http://schemas.openxmlformats.org/officeDocument/2006/relationships/hyperlink" Target="mailto:clarabarcelona@gmail.com" TargetMode="External"/><Relationship Id="rId14" Type="http://schemas.openxmlformats.org/officeDocument/2006/relationships/hyperlink" Target="mailto:helencost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C496-1B26-A347-A358-F47E0E585FC7}">
  <dimension ref="A1:Q53"/>
  <sheetViews>
    <sheetView tabSelected="1" zoomScale="60" workbookViewId="0">
      <selection activeCell="P13" sqref="P13"/>
    </sheetView>
  </sheetViews>
  <sheetFormatPr baseColWidth="10" defaultRowHeight="16" x14ac:dyDescent="0.2"/>
  <cols>
    <col min="1" max="1" width="11.33203125" customWidth="1"/>
    <col min="5" max="5" width="21" bestFit="1" customWidth="1"/>
    <col min="7" max="8" width="16.6640625" bestFit="1" customWidth="1"/>
    <col min="11" max="11" width="12.6640625" bestFit="1" customWidth="1"/>
    <col min="15" max="15" width="10.83203125" customWidth="1"/>
    <col min="16" max="16" width="20.1640625" bestFit="1" customWidth="1"/>
  </cols>
  <sheetData>
    <row r="1" spans="1:17" ht="17" thickBot="1" x14ac:dyDescent="0.25">
      <c r="A1" s="61" t="s">
        <v>0</v>
      </c>
      <c r="B1" s="62" t="s">
        <v>1</v>
      </c>
      <c r="C1" s="63" t="s">
        <v>21</v>
      </c>
      <c r="E1" s="6" t="s">
        <v>19</v>
      </c>
    </row>
    <row r="2" spans="1:17" x14ac:dyDescent="0.2">
      <c r="A2" s="56" t="s">
        <v>2</v>
      </c>
      <c r="B2" s="24">
        <v>23</v>
      </c>
      <c r="C2" s="24">
        <v>9</v>
      </c>
      <c r="E2" s="7" t="s">
        <v>11</v>
      </c>
      <c r="F2" s="1">
        <f>SUM(C2:C10)</f>
        <v>63.2</v>
      </c>
      <c r="H2" s="7" t="s">
        <v>15</v>
      </c>
      <c r="I2" s="1">
        <f>SUM(B2:B10)</f>
        <v>221</v>
      </c>
    </row>
    <row r="3" spans="1:17" x14ac:dyDescent="0.2">
      <c r="A3" s="57" t="s">
        <v>3</v>
      </c>
      <c r="B3" s="25">
        <v>22</v>
      </c>
      <c r="C3" s="13">
        <v>6</v>
      </c>
      <c r="E3" s="7" t="s">
        <v>14</v>
      </c>
      <c r="F3" s="1">
        <f>AVERAGE(C2:C10)</f>
        <v>7.0222222222222221</v>
      </c>
      <c r="H3" s="7" t="s">
        <v>16</v>
      </c>
      <c r="I3" s="1">
        <f>AVERAGE(B2:B10)</f>
        <v>24.555555555555557</v>
      </c>
    </row>
    <row r="4" spans="1:17" x14ac:dyDescent="0.2">
      <c r="A4" s="57" t="s">
        <v>4</v>
      </c>
      <c r="B4" s="25">
        <v>22</v>
      </c>
      <c r="C4" s="13">
        <v>7</v>
      </c>
      <c r="E4" s="7" t="s">
        <v>12</v>
      </c>
      <c r="F4" s="1">
        <f>MAX(C2:C10)</f>
        <v>9</v>
      </c>
      <c r="H4" s="7" t="s">
        <v>17</v>
      </c>
      <c r="I4" s="1">
        <f>MAX(B2:B10)</f>
        <v>32</v>
      </c>
    </row>
    <row r="5" spans="1:17" x14ac:dyDescent="0.2">
      <c r="A5" s="57" t="s">
        <v>5</v>
      </c>
      <c r="B5" s="25">
        <v>23</v>
      </c>
      <c r="C5" s="13">
        <v>7.6</v>
      </c>
      <c r="E5" s="7" t="s">
        <v>13</v>
      </c>
      <c r="F5" s="1">
        <f>MIN(C2:C10)</f>
        <v>5</v>
      </c>
      <c r="H5" s="7" t="s">
        <v>18</v>
      </c>
      <c r="I5" s="1">
        <f>MIN(B2:B10)</f>
        <v>22</v>
      </c>
    </row>
    <row r="6" spans="1:17" x14ac:dyDescent="0.2">
      <c r="A6" s="57" t="s">
        <v>6</v>
      </c>
      <c r="B6" s="25">
        <v>32</v>
      </c>
      <c r="C6" s="13">
        <v>8.1999999999999993</v>
      </c>
    </row>
    <row r="7" spans="1:17" x14ac:dyDescent="0.2">
      <c r="A7" s="57" t="s">
        <v>7</v>
      </c>
      <c r="B7" s="25">
        <v>30</v>
      </c>
      <c r="C7" s="13">
        <v>5</v>
      </c>
      <c r="E7" s="6" t="s">
        <v>20</v>
      </c>
    </row>
    <row r="8" spans="1:17" x14ac:dyDescent="0.2">
      <c r="A8" s="57" t="s">
        <v>8</v>
      </c>
      <c r="B8" s="25">
        <v>22</v>
      </c>
      <c r="C8" s="13">
        <v>6.2</v>
      </c>
      <c r="E8" s="8" t="s">
        <v>23</v>
      </c>
      <c r="F8">
        <f>COUNT(C2:C10)</f>
        <v>9</v>
      </c>
    </row>
    <row r="9" spans="1:17" x14ac:dyDescent="0.2">
      <c r="A9" s="57" t="s">
        <v>9</v>
      </c>
      <c r="B9" s="25">
        <v>23</v>
      </c>
      <c r="C9" s="13">
        <v>8.1999999999999993</v>
      </c>
      <c r="P9" s="30"/>
    </row>
    <row r="10" spans="1:17" ht="17" customHeight="1" thickBot="1" x14ac:dyDescent="0.25">
      <c r="A10" s="58" t="s">
        <v>10</v>
      </c>
      <c r="B10" s="59">
        <v>24</v>
      </c>
      <c r="C10" s="60">
        <v>6</v>
      </c>
      <c r="E10" s="37" t="s">
        <v>24</v>
      </c>
      <c r="F10" s="37"/>
      <c r="G10" s="37"/>
      <c r="H10" s="38"/>
      <c r="I10" s="8" t="s">
        <v>25</v>
      </c>
      <c r="P10" s="30"/>
    </row>
    <row r="11" spans="1:17" ht="17" thickBot="1" x14ac:dyDescent="0.25">
      <c r="E11" s="5" t="s">
        <v>0</v>
      </c>
      <c r="F11" s="9" t="s">
        <v>21</v>
      </c>
      <c r="G11" s="21" t="s">
        <v>22</v>
      </c>
      <c r="I11" s="5" t="s">
        <v>0</v>
      </c>
      <c r="J11" s="16" t="s">
        <v>27</v>
      </c>
      <c r="K11" s="9" t="s">
        <v>28</v>
      </c>
      <c r="L11" s="21" t="s">
        <v>29</v>
      </c>
      <c r="N11" s="31" t="s">
        <v>0</v>
      </c>
      <c r="O11" s="16" t="s">
        <v>1</v>
      </c>
      <c r="P11" s="32" t="s">
        <v>32</v>
      </c>
      <c r="Q11" s="28"/>
    </row>
    <row r="12" spans="1:17" x14ac:dyDescent="0.2">
      <c r="E12" s="4" t="s">
        <v>2</v>
      </c>
      <c r="F12" s="10">
        <v>9</v>
      </c>
      <c r="G12" s="22" t="str">
        <f>IF(F12&gt;$F$3, "Superior_promedio", "Inferior_promedio")</f>
        <v>Superior_promedio</v>
      </c>
      <c r="I12" s="4" t="s">
        <v>2</v>
      </c>
      <c r="J12" s="15">
        <v>9</v>
      </c>
      <c r="K12" s="17">
        <v>6</v>
      </c>
      <c r="L12" s="22">
        <f>IFERROR((J12+K12)/2,0)</f>
        <v>7.5</v>
      </c>
      <c r="N12" s="4" t="s">
        <v>2</v>
      </c>
      <c r="O12" s="17">
        <v>23</v>
      </c>
      <c r="P12" s="35" t="str">
        <f>IF(O12&gt;25, "Mayor", "Menor")</f>
        <v>Menor</v>
      </c>
      <c r="Q12" s="29"/>
    </row>
    <row r="13" spans="1:17" x14ac:dyDescent="0.2">
      <c r="E13" s="2" t="s">
        <v>3</v>
      </c>
      <c r="F13" s="11">
        <v>6</v>
      </c>
      <c r="G13" s="22" t="str">
        <f>IF(F13&gt;$F$3, "Superior_promedio", "Inferior_promedio")</f>
        <v>Inferior_promedio</v>
      </c>
      <c r="I13" s="2" t="s">
        <v>3</v>
      </c>
      <c r="J13" s="15">
        <v>6</v>
      </c>
      <c r="K13" s="18" t="s">
        <v>26</v>
      </c>
      <c r="L13" s="22">
        <f t="shared" ref="L13:L20" si="0">IFERROR((J13+K13)/2,0)</f>
        <v>0</v>
      </c>
      <c r="N13" s="2" t="s">
        <v>3</v>
      </c>
      <c r="O13" s="19">
        <v>22</v>
      </c>
      <c r="P13" s="35" t="str">
        <f t="shared" ref="P13:P20" si="1">IF(O13&gt;25, "Mayor", "Menor")</f>
        <v>Menor</v>
      </c>
      <c r="Q13" s="29"/>
    </row>
    <row r="14" spans="1:17" x14ac:dyDescent="0.2">
      <c r="E14" s="2" t="s">
        <v>4</v>
      </c>
      <c r="F14" s="11">
        <v>7</v>
      </c>
      <c r="G14" s="22" t="str">
        <f t="shared" ref="G14:G20" si="2">IF(F14&gt;$F$3, "Superior_promedio", "Inferior_promedio")</f>
        <v>Inferior_promedio</v>
      </c>
      <c r="I14" s="2" t="s">
        <v>4</v>
      </c>
      <c r="J14" s="13">
        <v>7</v>
      </c>
      <c r="K14" s="19">
        <v>5</v>
      </c>
      <c r="L14" s="22">
        <f t="shared" si="0"/>
        <v>6</v>
      </c>
      <c r="N14" s="2" t="s">
        <v>4</v>
      </c>
      <c r="O14" s="19">
        <v>22</v>
      </c>
      <c r="P14" s="35" t="str">
        <f t="shared" si="1"/>
        <v>Menor</v>
      </c>
      <c r="Q14" s="29"/>
    </row>
    <row r="15" spans="1:17" x14ac:dyDescent="0.2">
      <c r="E15" s="2" t="s">
        <v>5</v>
      </c>
      <c r="F15" s="11">
        <v>7.6</v>
      </c>
      <c r="G15" s="22" t="str">
        <f t="shared" si="2"/>
        <v>Superior_promedio</v>
      </c>
      <c r="I15" s="2" t="s">
        <v>5</v>
      </c>
      <c r="J15" s="13">
        <v>7.6</v>
      </c>
      <c r="K15" s="19">
        <v>7</v>
      </c>
      <c r="L15" s="22">
        <f t="shared" si="0"/>
        <v>7.3</v>
      </c>
      <c r="N15" s="2" t="s">
        <v>5</v>
      </c>
      <c r="O15" s="19">
        <v>23</v>
      </c>
      <c r="P15" s="35" t="str">
        <f t="shared" si="1"/>
        <v>Menor</v>
      </c>
      <c r="Q15" s="29"/>
    </row>
    <row r="16" spans="1:17" x14ac:dyDescent="0.2">
      <c r="E16" s="2" t="s">
        <v>6</v>
      </c>
      <c r="F16" s="11">
        <v>8.1999999999999993</v>
      </c>
      <c r="G16" s="22" t="str">
        <f t="shared" si="2"/>
        <v>Superior_promedio</v>
      </c>
      <c r="I16" s="2" t="s">
        <v>6</v>
      </c>
      <c r="J16" s="13">
        <v>8.1999999999999993</v>
      </c>
      <c r="K16" s="19">
        <v>8</v>
      </c>
      <c r="L16" s="22">
        <f t="shared" si="0"/>
        <v>8.1</v>
      </c>
      <c r="N16" s="2" t="s">
        <v>6</v>
      </c>
      <c r="O16" s="19">
        <v>32</v>
      </c>
      <c r="P16" s="35" t="str">
        <f t="shared" si="1"/>
        <v>Mayor</v>
      </c>
      <c r="Q16" s="29"/>
    </row>
    <row r="17" spans="1:17" x14ac:dyDescent="0.2">
      <c r="E17" s="2" t="s">
        <v>7</v>
      </c>
      <c r="F17" s="11">
        <v>5</v>
      </c>
      <c r="G17" s="22" t="str">
        <f t="shared" si="2"/>
        <v>Inferior_promedio</v>
      </c>
      <c r="I17" s="2" t="s">
        <v>7</v>
      </c>
      <c r="J17" s="13">
        <v>5</v>
      </c>
      <c r="K17" s="19">
        <v>2</v>
      </c>
      <c r="L17" s="22">
        <f t="shared" si="0"/>
        <v>3.5</v>
      </c>
      <c r="N17" s="2" t="s">
        <v>7</v>
      </c>
      <c r="O17" s="19">
        <v>30</v>
      </c>
      <c r="P17" s="35" t="str">
        <f t="shared" si="1"/>
        <v>Mayor</v>
      </c>
      <c r="Q17" s="29"/>
    </row>
    <row r="18" spans="1:17" x14ac:dyDescent="0.2">
      <c r="E18" s="2" t="s">
        <v>8</v>
      </c>
      <c r="F18" s="11">
        <v>6.2</v>
      </c>
      <c r="G18" s="22" t="str">
        <f t="shared" si="2"/>
        <v>Inferior_promedio</v>
      </c>
      <c r="I18" s="2" t="s">
        <v>8</v>
      </c>
      <c r="J18" s="13">
        <v>6.2</v>
      </c>
      <c r="K18" s="19">
        <v>8</v>
      </c>
      <c r="L18" s="22">
        <f t="shared" si="0"/>
        <v>7.1</v>
      </c>
      <c r="N18" s="2" t="s">
        <v>8</v>
      </c>
      <c r="O18" s="19">
        <v>22</v>
      </c>
      <c r="P18" s="35" t="str">
        <f t="shared" si="1"/>
        <v>Menor</v>
      </c>
      <c r="Q18" s="29"/>
    </row>
    <row r="19" spans="1:17" x14ac:dyDescent="0.2">
      <c r="E19" s="2" t="s">
        <v>9</v>
      </c>
      <c r="F19" s="11">
        <v>8.1999999999999993</v>
      </c>
      <c r="G19" s="22" t="str">
        <f t="shared" si="2"/>
        <v>Superior_promedio</v>
      </c>
      <c r="I19" s="2" t="s">
        <v>9</v>
      </c>
      <c r="J19" s="13">
        <v>8.1999999999999993</v>
      </c>
      <c r="K19" s="19">
        <v>9</v>
      </c>
      <c r="L19" s="22">
        <f t="shared" si="0"/>
        <v>8.6</v>
      </c>
      <c r="N19" s="2" t="s">
        <v>9</v>
      </c>
      <c r="O19" s="19">
        <v>23</v>
      </c>
      <c r="P19" s="35" t="str">
        <f t="shared" si="1"/>
        <v>Menor</v>
      </c>
      <c r="Q19" s="29"/>
    </row>
    <row r="20" spans="1:17" ht="17" thickBot="1" x14ac:dyDescent="0.25">
      <c r="E20" s="3" t="s">
        <v>10</v>
      </c>
      <c r="F20" s="12">
        <v>6</v>
      </c>
      <c r="G20" s="23" t="str">
        <f t="shared" si="2"/>
        <v>Inferior_promedio</v>
      </c>
      <c r="I20" s="3" t="s">
        <v>10</v>
      </c>
      <c r="J20" s="14">
        <v>6</v>
      </c>
      <c r="K20" s="20">
        <v>9</v>
      </c>
      <c r="L20" s="23">
        <f t="shared" si="0"/>
        <v>7.5</v>
      </c>
      <c r="N20" s="3" t="s">
        <v>10</v>
      </c>
      <c r="O20" s="20">
        <v>24</v>
      </c>
      <c r="P20" s="36" t="str">
        <f t="shared" si="1"/>
        <v>Menor</v>
      </c>
      <c r="Q20" s="29"/>
    </row>
    <row r="23" spans="1:17" x14ac:dyDescent="0.2">
      <c r="A23" s="54" t="s">
        <v>33</v>
      </c>
      <c r="B23" s="54"/>
      <c r="C23" s="54"/>
      <c r="D23" s="54"/>
    </row>
    <row r="43" spans="1:6" x14ac:dyDescent="0.2">
      <c r="D43" s="33"/>
      <c r="E43" s="33"/>
      <c r="F43" s="33"/>
    </row>
    <row r="44" spans="1:6" ht="19" x14ac:dyDescent="0.25">
      <c r="A44" s="33"/>
      <c r="B44" s="33"/>
      <c r="E44" s="29"/>
      <c r="F44" s="34"/>
    </row>
    <row r="45" spans="1:6" ht="19" x14ac:dyDescent="0.25">
      <c r="B45" s="29"/>
      <c r="E45" s="29"/>
      <c r="F45" s="34"/>
    </row>
    <row r="46" spans="1:6" ht="19" x14ac:dyDescent="0.25">
      <c r="B46" s="29"/>
      <c r="E46" s="29"/>
      <c r="F46" s="34"/>
    </row>
    <row r="47" spans="1:6" ht="19" x14ac:dyDescent="0.25">
      <c r="B47" s="29"/>
      <c r="E47" s="29"/>
      <c r="F47" s="34"/>
    </row>
    <row r="48" spans="1:6" ht="19" x14ac:dyDescent="0.25">
      <c r="B48" s="29"/>
      <c r="E48" s="29"/>
      <c r="F48" s="34"/>
    </row>
    <row r="49" spans="2:6" ht="19" x14ac:dyDescent="0.25">
      <c r="B49" s="29"/>
      <c r="E49" s="29"/>
      <c r="F49" s="34"/>
    </row>
    <row r="50" spans="2:6" ht="19" x14ac:dyDescent="0.25">
      <c r="B50" s="29"/>
      <c r="E50" s="29"/>
      <c r="F50" s="34"/>
    </row>
    <row r="51" spans="2:6" ht="19" x14ac:dyDescent="0.25">
      <c r="B51" s="29"/>
      <c r="E51" s="29"/>
      <c r="F51" s="34"/>
    </row>
    <row r="52" spans="2:6" ht="19" x14ac:dyDescent="0.25">
      <c r="B52" s="29"/>
      <c r="E52" s="29"/>
      <c r="F52" s="34"/>
    </row>
    <row r="53" spans="2:6" x14ac:dyDescent="0.2">
      <c r="B53" s="29"/>
    </row>
  </sheetData>
  <mergeCells count="1">
    <mergeCell ref="A23:D2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50F9-B802-864D-96E1-025C4840A8A7}">
  <dimension ref="A1:N47"/>
  <sheetViews>
    <sheetView zoomScale="63" workbookViewId="0">
      <selection activeCell="G40" sqref="G40"/>
    </sheetView>
  </sheetViews>
  <sheetFormatPr baseColWidth="10" defaultRowHeight="16" x14ac:dyDescent="0.2"/>
  <cols>
    <col min="1" max="1" width="15" bestFit="1" customWidth="1"/>
    <col min="2" max="2" width="16.83203125" bestFit="1" customWidth="1"/>
    <col min="3" max="3" width="16.5" bestFit="1" customWidth="1"/>
    <col min="4" max="5" width="15" bestFit="1" customWidth="1"/>
    <col min="6" max="6" width="26.1640625" bestFit="1" customWidth="1"/>
    <col min="7" max="7" width="6" customWidth="1"/>
    <col min="8" max="8" width="15" bestFit="1" customWidth="1"/>
    <col min="9" max="9" width="16" bestFit="1" customWidth="1"/>
    <col min="10" max="10" width="11.33203125" bestFit="1" customWidth="1"/>
    <col min="11" max="17" width="26.83203125" bestFit="1" customWidth="1"/>
    <col min="18" max="18" width="21.6640625" bestFit="1" customWidth="1"/>
    <col min="19" max="19" width="25.33203125" bestFit="1" customWidth="1"/>
    <col min="20" max="20" width="12.33203125" bestFit="1" customWidth="1"/>
    <col min="21" max="21" width="4.6640625" bestFit="1" customWidth="1"/>
    <col min="22" max="22" width="12.33203125" bestFit="1" customWidth="1"/>
    <col min="23" max="23" width="4.6640625" bestFit="1" customWidth="1"/>
    <col min="24" max="24" width="5.1640625" bestFit="1" customWidth="1"/>
    <col min="25" max="25" width="4.6640625" bestFit="1" customWidth="1"/>
    <col min="26" max="26" width="20.6640625" bestFit="1" customWidth="1"/>
    <col min="27" max="28" width="17" bestFit="1" customWidth="1"/>
    <col min="29" max="29" width="9" bestFit="1" customWidth="1"/>
    <col min="30" max="30" width="4.6640625" bestFit="1" customWidth="1"/>
    <col min="31" max="31" width="9" bestFit="1" customWidth="1"/>
    <col min="32" max="32" width="4.6640625" bestFit="1" customWidth="1"/>
    <col min="33" max="33" width="9" bestFit="1" customWidth="1"/>
    <col min="34" max="35" width="4.6640625" bestFit="1" customWidth="1"/>
    <col min="36" max="36" width="9" bestFit="1" customWidth="1"/>
    <col min="37" max="37" width="12.5" bestFit="1" customWidth="1"/>
    <col min="38" max="38" width="9" bestFit="1" customWidth="1"/>
    <col min="39" max="39" width="4.6640625" bestFit="1" customWidth="1"/>
    <col min="40" max="40" width="9" bestFit="1" customWidth="1"/>
    <col min="41" max="41" width="4.6640625" bestFit="1" customWidth="1"/>
    <col min="42" max="42" width="9" bestFit="1" customWidth="1"/>
    <col min="43" max="44" width="4.6640625" bestFit="1" customWidth="1"/>
    <col min="45" max="45" width="9" bestFit="1" customWidth="1"/>
    <col min="46" max="46" width="4.6640625" bestFit="1" customWidth="1"/>
    <col min="47" max="47" width="9" bestFit="1" customWidth="1"/>
    <col min="48" max="48" width="4.6640625" bestFit="1" customWidth="1"/>
    <col min="49" max="49" width="9" bestFit="1" customWidth="1"/>
    <col min="50" max="51" width="4.6640625" bestFit="1" customWidth="1"/>
    <col min="52" max="52" width="9" bestFit="1" customWidth="1"/>
    <col min="53" max="53" width="20.6640625" bestFit="1" customWidth="1"/>
    <col min="54" max="55" width="17" bestFit="1" customWidth="1"/>
  </cols>
  <sheetData>
    <row r="1" spans="1:13" ht="17" thickBot="1" x14ac:dyDescent="0.25">
      <c r="A1" s="45" t="s">
        <v>0</v>
      </c>
      <c r="B1" s="46" t="s">
        <v>1</v>
      </c>
      <c r="C1" s="52" t="s">
        <v>27</v>
      </c>
      <c r="D1" s="52" t="s">
        <v>49</v>
      </c>
      <c r="E1" s="51" t="s">
        <v>45</v>
      </c>
      <c r="F1" s="47" t="s">
        <v>34</v>
      </c>
    </row>
    <row r="2" spans="1:13" x14ac:dyDescent="0.2">
      <c r="A2" s="41" t="s">
        <v>2</v>
      </c>
      <c r="B2" s="39">
        <v>23</v>
      </c>
      <c r="C2" s="39">
        <v>5</v>
      </c>
      <c r="D2" s="39">
        <v>9</v>
      </c>
      <c r="E2" s="39" t="s">
        <v>46</v>
      </c>
      <c r="F2" s="43" t="s">
        <v>35</v>
      </c>
    </row>
    <row r="3" spans="1:13" x14ac:dyDescent="0.2">
      <c r="A3" s="42" t="s">
        <v>3</v>
      </c>
      <c r="B3" s="40">
        <v>22</v>
      </c>
      <c r="C3" s="40">
        <v>5</v>
      </c>
      <c r="D3" s="40">
        <v>6</v>
      </c>
      <c r="E3" s="39" t="s">
        <v>47</v>
      </c>
      <c r="F3" s="44" t="s">
        <v>36</v>
      </c>
    </row>
    <row r="4" spans="1:13" x14ac:dyDescent="0.2">
      <c r="A4" s="42" t="s">
        <v>4</v>
      </c>
      <c r="B4" s="40">
        <v>22</v>
      </c>
      <c r="C4" s="40">
        <v>6</v>
      </c>
      <c r="D4" s="40">
        <v>7</v>
      </c>
      <c r="E4" s="39" t="s">
        <v>48</v>
      </c>
      <c r="F4" s="44" t="s">
        <v>37</v>
      </c>
    </row>
    <row r="5" spans="1:13" x14ac:dyDescent="0.2">
      <c r="A5" s="42" t="s">
        <v>5</v>
      </c>
      <c r="B5" s="40">
        <v>23</v>
      </c>
      <c r="C5" s="40">
        <v>8</v>
      </c>
      <c r="D5" s="40">
        <v>7.6</v>
      </c>
      <c r="E5" s="39" t="s">
        <v>47</v>
      </c>
      <c r="F5" s="44" t="s">
        <v>38</v>
      </c>
    </row>
    <row r="6" spans="1:13" x14ac:dyDescent="0.2">
      <c r="A6" s="42" t="s">
        <v>6</v>
      </c>
      <c r="B6" s="40">
        <v>32</v>
      </c>
      <c r="C6" s="40">
        <v>9</v>
      </c>
      <c r="D6" s="40">
        <v>8.1999999999999993</v>
      </c>
      <c r="E6" s="39" t="s">
        <v>46</v>
      </c>
      <c r="F6" s="44" t="s">
        <v>39</v>
      </c>
    </row>
    <row r="7" spans="1:13" x14ac:dyDescent="0.2">
      <c r="A7" s="42" t="s">
        <v>7</v>
      </c>
      <c r="B7" s="40">
        <v>30</v>
      </c>
      <c r="C7" s="40">
        <v>0</v>
      </c>
      <c r="D7" s="40">
        <v>5</v>
      </c>
      <c r="E7" s="39" t="s">
        <v>46</v>
      </c>
      <c r="F7" s="44" t="s">
        <v>40</v>
      </c>
    </row>
    <row r="8" spans="1:13" x14ac:dyDescent="0.2">
      <c r="A8" s="42" t="s">
        <v>8</v>
      </c>
      <c r="B8" s="40">
        <v>22</v>
      </c>
      <c r="C8" s="40">
        <v>9</v>
      </c>
      <c r="D8" s="40">
        <v>6.2</v>
      </c>
      <c r="E8" s="39" t="s">
        <v>48</v>
      </c>
      <c r="F8" s="44" t="s">
        <v>41</v>
      </c>
    </row>
    <row r="9" spans="1:13" x14ac:dyDescent="0.2">
      <c r="A9" s="42" t="s">
        <v>9</v>
      </c>
      <c r="B9" s="40">
        <v>23</v>
      </c>
      <c r="C9" s="40">
        <v>4</v>
      </c>
      <c r="D9" s="40">
        <v>8.1999999999999993</v>
      </c>
      <c r="E9" s="39" t="s">
        <v>47</v>
      </c>
      <c r="F9" s="44" t="s">
        <v>42</v>
      </c>
    </row>
    <row r="10" spans="1:13" x14ac:dyDescent="0.2">
      <c r="A10" s="48" t="s">
        <v>10</v>
      </c>
      <c r="B10" s="49">
        <v>24</v>
      </c>
      <c r="C10" s="49">
        <v>3</v>
      </c>
      <c r="D10" s="49">
        <v>6</v>
      </c>
      <c r="E10" s="49" t="s">
        <v>47</v>
      </c>
      <c r="F10" s="50" t="s">
        <v>43</v>
      </c>
    </row>
    <row r="11" spans="1:13" x14ac:dyDescent="0.2">
      <c r="H11" s="55" t="s">
        <v>60</v>
      </c>
      <c r="I11" s="55"/>
      <c r="J11" s="55"/>
    </row>
    <row r="12" spans="1:13" x14ac:dyDescent="0.2">
      <c r="H12" s="55"/>
      <c r="I12" s="55"/>
      <c r="J12" s="55"/>
    </row>
    <row r="13" spans="1:13" ht="16" customHeight="1" x14ac:dyDescent="0.2">
      <c r="H13" s="55"/>
      <c r="I13" s="55"/>
      <c r="J13" s="55"/>
    </row>
    <row r="14" spans="1:13" x14ac:dyDescent="0.2">
      <c r="H14" s="55"/>
      <c r="I14" s="55"/>
      <c r="J14" s="55"/>
      <c r="L14" s="54" t="s">
        <v>59</v>
      </c>
      <c r="M14" s="54"/>
    </row>
    <row r="15" spans="1:13" x14ac:dyDescent="0.2">
      <c r="H15" s="55"/>
      <c r="I15" s="55"/>
      <c r="J15" s="55"/>
    </row>
    <row r="16" spans="1:13" x14ac:dyDescent="0.2">
      <c r="E16" s="54" t="s">
        <v>58</v>
      </c>
      <c r="F16" s="54"/>
      <c r="H16" s="26" t="s">
        <v>49</v>
      </c>
      <c r="I16" t="s">
        <v>31</v>
      </c>
      <c r="L16" s="26" t="s">
        <v>27</v>
      </c>
      <c r="M16" t="s">
        <v>31</v>
      </c>
    </row>
    <row r="17" spans="1:14" x14ac:dyDescent="0.2">
      <c r="E17" s="26" t="s">
        <v>27</v>
      </c>
      <c r="F17" t="s">
        <v>31</v>
      </c>
    </row>
    <row r="18" spans="1:14" x14ac:dyDescent="0.2">
      <c r="A18" t="s">
        <v>52</v>
      </c>
      <c r="E18" s="26" t="s">
        <v>49</v>
      </c>
      <c r="F18" t="s">
        <v>31</v>
      </c>
      <c r="H18" s="26" t="s">
        <v>44</v>
      </c>
      <c r="I18" t="s">
        <v>51</v>
      </c>
      <c r="J18" t="s">
        <v>50</v>
      </c>
      <c r="L18" s="26" t="s">
        <v>44</v>
      </c>
      <c r="M18" t="s">
        <v>53</v>
      </c>
      <c r="N18" t="s">
        <v>50</v>
      </c>
    </row>
    <row r="19" spans="1:14" x14ac:dyDescent="0.2">
      <c r="H19" s="27" t="s">
        <v>47</v>
      </c>
      <c r="I19">
        <v>6.9499999999999993</v>
      </c>
      <c r="J19">
        <v>4</v>
      </c>
      <c r="L19" s="27" t="s">
        <v>47</v>
      </c>
      <c r="M19">
        <v>5</v>
      </c>
      <c r="N19">
        <v>4</v>
      </c>
    </row>
    <row r="20" spans="1:14" x14ac:dyDescent="0.2">
      <c r="A20" s="55" t="s">
        <v>55</v>
      </c>
      <c r="B20" s="55"/>
      <c r="C20" s="55"/>
      <c r="E20" s="26" t="s">
        <v>44</v>
      </c>
      <c r="H20" s="53" t="s">
        <v>3</v>
      </c>
      <c r="I20">
        <v>6</v>
      </c>
      <c r="J20">
        <v>1</v>
      </c>
      <c r="L20" s="53" t="s">
        <v>3</v>
      </c>
      <c r="M20">
        <v>5</v>
      </c>
      <c r="N20">
        <v>1</v>
      </c>
    </row>
    <row r="21" spans="1:14" ht="16" customHeight="1" x14ac:dyDescent="0.2">
      <c r="A21" s="55"/>
      <c r="B21" s="55"/>
      <c r="C21" s="55"/>
      <c r="E21" s="27" t="s">
        <v>2</v>
      </c>
      <c r="H21" s="53" t="s">
        <v>5</v>
      </c>
      <c r="I21">
        <v>7.6</v>
      </c>
      <c r="J21">
        <v>1</v>
      </c>
      <c r="L21" s="53" t="s">
        <v>5</v>
      </c>
      <c r="M21">
        <v>8</v>
      </c>
      <c r="N21">
        <v>1</v>
      </c>
    </row>
    <row r="22" spans="1:14" x14ac:dyDescent="0.2">
      <c r="A22" s="26" t="s">
        <v>44</v>
      </c>
      <c r="B22" t="s">
        <v>54</v>
      </c>
      <c r="E22" s="27" t="s">
        <v>3</v>
      </c>
      <c r="H22" s="53" t="s">
        <v>9</v>
      </c>
      <c r="I22">
        <v>8.1999999999999993</v>
      </c>
      <c r="J22">
        <v>1</v>
      </c>
      <c r="L22" s="53" t="s">
        <v>9</v>
      </c>
      <c r="M22">
        <v>4</v>
      </c>
      <c r="N22">
        <v>1</v>
      </c>
    </row>
    <row r="23" spans="1:14" x14ac:dyDescent="0.2">
      <c r="A23" s="27" t="s">
        <v>2</v>
      </c>
      <c r="B23">
        <v>23</v>
      </c>
      <c r="E23" s="27" t="s">
        <v>4</v>
      </c>
      <c r="H23" s="53" t="s">
        <v>10</v>
      </c>
      <c r="I23">
        <v>6</v>
      </c>
      <c r="J23">
        <v>1</v>
      </c>
      <c r="L23" s="53" t="s">
        <v>10</v>
      </c>
      <c r="M23">
        <v>3</v>
      </c>
      <c r="N23">
        <v>1</v>
      </c>
    </row>
    <row r="24" spans="1:14" x14ac:dyDescent="0.2">
      <c r="A24" s="27" t="s">
        <v>3</v>
      </c>
      <c r="B24">
        <v>22</v>
      </c>
      <c r="E24" s="27" t="s">
        <v>5</v>
      </c>
      <c r="H24" s="27" t="s">
        <v>46</v>
      </c>
      <c r="I24">
        <v>7.3999999999999995</v>
      </c>
      <c r="J24">
        <v>3</v>
      </c>
      <c r="L24" s="27" t="s">
        <v>46</v>
      </c>
      <c r="M24">
        <v>4.666666666666667</v>
      </c>
      <c r="N24">
        <v>3</v>
      </c>
    </row>
    <row r="25" spans="1:14" x14ac:dyDescent="0.2">
      <c r="A25" s="27" t="s">
        <v>4</v>
      </c>
      <c r="B25">
        <v>22</v>
      </c>
      <c r="E25" s="27" t="s">
        <v>6</v>
      </c>
      <c r="H25" s="53" t="s">
        <v>2</v>
      </c>
      <c r="I25">
        <v>9</v>
      </c>
      <c r="J25">
        <v>1</v>
      </c>
      <c r="L25" s="53" t="s">
        <v>2</v>
      </c>
      <c r="M25">
        <v>5</v>
      </c>
      <c r="N25">
        <v>1</v>
      </c>
    </row>
    <row r="26" spans="1:14" x14ac:dyDescent="0.2">
      <c r="A26" s="27" t="s">
        <v>5</v>
      </c>
      <c r="B26">
        <v>23</v>
      </c>
      <c r="E26" s="27" t="s">
        <v>7</v>
      </c>
      <c r="H26" s="53" t="s">
        <v>6</v>
      </c>
      <c r="I26">
        <v>8.1999999999999993</v>
      </c>
      <c r="J26">
        <v>1</v>
      </c>
      <c r="L26" s="53" t="s">
        <v>6</v>
      </c>
      <c r="M26">
        <v>9</v>
      </c>
      <c r="N26">
        <v>1</v>
      </c>
    </row>
    <row r="27" spans="1:14" x14ac:dyDescent="0.2">
      <c r="A27" s="27" t="s">
        <v>6</v>
      </c>
      <c r="B27">
        <v>32</v>
      </c>
      <c r="E27" s="27" t="s">
        <v>8</v>
      </c>
      <c r="H27" s="53" t="s">
        <v>7</v>
      </c>
      <c r="I27">
        <v>5</v>
      </c>
      <c r="J27">
        <v>1</v>
      </c>
      <c r="L27" s="53" t="s">
        <v>7</v>
      </c>
      <c r="M27">
        <v>0</v>
      </c>
      <c r="N27">
        <v>1</v>
      </c>
    </row>
    <row r="28" spans="1:14" x14ac:dyDescent="0.2">
      <c r="A28" s="27" t="s">
        <v>7</v>
      </c>
      <c r="B28">
        <v>30</v>
      </c>
      <c r="E28" s="27" t="s">
        <v>9</v>
      </c>
      <c r="H28" s="27" t="s">
        <v>48</v>
      </c>
      <c r="I28">
        <v>6.6</v>
      </c>
      <c r="J28">
        <v>2</v>
      </c>
      <c r="L28" s="27" t="s">
        <v>48</v>
      </c>
      <c r="M28">
        <v>7.5</v>
      </c>
      <c r="N28">
        <v>2</v>
      </c>
    </row>
    <row r="29" spans="1:14" x14ac:dyDescent="0.2">
      <c r="A29" s="27" t="s">
        <v>8</v>
      </c>
      <c r="B29">
        <v>22</v>
      </c>
      <c r="E29" s="27" t="s">
        <v>10</v>
      </c>
      <c r="H29" s="53" t="s">
        <v>4</v>
      </c>
      <c r="I29">
        <v>7</v>
      </c>
      <c r="J29">
        <v>1</v>
      </c>
      <c r="L29" s="53" t="s">
        <v>4</v>
      </c>
      <c r="M29">
        <v>6</v>
      </c>
      <c r="N29">
        <v>1</v>
      </c>
    </row>
    <row r="30" spans="1:14" x14ac:dyDescent="0.2">
      <c r="A30" s="27" t="s">
        <v>9</v>
      </c>
      <c r="B30">
        <v>23</v>
      </c>
      <c r="E30" s="27" t="s">
        <v>30</v>
      </c>
      <c r="H30" s="53" t="s">
        <v>8</v>
      </c>
      <c r="I30">
        <v>6.2</v>
      </c>
      <c r="J30">
        <v>1</v>
      </c>
      <c r="L30" s="53" t="s">
        <v>8</v>
      </c>
      <c r="M30">
        <v>9</v>
      </c>
      <c r="N30">
        <v>1</v>
      </c>
    </row>
    <row r="31" spans="1:14" x14ac:dyDescent="0.2">
      <c r="A31" s="27" t="s">
        <v>10</v>
      </c>
      <c r="B31">
        <v>24</v>
      </c>
      <c r="H31" s="27" t="s">
        <v>30</v>
      </c>
      <c r="I31">
        <v>7.0222222222222221</v>
      </c>
      <c r="J31">
        <v>9</v>
      </c>
      <c r="L31" s="27" t="s">
        <v>30</v>
      </c>
      <c r="M31">
        <v>5.4444444444444446</v>
      </c>
      <c r="N31">
        <v>9</v>
      </c>
    </row>
    <row r="32" spans="1:14" x14ac:dyDescent="0.2">
      <c r="A32" s="27" t="s">
        <v>30</v>
      </c>
      <c r="B32">
        <v>24.555555555555557</v>
      </c>
    </row>
    <row r="33" spans="1:5" x14ac:dyDescent="0.2">
      <c r="A33" s="27"/>
    </row>
    <row r="34" spans="1:5" x14ac:dyDescent="0.2">
      <c r="A34" s="54" t="s">
        <v>56</v>
      </c>
      <c r="B34" s="54"/>
      <c r="C34" s="54"/>
      <c r="D34" s="54"/>
    </row>
    <row r="35" spans="1:5" x14ac:dyDescent="0.2">
      <c r="A35" s="26" t="s">
        <v>0</v>
      </c>
      <c r="B35" t="s">
        <v>31</v>
      </c>
    </row>
    <row r="36" spans="1:5" x14ac:dyDescent="0.2">
      <c r="D36" s="8" t="s">
        <v>57</v>
      </c>
      <c r="E36" s="8"/>
    </row>
    <row r="37" spans="1:5" x14ac:dyDescent="0.2">
      <c r="A37" s="26" t="s">
        <v>44</v>
      </c>
      <c r="D37" s="26" t="s">
        <v>44</v>
      </c>
      <c r="E37" t="s">
        <v>54</v>
      </c>
    </row>
    <row r="38" spans="1:5" x14ac:dyDescent="0.2">
      <c r="A38" s="27" t="s">
        <v>35</v>
      </c>
      <c r="D38" s="27" t="s">
        <v>47</v>
      </c>
      <c r="E38">
        <v>23</v>
      </c>
    </row>
    <row r="39" spans="1:5" x14ac:dyDescent="0.2">
      <c r="A39" s="27" t="s">
        <v>36</v>
      </c>
      <c r="D39" s="27" t="s">
        <v>46</v>
      </c>
      <c r="E39">
        <v>28.333333333333332</v>
      </c>
    </row>
    <row r="40" spans="1:5" x14ac:dyDescent="0.2">
      <c r="A40" s="27" t="s">
        <v>37</v>
      </c>
      <c r="D40" s="27" t="s">
        <v>48</v>
      </c>
      <c r="E40">
        <v>22</v>
      </c>
    </row>
    <row r="41" spans="1:5" x14ac:dyDescent="0.2">
      <c r="A41" s="27" t="s">
        <v>38</v>
      </c>
      <c r="D41" s="27" t="s">
        <v>30</v>
      </c>
      <c r="E41">
        <v>24.555555555555557</v>
      </c>
    </row>
    <row r="42" spans="1:5" x14ac:dyDescent="0.2">
      <c r="A42" s="27" t="s">
        <v>39</v>
      </c>
    </row>
    <row r="43" spans="1:5" x14ac:dyDescent="0.2">
      <c r="A43" s="27" t="s">
        <v>40</v>
      </c>
    </row>
    <row r="44" spans="1:5" x14ac:dyDescent="0.2">
      <c r="A44" s="27" t="s">
        <v>41</v>
      </c>
    </row>
    <row r="45" spans="1:5" x14ac:dyDescent="0.2">
      <c r="A45" s="27" t="s">
        <v>42</v>
      </c>
    </row>
    <row r="46" spans="1:5" x14ac:dyDescent="0.2">
      <c r="A46" s="27" t="s">
        <v>43</v>
      </c>
    </row>
    <row r="47" spans="1:5" x14ac:dyDescent="0.2">
      <c r="A47" s="27" t="s">
        <v>30</v>
      </c>
    </row>
  </sheetData>
  <mergeCells count="5">
    <mergeCell ref="L14:M14"/>
    <mergeCell ref="A20:C21"/>
    <mergeCell ref="A34:D34"/>
    <mergeCell ref="E16:F16"/>
    <mergeCell ref="H11:J15"/>
  </mergeCells>
  <hyperlinks>
    <hyperlink ref="F2" r:id="rId7" xr:uid="{CEF48B31-2D9D-5A41-BB2B-A3FFBFAF563C}"/>
    <hyperlink ref="F3" r:id="rId8" xr:uid="{1A16FC83-DDDC-2542-A04B-CF79837CE187}"/>
    <hyperlink ref="F4" r:id="rId9" xr:uid="{5D7F1AD8-AC9A-BD4E-A889-CCE145863434}"/>
    <hyperlink ref="F5" r:id="rId10" xr:uid="{C421CD55-998E-9944-A72B-AAADF2121D1E}"/>
    <hyperlink ref="F6" r:id="rId11" xr:uid="{4E4DDB87-338B-E749-9CF8-4E6DB962FCCC}"/>
    <hyperlink ref="F7" r:id="rId12" xr:uid="{4795E966-7F3F-8F45-8B0A-3B123E19B5E8}"/>
    <hyperlink ref="F8" r:id="rId13" xr:uid="{3F9D824E-393B-A74C-8912-D5A55FB3FC51}"/>
    <hyperlink ref="F9" r:id="rId14" xr:uid="{47F873D3-405C-AE42-ABCD-6D95CA9D9477}"/>
    <hyperlink ref="F10" r:id="rId15" xr:uid="{3FA8FACD-ECA6-814B-921B-F30C0A571FB4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Tema1&amp;2</vt:lpstr>
      <vt:lpstr>Tema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Garriga</dc:creator>
  <cp:lastModifiedBy>Clara Garriga</cp:lastModifiedBy>
  <dcterms:created xsi:type="dcterms:W3CDTF">2024-03-12T11:50:35Z</dcterms:created>
  <dcterms:modified xsi:type="dcterms:W3CDTF">2024-03-17T18:10:42Z</dcterms:modified>
</cp:coreProperties>
</file>