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aura\PROJECTS\Monte_Carlo\"/>
    </mc:Choice>
  </mc:AlternateContent>
  <xr:revisionPtr revIDLastSave="0" documentId="13_ncr:1_{B9E84E35-90D6-490A-A35B-C73E54D794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odel Parameters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F9" i="1"/>
  <c r="F10" i="1"/>
  <c r="F11" i="1"/>
  <c r="F12" i="1"/>
  <c r="F13" i="1"/>
  <c r="F14" i="1"/>
  <c r="F15" i="1"/>
  <c r="F16" i="1"/>
  <c r="F17" i="1"/>
  <c r="F18" i="1"/>
  <c r="F19" i="1"/>
  <c r="F8" i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8" i="1"/>
  <c r="H18" i="1" s="1"/>
  <c r="D19" i="1"/>
  <c r="H19" i="1" s="1"/>
  <c r="D8" i="1"/>
  <c r="H8" i="1" s="1"/>
  <c r="F20" i="1" l="1"/>
  <c r="G19" i="1"/>
  <c r="I19" i="1" s="1"/>
  <c r="G15" i="1"/>
  <c r="I15" i="1" s="1"/>
  <c r="G11" i="1"/>
  <c r="I11" i="1" s="1"/>
  <c r="G18" i="1"/>
  <c r="I18" i="1" s="1"/>
  <c r="G14" i="1"/>
  <c r="I14" i="1" s="1"/>
  <c r="G10" i="1"/>
  <c r="I10" i="1" s="1"/>
  <c r="G17" i="1"/>
  <c r="I17" i="1" s="1"/>
  <c r="G13" i="1"/>
  <c r="I13" i="1" s="1"/>
  <c r="G9" i="1"/>
  <c r="I9" i="1" s="1"/>
  <c r="D20" i="1"/>
  <c r="G16" i="1"/>
  <c r="I16" i="1" s="1"/>
  <c r="G12" i="1"/>
  <c r="I12" i="1" s="1"/>
  <c r="G8" i="1"/>
  <c r="H20" i="1"/>
  <c r="G20" i="1" l="1"/>
  <c r="I20" i="1" s="1"/>
  <c r="I8" i="1"/>
</calcChain>
</file>

<file path=xl/sharedStrings.xml><?xml version="1.0" encoding="utf-8"?>
<sst xmlns="http://schemas.openxmlformats.org/spreadsheetml/2006/main" count="35" uniqueCount="35">
  <si>
    <t>Month</t>
  </si>
  <si>
    <t>Units</t>
  </si>
  <si>
    <t>Avg Selling Price</t>
  </si>
  <si>
    <t>Revenue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</si>
  <si>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</si>
  <si>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</si>
  <si>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</si>
  <si>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</si>
  <si>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</si>
  <si>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</si>
  <si>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</si>
  <si>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</si>
  <si>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</si>
  <si>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</si>
  <si>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</si>
  <si>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</si>
  <si>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Unit COGS</t>
  </si>
  <si>
    <t>Gross Margin</t>
  </si>
  <si>
    <t>Number of simulations</t>
  </si>
  <si>
    <t>Total COGS</t>
  </si>
  <si>
    <t>SG&amp;A</t>
  </si>
  <si>
    <t>Net Margins</t>
  </si>
  <si>
    <t>Selling price Average</t>
  </si>
  <si>
    <t xml:space="preserve">Selling price Standard Deviation </t>
  </si>
  <si>
    <t>COGS Average</t>
  </si>
  <si>
    <t>SG&amp;A Percentage</t>
  </si>
  <si>
    <t xml:space="preserve">Total </t>
  </si>
  <si>
    <t>COGS Std Deviation</t>
  </si>
  <si>
    <t>Results</t>
  </si>
  <si>
    <t>Median</t>
  </si>
  <si>
    <t>Mean</t>
  </si>
  <si>
    <t>Std Dev</t>
  </si>
  <si>
    <t>Mode sales</t>
  </si>
  <si>
    <t>Low Sales</t>
  </si>
  <si>
    <t>Max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</si>
</sst>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37" fontId="0" fillId="0" borderId="0" xfId="0" applyNumberFormat="1"/>
    <xf numFmtId="9" fontId="0" fillId="0" borderId="0" xfId="0" applyNumberFormat="1"/>
    <xf numFmtId="37" fontId="0" fillId="0" borderId="0" xfId="0" applyNumberFormat="1" applyAlignment="1">
      <alignment horizontal="center"/>
    </xf>
    <xf numFmtId="37" fontId="0" fillId="0" borderId="0" xfId="0" applyNumberFormat="1" applyAlignment="1">
      <alignment horizontal="center" vertical="center"/>
    </xf>
    <xf numFmtId="0" fontId="0" fillId="2" borderId="0" xfId="0" applyFill="1"/>
    <xf numFmtId="9" fontId="0" fillId="2" borderId="0" xfId="0" applyNumberFormat="1" applyFill="1"/>
    <xf numFmtId="0" fontId="2" fillId="0" borderId="0" xfId="0" applyFont="1" applyAlignment="1">
      <alignment horizontal="center"/>
    </xf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19</xdr:col>
      <xdr:colOff>311293</xdr:colOff>
      <xdr:row>24</xdr:row>
      <xdr:rowOff>91449</xdr:rowOff>
    </xdr:to>
    <xdr:pic>
      <xdr:nvPicPr>
        <xdr:cNvPr id="19" name="Distribution">
          <a:extLst>
            <a:ext uri="{FF2B5EF4-FFF2-40B4-BE49-F238E27FC236}">
              <a16:creationId xmlns:a16="http://schemas.microsoft.com/office/drawing/2014/main" id="{BC4145FA-BD80-4AF3-87E2-3525AADC9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0" y="485775"/>
          <a:ext cx="7921768" cy="42824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205E-5A54-4A40-815D-82947FB98B10}">
  <dimension ref="A1:S30"/>
  <sheetViews>
    <sheetView tabSelected="1" workbookViewId="0">
      <selection activeCell="K29" sqref="K29"/>
    </sheetView>
  </sheetViews>
  <sheetFormatPr defaultRowHeight="15" x14ac:dyDescent="0.25"/>
  <cols>
    <col min="1" max="1" width="30.28515625" bestFit="1" customWidth="1"/>
    <col min="10" max="10" width="10.5703125" customWidth="1"/>
    <col min="11" max="11" width="12.140625" customWidth="1"/>
  </cols>
  <sheetData>
    <row r="1" spans="1:19" ht="23.25" x14ac:dyDescent="0.35">
      <c r="I1" s="8" t="s">
        <v>28</v>
      </c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x14ac:dyDescent="0.25">
      <c r="A2" t="s">
        <v>18</v>
      </c>
      <c r="B2" s="6">
        <v>1000</v>
      </c>
    </row>
    <row r="3" spans="1:19" x14ac:dyDescent="0.25">
      <c r="A3" t="s">
        <v>22</v>
      </c>
      <c r="B3" s="6">
        <v>20</v>
      </c>
    </row>
    <row r="4" spans="1:19" x14ac:dyDescent="0.25">
      <c r="A4" t="s">
        <v>23</v>
      </c>
      <c r="B4" s="6">
        <v>2</v>
      </c>
    </row>
    <row r="6" spans="1:19" x14ac:dyDescent="0.25">
      <c r="A6" t="s">
        <v>24</v>
      </c>
      <c r="B6" s="6">
        <v>14</v>
      </c>
    </row>
    <row r="7" spans="1:19" x14ac:dyDescent="0.25">
      <c r="A7" t="s">
        <v>27</v>
      </c>
      <c r="B7" s="6">
        <v>1</v>
      </c>
    </row>
    <row r="9" spans="1:19" x14ac:dyDescent="0.25">
      <c r="A9" t="s">
        <v>25</v>
      </c>
      <c r="B9" s="7">
        <v>2.9167051545496231E-2</v>
      </c>
    </row>
    <row r="14" spans="1:19" x14ac:dyDescent="0.25">
      <c r="A14" t="s">
        <v>32</v>
      </c>
      <c r="B14" s="6">
        <v>2000</v>
      </c>
    </row>
    <row r="15" spans="1:19" x14ac:dyDescent="0.25">
      <c r="A15" t="s">
        <v>33</v>
      </c>
      <c r="B15" s="6">
        <v>700</v>
      </c>
    </row>
    <row r="16" spans="1:19" x14ac:dyDescent="0.25">
      <c r="A16" t="s">
        <v>34</v>
      </c>
      <c r="B16" s="6">
        <v>6000</v>
      </c>
    </row>
    <row r="27" spans="10:11" ht="18.75" x14ac:dyDescent="0.3">
      <c r="J27" s="9" t="s">
        <v>29</v>
      </c>
      <c r="K27" s="10">
        <v>217238.95254125458</v>
      </c>
    </row>
    <row r="28" spans="10:11" ht="18.75" x14ac:dyDescent="0.3">
      <c r="J28" s="9" t="s">
        <v>30</v>
      </c>
      <c r="K28" s="10">
        <v>229423.14013913507</v>
      </c>
    </row>
    <row r="29" spans="10:11" ht="18.75" x14ac:dyDescent="0.3">
      <c r="J29" s="9" t="s">
        <v>31</v>
      </c>
      <c r="K29" s="10">
        <v>95041.508336665545</v>
      </c>
    </row>
    <row r="30" spans="10:11" ht="18.75" x14ac:dyDescent="0.3">
      <c r="J30" s="9"/>
    </row>
  </sheetData>
  <mergeCells count="1">
    <mergeCell ref="I1:S1"/>
  </mergeCells>
  <dataValidations count="1">
    <dataValidation type="whole" allowBlank="1" showInputMessage="1" showErrorMessage="1" sqref="B2" xr:uid="{CBA99FC2-78A4-45CA-A17B-3527275773DD}">
      <formula1>50</formula1>
      <formula2>2000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0"/>
  <sheetViews>
    <sheetView workbookViewId="0">
      <selection activeCell="H8" sqref="H8"/>
    </sheetView>
  </sheetViews>
  <sheetFormatPr defaultRowHeight="15" x14ac:dyDescent="0.25"/>
  <cols>
    <col min="1" max="1" width="21.7109375" bestFit="1" customWidth="1"/>
    <col min="3" max="3" width="15.7109375" bestFit="1" customWidth="1"/>
    <col min="4" max="4" width="11.85546875" customWidth="1"/>
    <col min="5" max="5" width="10" bestFit="1" customWidth="1"/>
    <col min="6" max="6" width="10" customWidth="1"/>
    <col min="7" max="7" width="12.42578125" bestFit="1" customWidth="1"/>
    <col min="8" max="8" width="14.28515625" customWidth="1"/>
    <col min="9" max="9" width="12.85546875" customWidth="1"/>
  </cols>
  <sheetData>
    <row r="3" spans="1:9" x14ac:dyDescent="0.25">
      <c r="B3" s="3"/>
    </row>
    <row r="7" spans="1:9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16</v>
      </c>
      <c r="F7" s="1" t="s">
        <v>19</v>
      </c>
      <c r="G7" s="1" t="s">
        <v>17</v>
      </c>
      <c r="H7" s="1" t="s">
        <v>20</v>
      </c>
      <c r="I7" s="1" t="s">
        <v>21</v>
      </c>
    </row>
    <row r="8" spans="1:9" x14ac:dyDescent="0.25">
      <c r="A8" t="s">
        <v>4</v>
      </c>
      <c r="B8" s="5">
        <v>2942.2240923661052</v>
      </c>
      <c r="C8" s="5">
        <v>16.131677968118851</v>
      </c>
      <c r="D8" s="5">
        <f t="shared" ref="D8:D19" si="0">B8*C8</f>
        <v>47463.011568090784</v>
      </c>
      <c r="E8" s="1">
        <v>14.255388277750642</v>
      </c>
      <c r="F8" s="5">
        <f t="shared" ref="F8:F19" si="1">-(E8*B8)</f>
        <v>-41942.546836831301</v>
      </c>
      <c r="G8" s="5">
        <f>D8+F8</f>
        <v>5520.4647312594825</v>
      </c>
      <c r="H8" s="5">
        <f>'Model Parameters'!$B$9*Model!D8</f>
        <v>1384.3561049109878</v>
      </c>
      <c r="I8" s="5">
        <f>G8+H8</f>
        <v>6904.8208361704701</v>
      </c>
    </row>
    <row r="9" spans="1:9" x14ac:dyDescent="0.25">
      <c r="A9" t="s">
        <v>5</v>
      </c>
      <c r="B9" s="5">
        <v>2942.2240923661052</v>
      </c>
      <c r="C9" s="5">
        <v>21.093578919902249</v>
      </c>
      <c r="D9" s="5">
        <f t="shared" si="0"/>
        <v>62062.036092362207</v>
      </c>
      <c r="E9" s="1">
        <v>14.289267987797105</v>
      </c>
      <c r="F9" s="5">
        <f t="shared" si="1"/>
        <v>-42042.228535972383</v>
      </c>
      <c r="G9" s="5">
        <f t="shared" ref="G9:G19" si="2">D9+F9</f>
        <v>20019.807556389824</v>
      </c>
      <c r="H9" s="5">
        <f>'Model Parameters'!$B$9*Model!D9</f>
        <v>1810.166605724376</v>
      </c>
      <c r="I9" s="5">
        <f t="shared" ref="I9:I19" si="3">G9-H9</f>
        <v>18209.640950665449</v>
      </c>
    </row>
    <row r="10" spans="1:9" x14ac:dyDescent="0.25">
      <c r="A10" t="s">
        <v>6</v>
      </c>
      <c r="B10" s="5">
        <v>2942.2240923661052</v>
      </c>
      <c r="C10" s="5">
        <v>17.89356770311311</v>
      </c>
      <c r="D10" s="5">
        <f t="shared" si="0"/>
        <v>52646.885994483426</v>
      </c>
      <c r="E10" s="1">
        <v>13.523722010427004</v>
      </c>
      <c r="F10" s="5">
        <f t="shared" si="1"/>
        <v>-39789.820717540111</v>
      </c>
      <c r="G10" s="5">
        <f t="shared" si="2"/>
        <v>12857.065276943315</v>
      </c>
      <c r="H10" s="5">
        <f>'Model Parameters'!$B$9*Model!D10</f>
        <v>1535.5544375109616</v>
      </c>
      <c r="I10" s="5">
        <f t="shared" si="3"/>
        <v>11321.510839432352</v>
      </c>
    </row>
    <row r="11" spans="1:9" x14ac:dyDescent="0.25">
      <c r="A11" t="s">
        <v>7</v>
      </c>
      <c r="B11" s="5">
        <v>2942.2240923661052</v>
      </c>
      <c r="C11" s="5">
        <v>18.301925388291764</v>
      </c>
      <c r="D11" s="5">
        <f t="shared" si="0"/>
        <v>53848.365814118915</v>
      </c>
      <c r="E11" s="1">
        <v>13.84311764251059</v>
      </c>
      <c r="F11" s="5">
        <f t="shared" si="1"/>
        <v>-40729.554241252939</v>
      </c>
      <c r="G11" s="5">
        <f t="shared" si="2"/>
        <v>13118.811572865976</v>
      </c>
      <c r="H11" s="5">
        <f>'Model Parameters'!$B$9*Model!D11</f>
        <v>1570.5980613411434</v>
      </c>
      <c r="I11" s="5">
        <f t="shared" si="3"/>
        <v>11548.213511524833</v>
      </c>
    </row>
    <row r="12" spans="1:9" x14ac:dyDescent="0.25">
      <c r="A12" t="s">
        <v>8</v>
      </c>
      <c r="B12" s="5">
        <v>2942.2240923661052</v>
      </c>
      <c r="C12" s="5">
        <v>21.280976327925977</v>
      </c>
      <c r="D12" s="5">
        <f t="shared" si="0"/>
        <v>62613.40126109658</v>
      </c>
      <c r="E12" s="1">
        <v>15.437014711599133</v>
      </c>
      <c r="F12" s="5">
        <f t="shared" si="1"/>
        <v>-45419.156598676971</v>
      </c>
      <c r="G12" s="5">
        <f t="shared" si="2"/>
        <v>17194.244662419609</v>
      </c>
      <c r="H12" s="5">
        <f>'Model Parameters'!$B$9*Model!D12</f>
        <v>1826.2483020212426</v>
      </c>
      <c r="I12" s="5">
        <f t="shared" si="3"/>
        <v>15367.996360398367</v>
      </c>
    </row>
    <row r="13" spans="1:9" x14ac:dyDescent="0.25">
      <c r="A13" t="s">
        <v>9</v>
      </c>
      <c r="B13" s="5">
        <v>2942.2240923661052</v>
      </c>
      <c r="C13" s="5">
        <v>16.502473263547387</v>
      </c>
      <c r="D13" s="5">
        <f t="shared" si="0"/>
        <v>48553.97441963663</v>
      </c>
      <c r="E13" s="1">
        <v>12.728006097804473</v>
      </c>
      <c r="F13" s="5">
        <f t="shared" si="1"/>
        <v>-37448.64618874302</v>
      </c>
      <c r="G13" s="5">
        <f t="shared" si="2"/>
        <v>11105.32823089361</v>
      </c>
      <c r="H13" s="5">
        <f>'Model Parameters'!$B$9*Model!D13</f>
        <v>1416.1762746362469</v>
      </c>
      <c r="I13" s="5">
        <f t="shared" si="3"/>
        <v>9689.1519562573631</v>
      </c>
    </row>
    <row r="14" spans="1:9" x14ac:dyDescent="0.25">
      <c r="A14" t="s">
        <v>10</v>
      </c>
      <c r="B14" s="5">
        <v>2942.2240923661052</v>
      </c>
      <c r="C14" s="5">
        <v>18.947012061765104</v>
      </c>
      <c r="D14" s="5">
        <f t="shared" si="0"/>
        <v>55746.355366476484</v>
      </c>
      <c r="E14" s="1">
        <v>12.971361865251641</v>
      </c>
      <c r="F14" s="5">
        <f t="shared" si="1"/>
        <v>-38164.653390742322</v>
      </c>
      <c r="G14" s="5">
        <f t="shared" si="2"/>
        <v>17581.701975734162</v>
      </c>
      <c r="H14" s="5">
        <f>'Model Parameters'!$B$9*Model!D14</f>
        <v>1625.95682044757</v>
      </c>
      <c r="I14" s="5">
        <f t="shared" si="3"/>
        <v>15955.745155286593</v>
      </c>
    </row>
    <row r="15" spans="1:9" x14ac:dyDescent="0.25">
      <c r="A15" t="s">
        <v>11</v>
      </c>
      <c r="B15" s="5">
        <v>2942.2240923661052</v>
      </c>
      <c r="C15" s="5">
        <v>16.828534450335912</v>
      </c>
      <c r="D15" s="5">
        <f t="shared" si="0"/>
        <v>49513.31949899131</v>
      </c>
      <c r="E15" s="1">
        <v>15.131501872066845</v>
      </c>
      <c r="F15" s="5">
        <f t="shared" si="1"/>
        <v>-44520.2693616779</v>
      </c>
      <c r="G15" s="5">
        <f t="shared" si="2"/>
        <v>4993.0501373134102</v>
      </c>
      <c r="H15" s="5">
        <f>'Model Parameters'!$B$9*Model!D15</f>
        <v>1444.1575420157033</v>
      </c>
      <c r="I15" s="5">
        <f t="shared" si="3"/>
        <v>3548.892595297707</v>
      </c>
    </row>
    <row r="16" spans="1:9" x14ac:dyDescent="0.25">
      <c r="A16" t="s">
        <v>12</v>
      </c>
      <c r="B16" s="5">
        <v>2942.2240923661052</v>
      </c>
      <c r="C16" s="5">
        <v>18.854400323888573</v>
      </c>
      <c r="D16" s="5">
        <f t="shared" si="0"/>
        <v>55473.870880060254</v>
      </c>
      <c r="E16" s="1">
        <v>12.284571813989428</v>
      </c>
      <c r="F16" s="5">
        <f t="shared" si="1"/>
        <v>-36143.963155521284</v>
      </c>
      <c r="G16" s="5">
        <f t="shared" si="2"/>
        <v>19329.907724538971</v>
      </c>
      <c r="H16" s="5">
        <f>'Model Parameters'!$B$9*Model!D16</f>
        <v>1618.0092513869199</v>
      </c>
      <c r="I16" s="5">
        <f t="shared" si="3"/>
        <v>17711.89847315205</v>
      </c>
    </row>
    <row r="17" spans="1:9" x14ac:dyDescent="0.25">
      <c r="A17" t="s">
        <v>13</v>
      </c>
      <c r="B17" s="5">
        <v>2942.2240923661052</v>
      </c>
      <c r="C17" s="5">
        <v>19.50773729643365</v>
      </c>
      <c r="D17" s="5">
        <f t="shared" si="0"/>
        <v>57396.134661115917</v>
      </c>
      <c r="E17" s="1">
        <v>15.395181476053102</v>
      </c>
      <c r="F17" s="5">
        <f t="shared" si="1"/>
        <v>-45296.073845191815</v>
      </c>
      <c r="G17" s="5">
        <f t="shared" si="2"/>
        <v>12100.060815924102</v>
      </c>
      <c r="H17" s="5">
        <f>'Model Parameters'!$B$9*Model!D17</f>
        <v>1674.0760181730109</v>
      </c>
      <c r="I17" s="5">
        <f t="shared" si="3"/>
        <v>10425.984797751091</v>
      </c>
    </row>
    <row r="18" spans="1:9" x14ac:dyDescent="0.25">
      <c r="A18" t="s">
        <v>14</v>
      </c>
      <c r="B18" s="5">
        <v>2942.2240923661052</v>
      </c>
      <c r="C18" s="5">
        <v>22.971010729769244</v>
      </c>
      <c r="D18" s="5">
        <f t="shared" si="0"/>
        <v>67585.861195127378</v>
      </c>
      <c r="E18" s="1">
        <v>12.892629362900379</v>
      </c>
      <c r="F18" s="5">
        <f t="shared" si="1"/>
        <v>-37933.004725472165</v>
      </c>
      <c r="G18" s="5">
        <f t="shared" si="2"/>
        <v>29652.856469655213</v>
      </c>
      <c r="H18" s="5">
        <f>'Model Parameters'!$B$9*Model!D18</f>
        <v>1971.2802972250338</v>
      </c>
      <c r="I18" s="5">
        <f t="shared" si="3"/>
        <v>27681.576172430177</v>
      </c>
    </row>
    <row r="19" spans="1:9" x14ac:dyDescent="0.25">
      <c r="A19" t="s">
        <v>15</v>
      </c>
      <c r="B19" s="5">
        <v>2942.2240923661052</v>
      </c>
      <c r="C19" s="5">
        <v>20.685782765945937</v>
      </c>
      <c r="D19" s="5">
        <f t="shared" si="0"/>
        <v>60862.208423417709</v>
      </c>
      <c r="E19" s="1">
        <v>12.910353150554721</v>
      </c>
      <c r="F19" s="5">
        <f t="shared" si="1"/>
        <v>-37985.152080516753</v>
      </c>
      <c r="G19" s="5">
        <f t="shared" si="2"/>
        <v>22877.056342900956</v>
      </c>
      <c r="H19" s="5">
        <f>'Model Parameters'!$B$9*Model!D19</f>
        <v>1775.1711702585592</v>
      </c>
      <c r="I19" s="5">
        <f t="shared" si="3"/>
        <v>21101.885172642396</v>
      </c>
    </row>
    <row r="20" spans="1:9" x14ac:dyDescent="0.25">
      <c r="A20" t="s">
        <v>26</v>
      </c>
      <c r="B20" s="2">
        <f>SUM(B8:B19)</f>
        <v>35306.689108393264</v>
      </c>
      <c r="C20" s="2"/>
      <c r="D20" s="4">
        <f>SUM(D8:D19)</f>
        <v>673765.42517497763</v>
      </c>
      <c r="F20" s="2">
        <f>SUM(F8:F19)</f>
        <v>-487415.06967813894</v>
      </c>
      <c r="G20" s="5">
        <f>D20+F20</f>
        <v>186350.35549683869</v>
      </c>
      <c r="H20" s="1">
        <f>SUM(H8:H19)</f>
        <v>19651.750885651752</v>
      </c>
      <c r="I20" s="5">
        <f>SUM(G20:H20)</f>
        <v>206002.10638249043</v>
      </c>
    </row>
  </sheetData>
  <phoneticPr fontId="1" type="noConversion"/>
  <dataValidations count="1">
    <dataValidation type="whole" allowBlank="1" showInputMessage="1" showErrorMessage="1" sqref="B2" xr:uid="{D6AC6202-4BE5-4764-9EEF-E66636E816D5}">
      <formula1>50</formula1>
      <formula2>2000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Parameters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Gaurang Mehra</dc:creator>
  <cp:lastModifiedBy>Gaurang Mehra</cp:lastModifiedBy>
  <dcterms:created xsi:type="dcterms:W3CDTF">2015-06-05T18:17:20Z</dcterms:created>
  <dcterms:modified xsi:type="dcterms:W3CDTF">2021-03-09T15:26:58Z</dcterms:modified>
</cp:coreProperties>
</file>