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Data/Proefhoeve/"/>
    </mc:Choice>
  </mc:AlternateContent>
  <xr:revisionPtr revIDLastSave="1" documentId="11_6093C0BE5E4EEF564C389FD8FBEF91CF76C75E83" xr6:coauthVersionLast="47" xr6:coauthVersionMax="47" xr10:uidLastSave="{00C58A59-6652-4B93-BD0A-82715C5ACBAC}"/>
  <bookViews>
    <workbookView xWindow="32355" yWindow="39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xG0bTNUdybe2j1nWG7egfHjAlZln6Qrst/7bczfRJ8="/>
    </ext>
  </extLst>
</workbook>
</file>

<file path=xl/calcChain.xml><?xml version="1.0" encoding="utf-8"?>
<calcChain xmlns="http://schemas.openxmlformats.org/spreadsheetml/2006/main">
  <c r="T17" i="1" l="1"/>
  <c r="Q17" i="1"/>
  <c r="X16" i="1"/>
  <c r="H16" i="1"/>
  <c r="AF15" i="1"/>
  <c r="AF16" i="1" s="1"/>
  <c r="X15" i="1"/>
  <c r="W15" i="1"/>
  <c r="W16" i="1" s="1"/>
  <c r="V15" i="1"/>
  <c r="V16" i="1" s="1"/>
  <c r="S15" i="1"/>
  <c r="S16" i="1" s="1"/>
  <c r="Q15" i="1"/>
  <c r="Q16" i="1" s="1"/>
  <c r="P15" i="1"/>
  <c r="P16" i="1" s="1"/>
  <c r="H15" i="1"/>
  <c r="G15" i="1"/>
  <c r="G16" i="1" s="1"/>
  <c r="F15" i="1"/>
  <c r="F16" i="1" s="1"/>
  <c r="C15" i="1"/>
  <c r="C16" i="1" s="1"/>
  <c r="AD14" i="1"/>
  <c r="AD17" i="1" s="1"/>
  <c r="V14" i="1"/>
  <c r="V17" i="1" s="1"/>
  <c r="U14" i="1"/>
  <c r="U17" i="1" s="1"/>
  <c r="T14" i="1"/>
  <c r="Q14" i="1"/>
  <c r="N14" i="1"/>
  <c r="N17" i="1" s="1"/>
  <c r="F14" i="1"/>
  <c r="F17" i="1" s="1"/>
  <c r="E14" i="1"/>
  <c r="E17" i="1" s="1"/>
  <c r="D14" i="1"/>
  <c r="D17" i="1" s="1"/>
  <c r="AF13" i="1"/>
  <c r="AE13" i="1"/>
  <c r="AE14" i="1" s="1"/>
  <c r="AE17" i="1" s="1"/>
  <c r="AD13" i="1"/>
  <c r="AD15" i="1" s="1"/>
  <c r="AD16" i="1" s="1"/>
  <c r="AC13" i="1"/>
  <c r="AC15" i="1" s="1"/>
  <c r="AC16" i="1" s="1"/>
  <c r="AB13" i="1"/>
  <c r="AB15" i="1" s="1"/>
  <c r="AB16" i="1" s="1"/>
  <c r="AA13" i="1"/>
  <c r="AA15" i="1" s="1"/>
  <c r="AA16" i="1" s="1"/>
  <c r="Z13" i="1"/>
  <c r="Z15" i="1" s="1"/>
  <c r="Z16" i="1" s="1"/>
  <c r="Y13" i="1"/>
  <c r="Y15" i="1" s="1"/>
  <c r="Y16" i="1" s="1"/>
  <c r="X13" i="1"/>
  <c r="W13" i="1"/>
  <c r="V13" i="1"/>
  <c r="U13" i="1"/>
  <c r="U15" i="1" s="1"/>
  <c r="U16" i="1" s="1"/>
  <c r="T13" i="1"/>
  <c r="T15" i="1" s="1"/>
  <c r="T16" i="1" s="1"/>
  <c r="S13" i="1"/>
  <c r="R13" i="1"/>
  <c r="R15" i="1" s="1"/>
  <c r="R16" i="1" s="1"/>
  <c r="Q13" i="1"/>
  <c r="P13" i="1"/>
  <c r="O13" i="1"/>
  <c r="O14" i="1" s="1"/>
  <c r="O17" i="1" s="1"/>
  <c r="N13" i="1"/>
  <c r="N15" i="1" s="1"/>
  <c r="N16" i="1" s="1"/>
  <c r="M13" i="1"/>
  <c r="M15" i="1" s="1"/>
  <c r="M16" i="1" s="1"/>
  <c r="L13" i="1"/>
  <c r="L15" i="1" s="1"/>
  <c r="L16" i="1" s="1"/>
  <c r="K13" i="1"/>
  <c r="K15" i="1" s="1"/>
  <c r="K16" i="1" s="1"/>
  <c r="J13" i="1"/>
  <c r="J15" i="1" s="1"/>
  <c r="J16" i="1" s="1"/>
  <c r="I13" i="1"/>
  <c r="I15" i="1" s="1"/>
  <c r="I16" i="1" s="1"/>
  <c r="H13" i="1"/>
  <c r="G13" i="1"/>
  <c r="F13" i="1"/>
  <c r="E13" i="1"/>
  <c r="E15" i="1" s="1"/>
  <c r="E16" i="1" s="1"/>
  <c r="D13" i="1"/>
  <c r="D15" i="1" s="1"/>
  <c r="D16" i="1" s="1"/>
  <c r="C13" i="1"/>
  <c r="AF12" i="1"/>
  <c r="AF14" i="1" s="1"/>
  <c r="AF17" i="1" s="1"/>
  <c r="AE12" i="1"/>
  <c r="AD12" i="1"/>
  <c r="AC12" i="1"/>
  <c r="AC14" i="1" s="1"/>
  <c r="AC17" i="1" s="1"/>
  <c r="AB12" i="1"/>
  <c r="AB14" i="1" s="1"/>
  <c r="AB17" i="1" s="1"/>
  <c r="AA12" i="1"/>
  <c r="AA14" i="1" s="1"/>
  <c r="AA17" i="1" s="1"/>
  <c r="Z12" i="1"/>
  <c r="Z14" i="1" s="1"/>
  <c r="Z17" i="1" s="1"/>
  <c r="Y12" i="1"/>
  <c r="Y14" i="1" s="1"/>
  <c r="Y17" i="1" s="1"/>
  <c r="X12" i="1"/>
  <c r="X14" i="1" s="1"/>
  <c r="X17" i="1" s="1"/>
  <c r="W12" i="1"/>
  <c r="W14" i="1" s="1"/>
  <c r="W17" i="1" s="1"/>
  <c r="V12" i="1"/>
  <c r="U12" i="1"/>
  <c r="T12" i="1"/>
  <c r="S12" i="1"/>
  <c r="S14" i="1" s="1"/>
  <c r="S17" i="1" s="1"/>
  <c r="R12" i="1"/>
  <c r="R14" i="1" s="1"/>
  <c r="R17" i="1" s="1"/>
  <c r="Q12" i="1"/>
  <c r="P12" i="1"/>
  <c r="P14" i="1" s="1"/>
  <c r="P17" i="1" s="1"/>
  <c r="O12" i="1"/>
  <c r="N12" i="1"/>
  <c r="M12" i="1"/>
  <c r="M14" i="1" s="1"/>
  <c r="M17" i="1" s="1"/>
  <c r="L12" i="1"/>
  <c r="L14" i="1" s="1"/>
  <c r="L17" i="1" s="1"/>
  <c r="K12" i="1"/>
  <c r="K14" i="1" s="1"/>
  <c r="K17" i="1" s="1"/>
  <c r="J12" i="1"/>
  <c r="J14" i="1" s="1"/>
  <c r="J17" i="1" s="1"/>
  <c r="I12" i="1"/>
  <c r="I14" i="1" s="1"/>
  <c r="I17" i="1" s="1"/>
  <c r="H12" i="1"/>
  <c r="H14" i="1" s="1"/>
  <c r="H17" i="1" s="1"/>
  <c r="G12" i="1"/>
  <c r="G14" i="1" s="1"/>
  <c r="G17" i="1" s="1"/>
  <c r="F12" i="1"/>
  <c r="E12" i="1"/>
  <c r="D12" i="1"/>
  <c r="C12" i="1"/>
  <c r="C14" i="1" s="1"/>
  <c r="C17" i="1" s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O15" i="1" l="1"/>
  <c r="O16" i="1" s="1"/>
  <c r="AE15" i="1"/>
  <c r="AE16" i="1" s="1"/>
</calcChain>
</file>

<file path=xl/sharedStrings.xml><?xml version="1.0" encoding="utf-8"?>
<sst xmlns="http://schemas.openxmlformats.org/spreadsheetml/2006/main" count="60" uniqueCount="60">
  <si>
    <t>Copecky number</t>
  </si>
  <si>
    <t xml:space="preserve">Bottelare </t>
  </si>
  <si>
    <t>4-p9</t>
  </si>
  <si>
    <t>12-p7</t>
  </si>
  <si>
    <t>07-p5</t>
  </si>
  <si>
    <t>11-p9</t>
  </si>
  <si>
    <t>01-p3</t>
  </si>
  <si>
    <t>23-p10</t>
  </si>
  <si>
    <t>22-p1</t>
  </si>
  <si>
    <t>09-p5</t>
  </si>
  <si>
    <t>17-p14</t>
  </si>
  <si>
    <t>21-p14</t>
  </si>
  <si>
    <t>16-p6</t>
  </si>
  <si>
    <t>13-p4</t>
  </si>
  <si>
    <t>15-p2</t>
  </si>
  <si>
    <t>02-p7</t>
  </si>
  <si>
    <t>10-p4</t>
  </si>
  <si>
    <t>19-p11</t>
  </si>
  <si>
    <t>405-p8</t>
  </si>
  <si>
    <t>14-p2</t>
  </si>
  <si>
    <t>03-p3</t>
  </si>
  <si>
    <t>400-p15</t>
  </si>
  <si>
    <t>18-p6</t>
  </si>
  <si>
    <t>08-p11</t>
  </si>
  <si>
    <t>415-p12</t>
  </si>
  <si>
    <t>416-p13</t>
  </si>
  <si>
    <t>404-p12</t>
  </si>
  <si>
    <t>24-p10</t>
  </si>
  <si>
    <t>422-p15</t>
  </si>
  <si>
    <t>470-p13</t>
  </si>
  <si>
    <t>20-p1</t>
  </si>
  <si>
    <t>423-p8</t>
  </si>
  <si>
    <t>Depth</t>
  </si>
  <si>
    <t>Mass wet sample+ring+caps [g]</t>
  </si>
  <si>
    <t>Mass caps [g]</t>
  </si>
  <si>
    <t>Cup number</t>
  </si>
  <si>
    <t>l213</t>
  </si>
  <si>
    <t>Rrunoff</t>
  </si>
  <si>
    <t>Lrunoff</t>
  </si>
  <si>
    <t xml:space="preserve">SL3 </t>
  </si>
  <si>
    <t>RL4-10</t>
  </si>
  <si>
    <t>ev50</t>
  </si>
  <si>
    <t>4-t280</t>
  </si>
  <si>
    <t>lr90</t>
  </si>
  <si>
    <t>l195</t>
  </si>
  <si>
    <t>1-aa2b</t>
  </si>
  <si>
    <t>9-7-rr2</t>
  </si>
  <si>
    <t>41-1</t>
  </si>
  <si>
    <t>Mass cup [g]</t>
  </si>
  <si>
    <t>Mass cup + soil wet [g]</t>
  </si>
  <si>
    <t>Mass cup + soil dry [g]</t>
  </si>
  <si>
    <t>Copecky mass [g]</t>
  </si>
  <si>
    <t>Copecky volume [cm3]</t>
  </si>
  <si>
    <t>Wet sample [g]</t>
  </si>
  <si>
    <t>Wet sample2 [g]</t>
  </si>
  <si>
    <t>Dry sample [g]</t>
  </si>
  <si>
    <t>Mass loss [g]</t>
  </si>
  <si>
    <t>Bulk density [g/cm3]</t>
  </si>
  <si>
    <t>Porosity [-]</t>
  </si>
  <si>
    <t>Volumetric 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</si>
</sst>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65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165" fontId="1" fillId="3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8"/>
  <sheetViews>
    <sheetView tabSelected="1" workbookViewId="0">
      <selection activeCell="V21" sqref="V21"/>
    </sheetView>
  </sheetViews>
  <sheetFormatPr defaultColWidth="14.42578125" defaultRowHeight="15" customHeight="1" x14ac:dyDescent="0.25"/>
  <cols>
    <col min="1" max="1" width="8.7109375" customWidth="1"/>
    <col min="2" max="2" width="20.7109375" customWidth="1"/>
    <col min="3" max="3" width="10.42578125" customWidth="1"/>
    <col min="4" max="4" width="10.7109375" customWidth="1"/>
    <col min="5" max="5" width="10.28515625" customWidth="1"/>
    <col min="6" max="6" width="10.140625" style="10" customWidth="1"/>
    <col min="7" max="7" width="10.42578125" style="10" customWidth="1"/>
    <col min="8" max="8" width="9.85546875" customWidth="1"/>
    <col min="9" max="9" width="10.42578125" style="10" customWidth="1"/>
    <col min="10" max="10" width="8.7109375" style="10" customWidth="1"/>
    <col min="11" max="11" width="8.7109375" customWidth="1"/>
    <col min="12" max="14" width="8.7109375" style="10" customWidth="1"/>
    <col min="15" max="15" width="8.7109375" customWidth="1"/>
    <col min="16" max="16" width="8.7109375" style="10" customWidth="1"/>
    <col min="17" max="17" width="8.7109375" customWidth="1"/>
    <col min="18" max="20" width="8.7109375" style="10" customWidth="1"/>
    <col min="21" max="25" width="8.7109375" customWidth="1"/>
    <col min="26" max="29" width="8.7109375" style="10" customWidth="1"/>
    <col min="30" max="32" width="8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7" t="s">
        <v>8</v>
      </c>
      <c r="J1" s="11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2" t="s">
        <v>14</v>
      </c>
      <c r="P1" s="11" t="s">
        <v>15</v>
      </c>
      <c r="Q1" s="2" t="s">
        <v>16</v>
      </c>
      <c r="R1" s="11" t="s">
        <v>17</v>
      </c>
      <c r="S1" s="11" t="s">
        <v>18</v>
      </c>
      <c r="T1" s="1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 t="s">
        <v>32</v>
      </c>
      <c r="C2" s="1">
        <v>50</v>
      </c>
      <c r="D2" s="1">
        <v>50</v>
      </c>
      <c r="E2" s="1">
        <v>50</v>
      </c>
      <c r="F2" s="7">
        <v>10</v>
      </c>
      <c r="G2" s="7">
        <v>10</v>
      </c>
      <c r="H2" s="1">
        <v>50</v>
      </c>
      <c r="I2" s="7">
        <v>10</v>
      </c>
      <c r="J2" s="11">
        <v>10</v>
      </c>
      <c r="K2" s="2">
        <v>50</v>
      </c>
      <c r="L2" s="11">
        <v>10</v>
      </c>
      <c r="M2" s="11">
        <v>10</v>
      </c>
      <c r="N2" s="11">
        <v>10</v>
      </c>
      <c r="O2" s="2">
        <v>50</v>
      </c>
      <c r="P2" s="11">
        <v>10</v>
      </c>
      <c r="Q2" s="2">
        <v>50</v>
      </c>
      <c r="R2" s="11">
        <v>10</v>
      </c>
      <c r="S2" s="11">
        <v>10</v>
      </c>
      <c r="T2" s="11">
        <v>10</v>
      </c>
      <c r="U2" s="2">
        <v>50</v>
      </c>
      <c r="V2" s="2">
        <v>50</v>
      </c>
      <c r="W2" s="2">
        <v>50</v>
      </c>
      <c r="X2" s="2">
        <v>50</v>
      </c>
      <c r="Y2" s="2">
        <v>50</v>
      </c>
      <c r="Z2" s="11">
        <v>10</v>
      </c>
      <c r="AA2" s="11">
        <v>10</v>
      </c>
      <c r="AB2" s="11">
        <v>10</v>
      </c>
      <c r="AC2" s="11">
        <v>10</v>
      </c>
      <c r="AD2" s="2">
        <v>50</v>
      </c>
      <c r="AE2" s="2">
        <v>50</v>
      </c>
      <c r="AF2" s="2">
        <v>50</v>
      </c>
    </row>
    <row r="3" spans="1:32" x14ac:dyDescent="0.25">
      <c r="A3" s="1" t="s">
        <v>33</v>
      </c>
      <c r="C3" s="1">
        <v>311.70999999999998</v>
      </c>
      <c r="D3" s="1">
        <v>294.62</v>
      </c>
      <c r="E3" s="1">
        <v>280.64999999999998</v>
      </c>
      <c r="F3" s="7">
        <v>287.11</v>
      </c>
      <c r="G3" s="7">
        <v>283.35000000000002</v>
      </c>
      <c r="H3" s="1">
        <v>276.77999999999997</v>
      </c>
      <c r="I3" s="7">
        <v>292.82</v>
      </c>
      <c r="J3" s="11">
        <v>285.23</v>
      </c>
      <c r="K3" s="2">
        <v>278.92</v>
      </c>
      <c r="L3" s="11">
        <v>288.45999999999998</v>
      </c>
      <c r="M3" s="11">
        <v>296.08999999999997</v>
      </c>
      <c r="N3" s="11">
        <v>293.22000000000003</v>
      </c>
      <c r="O3" s="2">
        <v>306.3</v>
      </c>
      <c r="P3" s="11">
        <v>291.31</v>
      </c>
      <c r="Q3" s="2">
        <v>301.04000000000002</v>
      </c>
      <c r="R3" s="11">
        <v>292.81</v>
      </c>
      <c r="S3" s="11">
        <v>291.08999999999997</v>
      </c>
      <c r="T3" s="11">
        <v>298.99</v>
      </c>
      <c r="U3" s="2">
        <v>277.61</v>
      </c>
      <c r="V3" s="2">
        <v>395.92</v>
      </c>
      <c r="W3" s="2">
        <v>286.82</v>
      </c>
      <c r="X3" s="2">
        <v>292.43</v>
      </c>
      <c r="Y3" s="2">
        <v>300.95</v>
      </c>
      <c r="Z3" s="11">
        <v>288.66000000000003</v>
      </c>
      <c r="AA3" s="11">
        <v>292.16000000000003</v>
      </c>
      <c r="AB3" s="11">
        <v>293.11</v>
      </c>
      <c r="AC3" s="11">
        <v>290.54000000000002</v>
      </c>
      <c r="AD3" s="2">
        <v>284.52999999999997</v>
      </c>
      <c r="AE3" s="2">
        <v>293.10000000000002</v>
      </c>
      <c r="AF3" s="2">
        <v>299.05</v>
      </c>
    </row>
    <row r="4" spans="1:32" x14ac:dyDescent="0.25">
      <c r="A4" s="1" t="s">
        <v>34</v>
      </c>
      <c r="C4" s="1">
        <v>12.47</v>
      </c>
      <c r="D4" s="1">
        <v>12.48</v>
      </c>
      <c r="E4" s="1">
        <v>12.43</v>
      </c>
      <c r="F4" s="7">
        <v>12.45</v>
      </c>
      <c r="G4" s="7">
        <v>12.48</v>
      </c>
      <c r="H4" s="1">
        <v>12.46</v>
      </c>
      <c r="I4" s="7">
        <v>12.5</v>
      </c>
      <c r="J4" s="11">
        <v>12.48</v>
      </c>
      <c r="K4" s="2">
        <v>12.46</v>
      </c>
      <c r="L4" s="11">
        <v>12.41</v>
      </c>
      <c r="M4" s="11">
        <v>12.47</v>
      </c>
      <c r="N4" s="11">
        <v>12.46</v>
      </c>
      <c r="O4" s="2">
        <v>12.4</v>
      </c>
      <c r="P4" s="11">
        <v>12.53</v>
      </c>
      <c r="Q4" s="2">
        <v>12.4</v>
      </c>
      <c r="R4" s="11">
        <v>12.45</v>
      </c>
      <c r="S4" s="11">
        <v>12.57</v>
      </c>
      <c r="T4" s="11">
        <v>12.5</v>
      </c>
      <c r="U4" s="2">
        <v>12.46</v>
      </c>
      <c r="V4" s="2">
        <v>12.54</v>
      </c>
      <c r="W4" s="2">
        <v>12.45</v>
      </c>
      <c r="X4" s="2">
        <v>12.45</v>
      </c>
      <c r="Y4" s="2">
        <v>12.54</v>
      </c>
      <c r="Z4" s="11">
        <v>12.61</v>
      </c>
      <c r="AA4" s="11">
        <v>12.54</v>
      </c>
      <c r="AB4" s="11">
        <v>12.52</v>
      </c>
      <c r="AC4" s="11">
        <v>12.65</v>
      </c>
      <c r="AD4" s="2">
        <v>12.45</v>
      </c>
      <c r="AE4" s="2">
        <v>12.45</v>
      </c>
      <c r="AF4" s="2">
        <v>12.5</v>
      </c>
    </row>
    <row r="5" spans="1:32" x14ac:dyDescent="0.25">
      <c r="A5" s="3" t="s">
        <v>35</v>
      </c>
      <c r="B5" s="4"/>
      <c r="C5" s="3">
        <v>60</v>
      </c>
      <c r="D5" s="3">
        <v>10</v>
      </c>
      <c r="E5" s="3">
        <v>52</v>
      </c>
      <c r="F5" s="8">
        <v>23</v>
      </c>
      <c r="G5" s="8" t="s">
        <v>36</v>
      </c>
      <c r="H5" s="3">
        <v>42</v>
      </c>
      <c r="I5" s="8">
        <v>48</v>
      </c>
      <c r="J5" s="12">
        <v>53</v>
      </c>
      <c r="K5" s="4">
        <v>55</v>
      </c>
      <c r="L5" s="12">
        <v>12</v>
      </c>
      <c r="M5" s="12">
        <v>36</v>
      </c>
      <c r="N5" s="12" t="s">
        <v>37</v>
      </c>
      <c r="O5" s="4" t="s">
        <v>38</v>
      </c>
      <c r="P5" s="12" t="s">
        <v>39</v>
      </c>
      <c r="Q5" s="4" t="s">
        <v>40</v>
      </c>
      <c r="R5" s="12">
        <v>69</v>
      </c>
      <c r="S5" s="13">
        <v>45200</v>
      </c>
      <c r="T5" s="12" t="s">
        <v>41</v>
      </c>
      <c r="U5" s="4">
        <v>64</v>
      </c>
      <c r="V5" s="4">
        <v>59</v>
      </c>
      <c r="W5" s="4">
        <v>3</v>
      </c>
      <c r="X5" s="4">
        <v>15</v>
      </c>
      <c r="Y5" s="4" t="s">
        <v>42</v>
      </c>
      <c r="Z5" s="12" t="s">
        <v>43</v>
      </c>
      <c r="AA5" s="12" t="s">
        <v>44</v>
      </c>
      <c r="AB5" s="12" t="s">
        <v>45</v>
      </c>
      <c r="AC5" s="12">
        <v>582</v>
      </c>
      <c r="AD5" s="4" t="s">
        <v>46</v>
      </c>
      <c r="AE5" s="4">
        <v>65</v>
      </c>
      <c r="AF5" s="4" t="s">
        <v>47</v>
      </c>
    </row>
    <row r="6" spans="1:32" x14ac:dyDescent="0.25">
      <c r="A6" s="1" t="s">
        <v>48</v>
      </c>
      <c r="C6" s="1">
        <v>8.86</v>
      </c>
      <c r="D6" s="1">
        <v>8.81</v>
      </c>
      <c r="E6" s="1">
        <v>8.8000000000000007</v>
      </c>
      <c r="F6" s="7">
        <v>8.8000000000000007</v>
      </c>
      <c r="G6" s="7">
        <v>9.76</v>
      </c>
      <c r="H6" s="1">
        <v>8.9</v>
      </c>
      <c r="I6" s="7">
        <v>8.83</v>
      </c>
      <c r="J6" s="11">
        <v>8.75</v>
      </c>
      <c r="K6" s="2">
        <v>8.8000000000000007</v>
      </c>
      <c r="L6" s="11">
        <v>8.6</v>
      </c>
      <c r="M6" s="11">
        <v>8.6</v>
      </c>
      <c r="N6" s="11">
        <v>9.1300000000000008</v>
      </c>
      <c r="O6" s="2">
        <v>9.0500000000000007</v>
      </c>
      <c r="P6" s="11">
        <v>9.85</v>
      </c>
      <c r="Q6" s="2">
        <v>9.9499999999999993</v>
      </c>
      <c r="R6" s="11">
        <v>9.01</v>
      </c>
      <c r="S6" s="11">
        <v>10.14</v>
      </c>
      <c r="T6" s="11">
        <v>9.74</v>
      </c>
      <c r="U6" s="2">
        <v>8.6999999999999993</v>
      </c>
      <c r="V6" s="2">
        <v>8.9</v>
      </c>
      <c r="W6" s="2">
        <v>8.8000000000000007</v>
      </c>
      <c r="X6" s="2">
        <v>8.8000000000000007</v>
      </c>
      <c r="Y6" s="2"/>
      <c r="Z6" s="11">
        <v>9.01</v>
      </c>
      <c r="AA6" s="11">
        <v>9.14</v>
      </c>
      <c r="AB6" s="11">
        <v>8.15</v>
      </c>
      <c r="AC6" s="11"/>
      <c r="AD6" s="2">
        <v>9.89</v>
      </c>
      <c r="AE6" s="2">
        <v>9.09</v>
      </c>
      <c r="AF6" s="2"/>
    </row>
    <row r="7" spans="1:32" x14ac:dyDescent="0.25">
      <c r="A7" s="1" t="s">
        <v>49</v>
      </c>
      <c r="C7" s="1">
        <v>211.58</v>
      </c>
      <c r="D7" s="1">
        <v>194.19</v>
      </c>
      <c r="E7" s="1">
        <v>179.4</v>
      </c>
      <c r="F7" s="7">
        <v>186.72</v>
      </c>
      <c r="G7" s="7">
        <v>184.27</v>
      </c>
      <c r="H7" s="1">
        <v>176.16</v>
      </c>
      <c r="I7" s="7">
        <v>192.5</v>
      </c>
      <c r="J7" s="11">
        <v>184.72</v>
      </c>
      <c r="K7" s="2">
        <v>180.54</v>
      </c>
      <c r="L7" s="11">
        <v>187.96</v>
      </c>
      <c r="M7" s="11">
        <v>195.7</v>
      </c>
      <c r="N7" s="11">
        <v>193.16</v>
      </c>
      <c r="O7" s="2">
        <v>205.84</v>
      </c>
      <c r="P7" s="11">
        <v>191.68</v>
      </c>
      <c r="Q7" s="2">
        <v>202.13</v>
      </c>
      <c r="R7" s="11">
        <v>192.22</v>
      </c>
      <c r="S7" s="11">
        <v>190.55</v>
      </c>
      <c r="T7" s="11">
        <v>199.48</v>
      </c>
      <c r="U7" s="2">
        <v>175.7</v>
      </c>
      <c r="V7" s="2">
        <v>206.1</v>
      </c>
      <c r="W7" s="2">
        <v>186.44</v>
      </c>
      <c r="X7" s="2">
        <v>192.3</v>
      </c>
      <c r="Y7" s="2">
        <v>199.76</v>
      </c>
      <c r="Z7" s="11">
        <v>185.49</v>
      </c>
      <c r="AA7" s="11">
        <v>190.54</v>
      </c>
      <c r="AB7" s="11">
        <v>193.33</v>
      </c>
      <c r="AC7" s="11">
        <v>189.57</v>
      </c>
      <c r="AD7" s="2">
        <v>183.27</v>
      </c>
      <c r="AE7" s="2">
        <v>192.95</v>
      </c>
      <c r="AF7" s="2">
        <v>197.3</v>
      </c>
    </row>
    <row r="8" spans="1:32" x14ac:dyDescent="0.25">
      <c r="A8" s="1" t="s">
        <v>50</v>
      </c>
      <c r="C8" s="1">
        <v>181.78</v>
      </c>
      <c r="D8" s="1">
        <v>172.84</v>
      </c>
      <c r="E8" s="1">
        <v>134</v>
      </c>
      <c r="F8" s="7">
        <v>161.6</v>
      </c>
      <c r="G8" s="7">
        <v>158.08000000000001</v>
      </c>
      <c r="H8" s="1">
        <v>129.19999999999999</v>
      </c>
      <c r="I8" s="7">
        <v>165.71</v>
      </c>
      <c r="J8" s="11">
        <v>156.61000000000001</v>
      </c>
      <c r="K8" s="2">
        <v>166.76</v>
      </c>
      <c r="L8" s="11">
        <v>161.66999999999999</v>
      </c>
      <c r="M8" s="11">
        <v>166.35</v>
      </c>
      <c r="N8" s="11">
        <v>167.83</v>
      </c>
      <c r="O8" s="2">
        <v>180.77</v>
      </c>
      <c r="P8" s="11">
        <v>169.19</v>
      </c>
      <c r="Q8" s="2">
        <v>178.88</v>
      </c>
      <c r="R8" s="11">
        <v>167.64</v>
      </c>
      <c r="S8" s="11">
        <v>165.5</v>
      </c>
      <c r="T8" s="11">
        <v>174.41</v>
      </c>
      <c r="U8" s="2">
        <v>129.75</v>
      </c>
      <c r="V8" s="2">
        <v>176.17</v>
      </c>
      <c r="W8" s="2">
        <v>142.6</v>
      </c>
      <c r="X8" s="2">
        <v>171.9</v>
      </c>
      <c r="Y8" s="2">
        <v>184.08</v>
      </c>
      <c r="Z8" s="11">
        <v>163.02000000000001</v>
      </c>
      <c r="AA8" s="11">
        <v>164.58</v>
      </c>
      <c r="AB8" s="11">
        <v>166.71</v>
      </c>
      <c r="AC8" s="11">
        <v>162.86000000000001</v>
      </c>
      <c r="AD8" s="2">
        <v>143.94999999999999</v>
      </c>
      <c r="AE8" s="2">
        <v>153.80000000000001</v>
      </c>
      <c r="AF8" s="2">
        <v>182</v>
      </c>
    </row>
    <row r="9" spans="1:32" x14ac:dyDescent="0.25">
      <c r="A9" s="1" t="s">
        <v>51</v>
      </c>
      <c r="C9" s="1">
        <v>96.21</v>
      </c>
      <c r="D9" s="1">
        <v>93.65</v>
      </c>
      <c r="E9" s="1">
        <v>96.7</v>
      </c>
      <c r="F9" s="7">
        <v>96.57</v>
      </c>
      <c r="G9" s="7">
        <v>96.18</v>
      </c>
      <c r="H9" s="1">
        <v>96.47</v>
      </c>
      <c r="I9" s="7">
        <v>96.54</v>
      </c>
      <c r="J9" s="11">
        <v>96.67</v>
      </c>
      <c r="K9" s="2">
        <v>94.85</v>
      </c>
      <c r="L9" s="11">
        <v>96.53</v>
      </c>
      <c r="M9" s="11">
        <v>96.58</v>
      </c>
      <c r="N9" s="11">
        <v>96.6</v>
      </c>
      <c r="O9" s="2">
        <v>96.73</v>
      </c>
      <c r="P9" s="11">
        <v>96.66</v>
      </c>
      <c r="Q9" s="2">
        <v>96.29</v>
      </c>
      <c r="R9" s="11">
        <v>96.51</v>
      </c>
      <c r="S9" s="11">
        <v>97.68</v>
      </c>
      <c r="T9" s="11">
        <v>96.31</v>
      </c>
      <c r="U9" s="2">
        <v>97.33</v>
      </c>
      <c r="V9" s="2">
        <v>96.27</v>
      </c>
      <c r="W9" s="2">
        <v>96.43</v>
      </c>
      <c r="X9" s="2">
        <v>96.57</v>
      </c>
      <c r="Y9" s="5">
        <v>97.66</v>
      </c>
      <c r="Z9" s="11">
        <v>99.49</v>
      </c>
      <c r="AA9" s="11">
        <v>97.75</v>
      </c>
      <c r="AB9" s="11">
        <v>96.22</v>
      </c>
      <c r="AC9" s="11">
        <v>97.79</v>
      </c>
      <c r="AD9" s="2">
        <v>98.33</v>
      </c>
      <c r="AE9" s="2">
        <v>96.41</v>
      </c>
      <c r="AF9" s="2">
        <v>97.66</v>
      </c>
    </row>
    <row r="10" spans="1:32" x14ac:dyDescent="0.25">
      <c r="A10" s="1" t="s">
        <v>52</v>
      </c>
      <c r="C10" s="6">
        <v>97</v>
      </c>
      <c r="D10" s="6">
        <v>97</v>
      </c>
      <c r="E10" s="6">
        <v>97</v>
      </c>
      <c r="F10" s="9">
        <v>97</v>
      </c>
      <c r="G10" s="9">
        <v>97</v>
      </c>
      <c r="H10" s="6">
        <v>97</v>
      </c>
      <c r="I10" s="9">
        <v>97</v>
      </c>
      <c r="J10" s="9">
        <v>97</v>
      </c>
      <c r="K10" s="6">
        <v>97</v>
      </c>
      <c r="L10" s="9">
        <v>97</v>
      </c>
      <c r="M10" s="9">
        <v>97</v>
      </c>
      <c r="N10" s="9">
        <v>97</v>
      </c>
      <c r="O10" s="6">
        <v>97</v>
      </c>
      <c r="P10" s="9">
        <v>97</v>
      </c>
      <c r="Q10" s="6">
        <v>97</v>
      </c>
      <c r="R10" s="9">
        <v>97</v>
      </c>
      <c r="S10" s="9">
        <v>97</v>
      </c>
      <c r="T10" s="9">
        <v>97</v>
      </c>
      <c r="U10" s="6">
        <v>97</v>
      </c>
      <c r="V10" s="6">
        <v>97</v>
      </c>
      <c r="W10" s="6">
        <v>97</v>
      </c>
      <c r="X10" s="6">
        <v>97</v>
      </c>
      <c r="Y10" s="6">
        <v>97</v>
      </c>
      <c r="Z10" s="9">
        <v>97</v>
      </c>
      <c r="AA10" s="9">
        <v>97</v>
      </c>
      <c r="AB10" s="9">
        <v>97</v>
      </c>
      <c r="AC10" s="9">
        <v>97</v>
      </c>
      <c r="AD10" s="6">
        <v>97</v>
      </c>
      <c r="AE10" s="6">
        <v>97</v>
      </c>
      <c r="AF10" s="6">
        <v>97</v>
      </c>
    </row>
    <row r="11" spans="1:32" x14ac:dyDescent="0.25">
      <c r="A11" s="1" t="s">
        <v>53</v>
      </c>
      <c r="C11" s="6">
        <f t="shared" ref="C11:AF11" si="0">C3-C4-C9</f>
        <v>203.02999999999997</v>
      </c>
      <c r="D11" s="6">
        <f t="shared" si="0"/>
        <v>188.48999999999998</v>
      </c>
      <c r="E11" s="6">
        <f t="shared" si="0"/>
        <v>171.51999999999998</v>
      </c>
      <c r="F11" s="9">
        <f t="shared" si="0"/>
        <v>178.09000000000003</v>
      </c>
      <c r="G11" s="9">
        <f t="shared" si="0"/>
        <v>174.69</v>
      </c>
      <c r="H11" s="6">
        <f t="shared" si="0"/>
        <v>167.85</v>
      </c>
      <c r="I11" s="9">
        <f t="shared" si="0"/>
        <v>183.77999999999997</v>
      </c>
      <c r="J11" s="9">
        <f t="shared" si="0"/>
        <v>176.07999999999998</v>
      </c>
      <c r="K11" s="6">
        <f t="shared" si="0"/>
        <v>171.61000000000004</v>
      </c>
      <c r="L11" s="9">
        <f t="shared" si="0"/>
        <v>179.51999999999995</v>
      </c>
      <c r="M11" s="9">
        <f t="shared" si="0"/>
        <v>187.03999999999996</v>
      </c>
      <c r="N11" s="9">
        <f t="shared" si="0"/>
        <v>184.16000000000005</v>
      </c>
      <c r="O11" s="6">
        <f t="shared" si="0"/>
        <v>197.17000000000002</v>
      </c>
      <c r="P11" s="9">
        <f t="shared" si="0"/>
        <v>182.12000000000003</v>
      </c>
      <c r="Q11" s="6">
        <f t="shared" si="0"/>
        <v>192.35000000000002</v>
      </c>
      <c r="R11" s="9">
        <f t="shared" si="0"/>
        <v>183.85000000000002</v>
      </c>
      <c r="S11" s="9">
        <f t="shared" si="0"/>
        <v>180.83999999999997</v>
      </c>
      <c r="T11" s="9">
        <f t="shared" si="0"/>
        <v>190.18</v>
      </c>
      <c r="U11" s="6">
        <f t="shared" si="0"/>
        <v>167.82000000000005</v>
      </c>
      <c r="V11" s="6">
        <f t="shared" si="0"/>
        <v>287.11</v>
      </c>
      <c r="W11" s="6">
        <f t="shared" si="0"/>
        <v>177.94</v>
      </c>
      <c r="X11" s="6">
        <f t="shared" si="0"/>
        <v>183.41000000000003</v>
      </c>
      <c r="Y11" s="6">
        <f t="shared" si="0"/>
        <v>190.74999999999997</v>
      </c>
      <c r="Z11" s="9">
        <f t="shared" si="0"/>
        <v>176.56</v>
      </c>
      <c r="AA11" s="9">
        <f t="shared" si="0"/>
        <v>181.87</v>
      </c>
      <c r="AB11" s="9">
        <f t="shared" si="0"/>
        <v>184.37000000000003</v>
      </c>
      <c r="AC11" s="9">
        <f t="shared" si="0"/>
        <v>180.10000000000002</v>
      </c>
      <c r="AD11" s="6">
        <f t="shared" si="0"/>
        <v>173.75</v>
      </c>
      <c r="AE11" s="6">
        <f t="shared" si="0"/>
        <v>184.24000000000004</v>
      </c>
      <c r="AF11" s="6">
        <f t="shared" si="0"/>
        <v>188.89000000000001</v>
      </c>
    </row>
    <row r="12" spans="1:32" x14ac:dyDescent="0.25">
      <c r="A12" s="1" t="s">
        <v>54</v>
      </c>
      <c r="C12" s="6">
        <f t="shared" ref="C12:AF12" si="1">C7-C6</f>
        <v>202.72000000000003</v>
      </c>
      <c r="D12" s="6">
        <f t="shared" si="1"/>
        <v>185.38</v>
      </c>
      <c r="E12" s="6">
        <f t="shared" si="1"/>
        <v>170.6</v>
      </c>
      <c r="F12" s="9">
        <f t="shared" si="1"/>
        <v>177.92</v>
      </c>
      <c r="G12" s="9">
        <f t="shared" si="1"/>
        <v>174.51000000000002</v>
      </c>
      <c r="H12" s="6">
        <f t="shared" si="1"/>
        <v>167.26</v>
      </c>
      <c r="I12" s="9">
        <f t="shared" si="1"/>
        <v>183.67</v>
      </c>
      <c r="J12" s="9">
        <f t="shared" si="1"/>
        <v>175.97</v>
      </c>
      <c r="K12" s="6">
        <f t="shared" si="1"/>
        <v>171.73999999999998</v>
      </c>
      <c r="L12" s="9">
        <f t="shared" si="1"/>
        <v>179.36</v>
      </c>
      <c r="M12" s="9">
        <f t="shared" si="1"/>
        <v>187.1</v>
      </c>
      <c r="N12" s="9">
        <f t="shared" si="1"/>
        <v>184.03</v>
      </c>
      <c r="O12" s="6">
        <f t="shared" si="1"/>
        <v>196.79</v>
      </c>
      <c r="P12" s="9">
        <f t="shared" si="1"/>
        <v>181.83</v>
      </c>
      <c r="Q12" s="6">
        <f t="shared" si="1"/>
        <v>192.18</v>
      </c>
      <c r="R12" s="9">
        <f t="shared" si="1"/>
        <v>183.21</v>
      </c>
      <c r="S12" s="9">
        <f t="shared" si="1"/>
        <v>180.41000000000003</v>
      </c>
      <c r="T12" s="9">
        <f t="shared" si="1"/>
        <v>189.73999999999998</v>
      </c>
      <c r="U12" s="6">
        <f t="shared" si="1"/>
        <v>167</v>
      </c>
      <c r="V12" s="6">
        <f t="shared" si="1"/>
        <v>197.2</v>
      </c>
      <c r="W12" s="6">
        <f t="shared" si="1"/>
        <v>177.64</v>
      </c>
      <c r="X12" s="6">
        <f t="shared" si="1"/>
        <v>183.5</v>
      </c>
      <c r="Y12" s="6">
        <f t="shared" si="1"/>
        <v>199.76</v>
      </c>
      <c r="Z12" s="9">
        <f t="shared" si="1"/>
        <v>176.48000000000002</v>
      </c>
      <c r="AA12" s="9">
        <f t="shared" si="1"/>
        <v>181.39999999999998</v>
      </c>
      <c r="AB12" s="9">
        <f t="shared" si="1"/>
        <v>185.18</v>
      </c>
      <c r="AC12" s="9">
        <f t="shared" si="1"/>
        <v>189.57</v>
      </c>
      <c r="AD12" s="6">
        <f t="shared" si="1"/>
        <v>173.38</v>
      </c>
      <c r="AE12" s="6">
        <f t="shared" si="1"/>
        <v>183.85999999999999</v>
      </c>
      <c r="AF12" s="6">
        <f t="shared" si="1"/>
        <v>197.3</v>
      </c>
    </row>
    <row r="13" spans="1:32" x14ac:dyDescent="0.25">
      <c r="A13" s="1" t="s">
        <v>55</v>
      </c>
      <c r="C13" s="6">
        <f t="shared" ref="C13:AF13" si="2">C8-C6</f>
        <v>172.92000000000002</v>
      </c>
      <c r="D13" s="6">
        <f t="shared" si="2"/>
        <v>164.03</v>
      </c>
      <c r="E13" s="6">
        <f t="shared" si="2"/>
        <v>125.2</v>
      </c>
      <c r="F13" s="9">
        <f t="shared" si="2"/>
        <v>152.79999999999998</v>
      </c>
      <c r="G13" s="9">
        <f t="shared" si="2"/>
        <v>148.32000000000002</v>
      </c>
      <c r="H13" s="6">
        <f t="shared" si="2"/>
        <v>120.29999999999998</v>
      </c>
      <c r="I13" s="9">
        <f t="shared" si="2"/>
        <v>156.88</v>
      </c>
      <c r="J13" s="9">
        <f t="shared" si="2"/>
        <v>147.86000000000001</v>
      </c>
      <c r="K13" s="6">
        <f t="shared" si="2"/>
        <v>157.95999999999998</v>
      </c>
      <c r="L13" s="9">
        <f t="shared" si="2"/>
        <v>153.07</v>
      </c>
      <c r="M13" s="9">
        <f t="shared" si="2"/>
        <v>157.75</v>
      </c>
      <c r="N13" s="9">
        <f t="shared" si="2"/>
        <v>158.70000000000002</v>
      </c>
      <c r="O13" s="6">
        <f t="shared" si="2"/>
        <v>171.72</v>
      </c>
      <c r="P13" s="9">
        <f t="shared" si="2"/>
        <v>159.34</v>
      </c>
      <c r="Q13" s="6">
        <f t="shared" si="2"/>
        <v>168.93</v>
      </c>
      <c r="R13" s="9">
        <f t="shared" si="2"/>
        <v>158.63</v>
      </c>
      <c r="S13" s="9">
        <f t="shared" si="2"/>
        <v>155.36000000000001</v>
      </c>
      <c r="T13" s="9">
        <f t="shared" si="2"/>
        <v>164.67</v>
      </c>
      <c r="U13" s="6">
        <f t="shared" si="2"/>
        <v>121.05</v>
      </c>
      <c r="V13" s="6">
        <f t="shared" si="2"/>
        <v>167.26999999999998</v>
      </c>
      <c r="W13" s="6">
        <f t="shared" si="2"/>
        <v>133.79999999999998</v>
      </c>
      <c r="X13" s="6">
        <f t="shared" si="2"/>
        <v>163.1</v>
      </c>
      <c r="Y13" s="6">
        <f t="shared" si="2"/>
        <v>184.08</v>
      </c>
      <c r="Z13" s="9">
        <f t="shared" si="2"/>
        <v>154.01000000000002</v>
      </c>
      <c r="AA13" s="9">
        <f t="shared" si="2"/>
        <v>155.44</v>
      </c>
      <c r="AB13" s="9">
        <f t="shared" si="2"/>
        <v>158.56</v>
      </c>
      <c r="AC13" s="9">
        <f t="shared" si="2"/>
        <v>162.86000000000001</v>
      </c>
      <c r="AD13" s="6">
        <f t="shared" si="2"/>
        <v>134.06</v>
      </c>
      <c r="AE13" s="6">
        <f t="shared" si="2"/>
        <v>144.71</v>
      </c>
      <c r="AF13" s="6">
        <f t="shared" si="2"/>
        <v>182</v>
      </c>
    </row>
    <row r="14" spans="1:32" x14ac:dyDescent="0.25">
      <c r="A14" s="1" t="s">
        <v>56</v>
      </c>
      <c r="C14" s="6">
        <f t="shared" ref="C14:AF14" si="3">C12-C13</f>
        <v>29.800000000000011</v>
      </c>
      <c r="D14" s="6">
        <f t="shared" si="3"/>
        <v>21.349999999999994</v>
      </c>
      <c r="E14" s="6">
        <f t="shared" si="3"/>
        <v>45.399999999999991</v>
      </c>
      <c r="F14" s="9">
        <f t="shared" si="3"/>
        <v>25.120000000000005</v>
      </c>
      <c r="G14" s="9">
        <f t="shared" si="3"/>
        <v>26.189999999999998</v>
      </c>
      <c r="H14" s="6">
        <f t="shared" si="3"/>
        <v>46.960000000000008</v>
      </c>
      <c r="I14" s="9">
        <f t="shared" si="3"/>
        <v>26.789999999999992</v>
      </c>
      <c r="J14" s="9">
        <f t="shared" si="3"/>
        <v>28.109999999999985</v>
      </c>
      <c r="K14" s="6">
        <f t="shared" si="3"/>
        <v>13.780000000000001</v>
      </c>
      <c r="L14" s="9">
        <f t="shared" si="3"/>
        <v>26.29000000000002</v>
      </c>
      <c r="M14" s="9">
        <f t="shared" si="3"/>
        <v>29.349999999999994</v>
      </c>
      <c r="N14" s="9">
        <f t="shared" si="3"/>
        <v>25.329999999999984</v>
      </c>
      <c r="O14" s="6">
        <f t="shared" si="3"/>
        <v>25.069999999999993</v>
      </c>
      <c r="P14" s="9">
        <f t="shared" si="3"/>
        <v>22.490000000000009</v>
      </c>
      <c r="Q14" s="6">
        <f t="shared" si="3"/>
        <v>23.25</v>
      </c>
      <c r="R14" s="9">
        <f t="shared" si="3"/>
        <v>24.580000000000013</v>
      </c>
      <c r="S14" s="9">
        <f t="shared" si="3"/>
        <v>25.050000000000011</v>
      </c>
      <c r="T14" s="9">
        <f t="shared" si="3"/>
        <v>25.069999999999993</v>
      </c>
      <c r="U14" s="6">
        <f t="shared" si="3"/>
        <v>45.95</v>
      </c>
      <c r="V14" s="6">
        <f t="shared" si="3"/>
        <v>29.930000000000007</v>
      </c>
      <c r="W14" s="6">
        <f t="shared" si="3"/>
        <v>43.84</v>
      </c>
      <c r="X14" s="6">
        <f t="shared" si="3"/>
        <v>20.400000000000006</v>
      </c>
      <c r="Y14" s="6">
        <f t="shared" si="3"/>
        <v>15.679999999999978</v>
      </c>
      <c r="Z14" s="9">
        <f t="shared" si="3"/>
        <v>22.47</v>
      </c>
      <c r="AA14" s="9">
        <f t="shared" si="3"/>
        <v>25.95999999999998</v>
      </c>
      <c r="AB14" s="9">
        <f t="shared" si="3"/>
        <v>26.620000000000005</v>
      </c>
      <c r="AC14" s="9">
        <f t="shared" si="3"/>
        <v>26.70999999999998</v>
      </c>
      <c r="AD14" s="6">
        <f t="shared" si="3"/>
        <v>39.319999999999993</v>
      </c>
      <c r="AE14" s="6">
        <f t="shared" si="3"/>
        <v>39.149999999999977</v>
      </c>
      <c r="AF14" s="6">
        <f t="shared" si="3"/>
        <v>15.300000000000011</v>
      </c>
    </row>
    <row r="15" spans="1:32" x14ac:dyDescent="0.25">
      <c r="A15" s="1" t="s">
        <v>57</v>
      </c>
      <c r="C15" s="6">
        <f t="shared" ref="C15:AF15" si="4">C13/C10</f>
        <v>1.7826804123711342</v>
      </c>
      <c r="D15" s="6">
        <f t="shared" si="4"/>
        <v>1.6910309278350515</v>
      </c>
      <c r="E15" s="6">
        <f t="shared" si="4"/>
        <v>1.2907216494845362</v>
      </c>
      <c r="F15" s="9">
        <f t="shared" si="4"/>
        <v>1.5752577319587626</v>
      </c>
      <c r="G15" s="9">
        <f t="shared" si="4"/>
        <v>1.5290721649484538</v>
      </c>
      <c r="H15" s="6">
        <f t="shared" si="4"/>
        <v>1.2402061855670101</v>
      </c>
      <c r="I15" s="9">
        <f t="shared" si="4"/>
        <v>1.617319587628866</v>
      </c>
      <c r="J15" s="9">
        <f t="shared" si="4"/>
        <v>1.5243298969072165</v>
      </c>
      <c r="K15" s="6">
        <f t="shared" si="4"/>
        <v>1.6284536082474226</v>
      </c>
      <c r="L15" s="9">
        <f t="shared" si="4"/>
        <v>1.5780412371134021</v>
      </c>
      <c r="M15" s="9">
        <f t="shared" si="4"/>
        <v>1.6262886597938144</v>
      </c>
      <c r="N15" s="9">
        <f t="shared" si="4"/>
        <v>1.6360824742268043</v>
      </c>
      <c r="O15" s="6">
        <f t="shared" si="4"/>
        <v>1.7703092783505154</v>
      </c>
      <c r="P15" s="9">
        <f t="shared" si="4"/>
        <v>1.642680412371134</v>
      </c>
      <c r="Q15" s="6">
        <f t="shared" si="4"/>
        <v>1.7415463917525773</v>
      </c>
      <c r="R15" s="9">
        <f t="shared" si="4"/>
        <v>1.635360824742268</v>
      </c>
      <c r="S15" s="9">
        <f t="shared" si="4"/>
        <v>1.6016494845360827</v>
      </c>
      <c r="T15" s="9">
        <f t="shared" si="4"/>
        <v>1.6976288659793812</v>
      </c>
      <c r="U15" s="6">
        <f t="shared" si="4"/>
        <v>1.2479381443298969</v>
      </c>
      <c r="V15" s="6">
        <f t="shared" si="4"/>
        <v>1.7244329896907216</v>
      </c>
      <c r="W15" s="6">
        <f t="shared" si="4"/>
        <v>1.3793814432989688</v>
      </c>
      <c r="X15" s="6">
        <f t="shared" si="4"/>
        <v>1.6814432989690722</v>
      </c>
      <c r="Y15" s="6">
        <f t="shared" si="4"/>
        <v>1.8977319587628867</v>
      </c>
      <c r="Z15" s="9">
        <f t="shared" si="4"/>
        <v>1.5877319587628869</v>
      </c>
      <c r="AA15" s="9">
        <f t="shared" si="4"/>
        <v>1.6024742268041237</v>
      </c>
      <c r="AB15" s="9">
        <f t="shared" si="4"/>
        <v>1.6346391752577321</v>
      </c>
      <c r="AC15" s="9">
        <f t="shared" si="4"/>
        <v>1.6789690721649486</v>
      </c>
      <c r="AD15" s="6">
        <f t="shared" si="4"/>
        <v>1.3820618556701032</v>
      </c>
      <c r="AE15" s="6">
        <f t="shared" si="4"/>
        <v>1.4918556701030929</v>
      </c>
      <c r="AF15" s="6">
        <f t="shared" si="4"/>
        <v>1.8762886597938144</v>
      </c>
    </row>
    <row r="16" spans="1:32" x14ac:dyDescent="0.25">
      <c r="A16" s="1" t="s">
        <v>58</v>
      </c>
      <c r="C16" s="6">
        <f t="shared" ref="C16:AF16" si="5">1-C15/2.65</f>
        <v>0.32729041042598706</v>
      </c>
      <c r="D16" s="6">
        <f t="shared" si="5"/>
        <v>0.36187512157167867</v>
      </c>
      <c r="E16" s="6">
        <f t="shared" si="5"/>
        <v>0.512935226609609</v>
      </c>
      <c r="F16" s="9">
        <f t="shared" si="5"/>
        <v>0.40556312001556127</v>
      </c>
      <c r="G16" s="9">
        <f t="shared" si="5"/>
        <v>0.42299163586850796</v>
      </c>
      <c r="H16" s="6">
        <f t="shared" si="5"/>
        <v>0.53199766582376973</v>
      </c>
      <c r="I16" s="9">
        <f t="shared" si="5"/>
        <v>0.38969072164948448</v>
      </c>
      <c r="J16" s="9">
        <f t="shared" si="5"/>
        <v>0.42478117097840884</v>
      </c>
      <c r="K16" s="6">
        <f t="shared" si="5"/>
        <v>0.38548920443493484</v>
      </c>
      <c r="L16" s="9">
        <f t="shared" si="5"/>
        <v>0.40451274071192378</v>
      </c>
      <c r="M16" s="9">
        <f t="shared" si="5"/>
        <v>0.38630616611554169</v>
      </c>
      <c r="N16" s="9">
        <f t="shared" si="5"/>
        <v>0.38261038708422479</v>
      </c>
      <c r="O16" s="6">
        <f t="shared" si="5"/>
        <v>0.33195876288659798</v>
      </c>
      <c r="P16" s="9">
        <f t="shared" si="5"/>
        <v>0.38012059910523244</v>
      </c>
      <c r="Q16" s="6">
        <f t="shared" si="5"/>
        <v>0.34281268235751794</v>
      </c>
      <c r="R16" s="9">
        <f t="shared" si="5"/>
        <v>0.38288270764442711</v>
      </c>
      <c r="S16" s="9">
        <f t="shared" si="5"/>
        <v>0.39560396809959142</v>
      </c>
      <c r="T16" s="9">
        <f t="shared" si="5"/>
        <v>0.35938533359268632</v>
      </c>
      <c r="U16" s="6">
        <f t="shared" si="5"/>
        <v>0.52907994553588789</v>
      </c>
      <c r="V16" s="6">
        <f t="shared" si="5"/>
        <v>0.34927056992802963</v>
      </c>
      <c r="W16" s="6">
        <f t="shared" si="5"/>
        <v>0.47947870064189857</v>
      </c>
      <c r="X16" s="6">
        <f t="shared" si="5"/>
        <v>0.36549309472865199</v>
      </c>
      <c r="Y16" s="6">
        <f t="shared" si="5"/>
        <v>0.28387473254230688</v>
      </c>
      <c r="Z16" s="9">
        <f t="shared" si="5"/>
        <v>0.40085586461777856</v>
      </c>
      <c r="AA16" s="9">
        <f t="shared" si="5"/>
        <v>0.39529274460221742</v>
      </c>
      <c r="AB16" s="9">
        <f t="shared" si="5"/>
        <v>0.38315502820462943</v>
      </c>
      <c r="AC16" s="9">
        <f t="shared" si="5"/>
        <v>0.36642676522077411</v>
      </c>
      <c r="AD16" s="6">
        <f t="shared" si="5"/>
        <v>0.47846722427543276</v>
      </c>
      <c r="AE16" s="6">
        <f t="shared" si="5"/>
        <v>0.43703559618751209</v>
      </c>
      <c r="AF16" s="6">
        <f t="shared" si="5"/>
        <v>0.29196654347403228</v>
      </c>
    </row>
    <row r="17" spans="1:32" x14ac:dyDescent="0.25">
      <c r="A17" s="1" t="s">
        <v>59</v>
      </c>
      <c r="C17" s="6">
        <f t="shared" ref="C17:AF17" si="6">C14*100/C10</f>
        <v>30.721649484536091</v>
      </c>
      <c r="D17" s="6">
        <f t="shared" si="6"/>
        <v>22.010309278350512</v>
      </c>
      <c r="E17" s="6">
        <f t="shared" si="6"/>
        <v>46.804123711340196</v>
      </c>
      <c r="F17" s="9">
        <f t="shared" si="6"/>
        <v>25.896907216494849</v>
      </c>
      <c r="G17" s="9">
        <f t="shared" si="6"/>
        <v>27</v>
      </c>
      <c r="H17" s="6">
        <f t="shared" si="6"/>
        <v>48.412371134020631</v>
      </c>
      <c r="I17" s="9">
        <f t="shared" si="6"/>
        <v>27.618556701030919</v>
      </c>
      <c r="J17" s="9">
        <f t="shared" si="6"/>
        <v>28.979381443298955</v>
      </c>
      <c r="K17" s="6">
        <f t="shared" si="6"/>
        <v>14.206185567010309</v>
      </c>
      <c r="L17" s="9">
        <f t="shared" si="6"/>
        <v>27.103092783505172</v>
      </c>
      <c r="M17" s="9">
        <f t="shared" si="6"/>
        <v>30.257731958762882</v>
      </c>
      <c r="N17" s="9">
        <f t="shared" si="6"/>
        <v>26.113402061855652</v>
      </c>
      <c r="O17" s="6">
        <f t="shared" si="6"/>
        <v>25.845360824742258</v>
      </c>
      <c r="P17" s="9">
        <f t="shared" si="6"/>
        <v>23.185567010309288</v>
      </c>
      <c r="Q17" s="6">
        <f t="shared" si="6"/>
        <v>23.969072164948454</v>
      </c>
      <c r="R17" s="9">
        <f t="shared" si="6"/>
        <v>25.340206185567023</v>
      </c>
      <c r="S17" s="9">
        <f t="shared" si="6"/>
        <v>25.824742268041245</v>
      </c>
      <c r="T17" s="9">
        <f t="shared" si="6"/>
        <v>25.845360824742258</v>
      </c>
      <c r="U17" s="6">
        <f t="shared" si="6"/>
        <v>47.371134020618555</v>
      </c>
      <c r="V17" s="6">
        <f t="shared" si="6"/>
        <v>30.855670103092791</v>
      </c>
      <c r="W17" s="6">
        <f t="shared" si="6"/>
        <v>45.195876288659797</v>
      </c>
      <c r="X17" s="6">
        <f t="shared" si="6"/>
        <v>21.03092783505155</v>
      </c>
      <c r="Y17" s="6">
        <f t="shared" si="6"/>
        <v>16.164948453608226</v>
      </c>
      <c r="Z17" s="9">
        <f t="shared" si="6"/>
        <v>23.164948453608247</v>
      </c>
      <c r="AA17" s="9">
        <f t="shared" si="6"/>
        <v>26.762886597938124</v>
      </c>
      <c r="AB17" s="9">
        <f t="shared" si="6"/>
        <v>27.44329896907217</v>
      </c>
      <c r="AC17" s="9">
        <f t="shared" si="6"/>
        <v>27.536082474226784</v>
      </c>
      <c r="AD17" s="6">
        <f t="shared" si="6"/>
        <v>40.536082474226795</v>
      </c>
      <c r="AE17" s="6">
        <f t="shared" si="6"/>
        <v>40.360824742268015</v>
      </c>
      <c r="AF17" s="6">
        <f t="shared" si="6"/>
        <v>15.773195876288671</v>
      </c>
    </row>
    <row r="19" spans="1:32" ht="15.75" customHeight="1" x14ac:dyDescent="0.25"/>
    <row r="20" spans="1:32" ht="15.75" customHeight="1" x14ac:dyDescent="0.25"/>
    <row r="21" spans="1:32" ht="15.75" customHeight="1" x14ac:dyDescent="0.25"/>
    <row r="22" spans="1:32" ht="15.75" customHeight="1" x14ac:dyDescent="0.25"/>
    <row r="23" spans="1:32" ht="15.75" customHeight="1" x14ac:dyDescent="0.25"/>
    <row r="24" spans="1:32" ht="15.75" customHeight="1" x14ac:dyDescent="0.25"/>
    <row r="25" spans="1:32" ht="15.75" customHeight="1" x14ac:dyDescent="0.25"/>
    <row r="26" spans="1:32" ht="15.75" customHeight="1" x14ac:dyDescent="0.25"/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BE4D4AF149249BFD59A349AED72B5" ma:contentTypeVersion="13" ma:contentTypeDescription="Een nieuw document maken." ma:contentTypeScope="" ma:versionID="a1d4693d41c4405e42dd51413a4c42d7">
  <xsd:schema xmlns:xsd="http://www.w3.org/2001/XMLSchema" xmlns:xs="http://www.w3.org/2001/XMLSchema" xmlns:p="http://schemas.microsoft.com/office/2006/metadata/properties" xmlns:ns2="5efc178b-6927-451e-938f-5f3cb4fb8d61" xmlns:ns3="ddf64fd4-5e3d-4c0a-bdc3-d067d961c928" targetNamespace="http://schemas.microsoft.com/office/2006/metadata/properties" ma:root="true" ma:fieldsID="c3def064f459b798b1e9e29109b7ce71" ns2:_="" ns3:_="">
    <xsd:import namespace="5efc178b-6927-451e-938f-5f3cb4fb8d61"/>
    <xsd:import namespace="ddf64fd4-5e3d-4c0a-bdc3-d067d961c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178b-6927-451e-938f-5f3cb4fb8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64fd4-5e3d-4c0a-bdc3-d067d961c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fc178b-6927-451e-938f-5f3cb4fb8d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F40BC-F67D-4591-8594-32C93A72A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178b-6927-451e-938f-5f3cb4fb8d61"/>
    <ds:schemaRef ds:uri="ddf64fd4-5e3d-4c0a-bdc3-d067d961c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FA1FC8-BB80-40E8-8B07-68E98F147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7A950-2733-4F4E-BA41-34BD13759A85}">
  <ds:schemaRefs>
    <ds:schemaRef ds:uri="http://schemas.microsoft.com/office/2006/metadata/properties"/>
    <ds:schemaRef ds:uri="http://schemas.microsoft.com/office/infopath/2007/PartnerControls"/>
    <ds:schemaRef ds:uri="5efc178b-6927-451e-938f-5f3cb4fb8d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Mendoza Veirana</cp:lastModifiedBy>
  <cp:revision/>
  <dcterms:created xsi:type="dcterms:W3CDTF">2015-06-05T18:17:20Z</dcterms:created>
  <dcterms:modified xsi:type="dcterms:W3CDTF">2023-10-09T14:45:16Z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0x010100F7BBE4D4AF149249BFD59A349AED72B5</vt:lpwstr>
  </property>
  <property fmtid="{D5CDD505-2E9C-101B-9397-08002B2CF9AE}" pid="3" name="MediaServiceImageTags">
    <vt:lpwstr/>
  </property>
</Properties>
</file>