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ugentbe.sharepoint.com/teams/BW20_TMP01161-Corebackup/Gedeelde documenten/00_Main/Working_folder_SP/Veldwerk_SP/20230821_AGU2023/Middelkerke/sample_data/"/>
    </mc:Choice>
  </mc:AlternateContent>
  <xr:revisionPtr revIDLastSave="3" documentId="11_4F9BC29DD25EED53E57B6E6B716FEC185F7C0D20" xr6:coauthVersionLast="47" xr6:coauthVersionMax="47" xr10:uidLastSave="{A83D378D-6F2C-476D-B708-BC119AE1C4BF}"/>
  <bookViews>
    <workbookView xWindow="2985" yWindow="1365" windowWidth="22095" windowHeight="14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nrGdBIds2H4SUbj9q/VPX4pPmMTMMhy8xD9bq19OJY="/>
    </ext>
  </extLst>
</workbook>
</file>

<file path=xl/calcChain.xml><?xml version="1.0" encoding="utf-8"?>
<calcChain xmlns="http://schemas.openxmlformats.org/spreadsheetml/2006/main">
  <c r="AF15" i="1" l="1"/>
  <c r="AF17" i="1" s="1"/>
  <c r="AF18" i="1" s="1"/>
  <c r="AE15" i="1"/>
  <c r="AE17" i="1" s="1"/>
  <c r="AE18" i="1" s="1"/>
  <c r="AD15" i="1"/>
  <c r="AD17" i="1" s="1"/>
  <c r="AD18" i="1" s="1"/>
  <c r="AC15" i="1"/>
  <c r="AC17" i="1" s="1"/>
  <c r="AC18" i="1" s="1"/>
  <c r="AB15" i="1"/>
  <c r="AB17" i="1" s="1"/>
  <c r="AB18" i="1" s="1"/>
  <c r="AA15" i="1"/>
  <c r="AA17" i="1" s="1"/>
  <c r="AA18" i="1" s="1"/>
  <c r="Z15" i="1"/>
  <c r="Z17" i="1" s="1"/>
  <c r="Z18" i="1" s="1"/>
  <c r="Y15" i="1"/>
  <c r="Y17" i="1" s="1"/>
  <c r="Y18" i="1" s="1"/>
  <c r="X15" i="1"/>
  <c r="X17" i="1" s="1"/>
  <c r="X18" i="1" s="1"/>
  <c r="W15" i="1"/>
  <c r="W17" i="1" s="1"/>
  <c r="W18" i="1" s="1"/>
  <c r="V15" i="1"/>
  <c r="V17" i="1" s="1"/>
  <c r="V18" i="1" s="1"/>
  <c r="U15" i="1"/>
  <c r="U17" i="1" s="1"/>
  <c r="U18" i="1" s="1"/>
  <c r="T15" i="1"/>
  <c r="T17" i="1" s="1"/>
  <c r="T18" i="1" s="1"/>
  <c r="S15" i="1"/>
  <c r="S17" i="1" s="1"/>
  <c r="S18" i="1" s="1"/>
  <c r="R15" i="1"/>
  <c r="R17" i="1" s="1"/>
  <c r="R18" i="1" s="1"/>
  <c r="Q15" i="1"/>
  <c r="Q17" i="1" s="1"/>
  <c r="Q18" i="1" s="1"/>
  <c r="P15" i="1"/>
  <c r="P17" i="1" s="1"/>
  <c r="P18" i="1" s="1"/>
  <c r="O15" i="1"/>
  <c r="O17" i="1" s="1"/>
  <c r="O18" i="1" s="1"/>
  <c r="N15" i="1"/>
  <c r="N17" i="1" s="1"/>
  <c r="N18" i="1" s="1"/>
  <c r="M15" i="1"/>
  <c r="M17" i="1" s="1"/>
  <c r="M18" i="1" s="1"/>
  <c r="L15" i="1"/>
  <c r="L17" i="1" s="1"/>
  <c r="L18" i="1" s="1"/>
  <c r="K15" i="1"/>
  <c r="K17" i="1" s="1"/>
  <c r="K18" i="1" s="1"/>
  <c r="J15" i="1"/>
  <c r="J17" i="1" s="1"/>
  <c r="J18" i="1" s="1"/>
  <c r="I15" i="1"/>
  <c r="I17" i="1" s="1"/>
  <c r="I18" i="1" s="1"/>
  <c r="H15" i="1"/>
  <c r="H17" i="1" s="1"/>
  <c r="H18" i="1" s="1"/>
  <c r="G15" i="1"/>
  <c r="G17" i="1" s="1"/>
  <c r="G18" i="1" s="1"/>
  <c r="F15" i="1"/>
  <c r="F17" i="1" s="1"/>
  <c r="F18" i="1" s="1"/>
  <c r="E15" i="1"/>
  <c r="E17" i="1" s="1"/>
  <c r="E18" i="1" s="1"/>
  <c r="D15" i="1"/>
  <c r="D17" i="1" s="1"/>
  <c r="D18" i="1" s="1"/>
  <c r="C15" i="1"/>
  <c r="C17" i="1" s="1"/>
  <c r="C18" i="1" s="1"/>
  <c r="AF14" i="1"/>
  <c r="AF16" i="1" s="1"/>
  <c r="AF19" i="1" s="1"/>
  <c r="AE14" i="1"/>
  <c r="AE16" i="1" s="1"/>
  <c r="AE19" i="1" s="1"/>
  <c r="AD14" i="1"/>
  <c r="AD16" i="1" s="1"/>
  <c r="AD19" i="1" s="1"/>
  <c r="AC14" i="1"/>
  <c r="AC16" i="1" s="1"/>
  <c r="AC19" i="1" s="1"/>
  <c r="AB14" i="1"/>
  <c r="AB16" i="1" s="1"/>
  <c r="AB19" i="1" s="1"/>
  <c r="AA14" i="1"/>
  <c r="AA16" i="1" s="1"/>
  <c r="AA19" i="1" s="1"/>
  <c r="Z14" i="1"/>
  <c r="Z16" i="1" s="1"/>
  <c r="Z19" i="1" s="1"/>
  <c r="Y14" i="1"/>
  <c r="Y16" i="1" s="1"/>
  <c r="Y19" i="1" s="1"/>
  <c r="X14" i="1"/>
  <c r="X16" i="1" s="1"/>
  <c r="X19" i="1" s="1"/>
  <c r="W14" i="1"/>
  <c r="W16" i="1" s="1"/>
  <c r="W19" i="1" s="1"/>
  <c r="V14" i="1"/>
  <c r="V16" i="1" s="1"/>
  <c r="V19" i="1" s="1"/>
  <c r="U14" i="1"/>
  <c r="U16" i="1" s="1"/>
  <c r="U19" i="1" s="1"/>
  <c r="T14" i="1"/>
  <c r="T16" i="1" s="1"/>
  <c r="T19" i="1" s="1"/>
  <c r="S14" i="1"/>
  <c r="S16" i="1" s="1"/>
  <c r="S19" i="1" s="1"/>
  <c r="R14" i="1"/>
  <c r="R16" i="1" s="1"/>
  <c r="R19" i="1" s="1"/>
  <c r="Q14" i="1"/>
  <c r="Q16" i="1" s="1"/>
  <c r="Q19" i="1" s="1"/>
  <c r="P14" i="1"/>
  <c r="P16" i="1" s="1"/>
  <c r="P19" i="1" s="1"/>
  <c r="O14" i="1"/>
  <c r="O16" i="1" s="1"/>
  <c r="O19" i="1" s="1"/>
  <c r="N14" i="1"/>
  <c r="N16" i="1" s="1"/>
  <c r="N19" i="1" s="1"/>
  <c r="M14" i="1"/>
  <c r="M16" i="1" s="1"/>
  <c r="M19" i="1" s="1"/>
  <c r="L14" i="1"/>
  <c r="L16" i="1" s="1"/>
  <c r="L19" i="1" s="1"/>
  <c r="K14" i="1"/>
  <c r="K16" i="1" s="1"/>
  <c r="K19" i="1" s="1"/>
  <c r="J14" i="1"/>
  <c r="J16" i="1" s="1"/>
  <c r="J19" i="1" s="1"/>
  <c r="I14" i="1"/>
  <c r="I16" i="1" s="1"/>
  <c r="I19" i="1" s="1"/>
  <c r="H14" i="1"/>
  <c r="H16" i="1" s="1"/>
  <c r="H19" i="1" s="1"/>
  <c r="G14" i="1"/>
  <c r="G16" i="1" s="1"/>
  <c r="G19" i="1" s="1"/>
  <c r="F14" i="1"/>
  <c r="F16" i="1" s="1"/>
  <c r="F19" i="1" s="1"/>
  <c r="E14" i="1"/>
  <c r="E16" i="1" s="1"/>
  <c r="E19" i="1" s="1"/>
  <c r="D14" i="1"/>
  <c r="D16" i="1" s="1"/>
  <c r="D19" i="1" s="1"/>
  <c r="C14" i="1"/>
  <c r="C16" i="1" s="1"/>
  <c r="C19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<sst xmlns="http://schemas.openxmlformats.org/spreadsheetml/2006/main" count="64" uniqueCount="63">
  <si>
    <t>Location</t>
  </si>
  <si>
    <t>m11 50</t>
  </si>
  <si>
    <t>m3-10</t>
  </si>
  <si>
    <t>m9-50</t>
  </si>
  <si>
    <t>m14-50</t>
  </si>
  <si>
    <t>m13-50</t>
  </si>
  <si>
    <t>m2-50</t>
  </si>
  <si>
    <t>m2-10</t>
  </si>
  <si>
    <t>m15-50</t>
  </si>
  <si>
    <t>m11-10</t>
  </si>
  <si>
    <t>m4-50</t>
  </si>
  <si>
    <t>m14-10</t>
  </si>
  <si>
    <t>m5-10</t>
  </si>
  <si>
    <t>m4-10</t>
  </si>
  <si>
    <t>m10-10</t>
  </si>
  <si>
    <t>m7-50</t>
  </si>
  <si>
    <t>m3-50</t>
  </si>
  <si>
    <t>m12-50</t>
  </si>
  <si>
    <t>m8-50</t>
  </si>
  <si>
    <t>m6-10</t>
  </si>
  <si>
    <t>m6-50</t>
  </si>
  <si>
    <t>m1-50</t>
  </si>
  <si>
    <t>m9-10</t>
  </si>
  <si>
    <t>m10-50</t>
  </si>
  <si>
    <t>m7-10</t>
  </si>
  <si>
    <t>m8-10</t>
  </si>
  <si>
    <t>m5-50</t>
  </si>
  <si>
    <t>m1-10</t>
  </si>
  <si>
    <t>m15-10</t>
  </si>
  <si>
    <t>m12-10</t>
  </si>
  <si>
    <t>Copeky number</t>
  </si>
  <si>
    <t>Mass wet sample+ring+caps [g]</t>
  </si>
  <si>
    <t>Cup number</t>
  </si>
  <si>
    <t>41-1</t>
  </si>
  <si>
    <t>rr2-7-9</t>
  </si>
  <si>
    <t>1-a22b</t>
  </si>
  <si>
    <t>l195</t>
  </si>
  <si>
    <t>lr90</t>
  </si>
  <si>
    <t>4-t2rl80</t>
  </si>
  <si>
    <t>ev50</t>
  </si>
  <si>
    <t>1-8-rl8</t>
  </si>
  <si>
    <t>10-rl4</t>
  </si>
  <si>
    <t>SL3</t>
  </si>
  <si>
    <t>lrunoff</t>
  </si>
  <si>
    <t>rrunoff</t>
  </si>
  <si>
    <t>12-42</t>
  </si>
  <si>
    <t>l213</t>
  </si>
  <si>
    <t>Mass cup [g]</t>
  </si>
  <si>
    <t>Mass cup + soil wet [g]</t>
  </si>
  <si>
    <t>Mass caps [g]</t>
  </si>
  <si>
    <t>Copecky mass [g]</t>
  </si>
  <si>
    <t>copecky diameter [cm]</t>
  </si>
  <si>
    <t>Mass cup + soil dry [g]</t>
  </si>
  <si>
    <t>Wet sample [g]</t>
  </si>
  <si>
    <t>Wet sample2 [g]</t>
  </si>
  <si>
    <t>Dry sample [g]</t>
  </si>
  <si>
    <t>Mass loss [g]</t>
  </si>
  <si>
    <t>Bulk density [g/cm3]</t>
  </si>
  <si>
    <t>Porosity [-]</t>
  </si>
  <si>
    <t>Volumetric moisture content</t>
  </si>
  <si>
    <t>Kopecky length [cm]</t>
  </si>
  <si>
    <t>Kopecky volume [cm3]</t>
  </si>
  <si>
    <t>Middelkerke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</si>
</sst>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D11" sqref="D11"/>
    </sheetView>
  </sheetViews>
  <sheetFormatPr defaultColWidth="14.42578125" defaultRowHeight="15" customHeight="1" x14ac:dyDescent="0.25"/>
  <cols>
    <col min="1" max="1" width="8.7109375" customWidth="1"/>
    <col min="2" max="2" width="20.7109375" customWidth="1"/>
    <col min="3" max="3" width="10.42578125" customWidth="1"/>
    <col min="4" max="4" width="10.7109375" customWidth="1"/>
    <col min="5" max="5" width="10.28515625" customWidth="1"/>
    <col min="6" max="6" width="10.140625" customWidth="1"/>
    <col min="7" max="7" width="10.42578125" customWidth="1"/>
    <col min="8" max="8" width="9.85546875" customWidth="1"/>
    <col min="9" max="9" width="10.42578125" customWidth="1"/>
    <col min="10" max="32" width="8.7109375" customWidth="1"/>
  </cols>
  <sheetData>
    <row r="1" spans="1:32" x14ac:dyDescent="0.25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x14ac:dyDescent="0.25">
      <c r="A2" s="1" t="s">
        <v>30</v>
      </c>
      <c r="C2" s="1">
        <v>404</v>
      </c>
      <c r="D2" s="1">
        <v>22</v>
      </c>
      <c r="E2" s="1">
        <v>470</v>
      </c>
      <c r="F2" s="1">
        <v>21</v>
      </c>
      <c r="G2" s="1">
        <v>423</v>
      </c>
      <c r="H2" s="1">
        <v>1</v>
      </c>
      <c r="I2" s="1">
        <v>23</v>
      </c>
      <c r="J2" s="1">
        <v>20</v>
      </c>
      <c r="K2" s="1">
        <v>19</v>
      </c>
      <c r="L2" s="1">
        <v>405</v>
      </c>
      <c r="M2" s="1">
        <v>422</v>
      </c>
      <c r="N2" s="1">
        <v>415</v>
      </c>
      <c r="O2" s="1">
        <v>7</v>
      </c>
      <c r="P2" s="1">
        <v>24</v>
      </c>
      <c r="Q2" s="1">
        <v>8</v>
      </c>
      <c r="R2" s="1">
        <v>3</v>
      </c>
      <c r="S2" s="1">
        <v>6</v>
      </c>
      <c r="T2" s="1">
        <v>416</v>
      </c>
      <c r="U2" s="1">
        <v>12</v>
      </c>
      <c r="V2" s="1">
        <v>5</v>
      </c>
      <c r="W2" s="1">
        <v>9</v>
      </c>
      <c r="X2" s="1">
        <v>18</v>
      </c>
      <c r="Y2" s="1">
        <v>16</v>
      </c>
      <c r="Z2" s="1">
        <v>14</v>
      </c>
      <c r="AA2" s="1">
        <v>4</v>
      </c>
      <c r="AB2" s="1">
        <v>15</v>
      </c>
      <c r="AC2" s="1">
        <v>2</v>
      </c>
      <c r="AD2" s="1">
        <v>13</v>
      </c>
      <c r="AE2" s="1">
        <v>17</v>
      </c>
      <c r="AF2" s="1">
        <v>400</v>
      </c>
    </row>
    <row r="3" spans="1:32" x14ac:dyDescent="0.25">
      <c r="A3" s="1" t="s">
        <v>31</v>
      </c>
      <c r="C3" s="1">
        <v>274.89999999999998</v>
      </c>
      <c r="D3" s="1">
        <v>273.99</v>
      </c>
      <c r="E3" s="1">
        <v>289.58</v>
      </c>
      <c r="F3" s="1">
        <v>277.77</v>
      </c>
      <c r="G3" s="1">
        <v>270.45</v>
      </c>
      <c r="H3" s="1">
        <v>260.22000000000003</v>
      </c>
      <c r="I3" s="1">
        <v>280.94</v>
      </c>
      <c r="J3" s="1">
        <v>285.5</v>
      </c>
      <c r="K3" s="1">
        <v>288.89999999999998</v>
      </c>
      <c r="L3" s="1">
        <v>298.73</v>
      </c>
      <c r="M3" s="1">
        <v>268.3</v>
      </c>
      <c r="N3" s="1">
        <v>280.38</v>
      </c>
      <c r="O3" s="1">
        <v>287.06</v>
      </c>
      <c r="P3" s="1">
        <v>264.86</v>
      </c>
      <c r="Q3" s="1">
        <v>273.33</v>
      </c>
      <c r="R3" s="1">
        <v>275.14</v>
      </c>
      <c r="S3" s="1">
        <v>278.58999999999997</v>
      </c>
      <c r="T3" s="1">
        <v>285.42</v>
      </c>
      <c r="U3" s="1">
        <v>302.64999999999998</v>
      </c>
      <c r="V3" s="1">
        <v>282.32</v>
      </c>
      <c r="W3" s="1">
        <v>299.33</v>
      </c>
      <c r="X3" s="1">
        <v>282.93</v>
      </c>
      <c r="Y3" s="1">
        <v>277.66000000000003</v>
      </c>
      <c r="Z3" s="1">
        <v>258.07</v>
      </c>
      <c r="AA3" s="1">
        <v>263.08</v>
      </c>
      <c r="AB3" s="1">
        <v>292.8</v>
      </c>
      <c r="AC3" s="1">
        <v>290.47000000000003</v>
      </c>
      <c r="AD3" s="1">
        <v>259.39</v>
      </c>
      <c r="AE3" s="1">
        <v>286.16000000000003</v>
      </c>
      <c r="AF3" s="1">
        <v>262.27</v>
      </c>
    </row>
    <row r="4" spans="1:32" x14ac:dyDescent="0.25">
      <c r="A4" s="2" t="s">
        <v>32</v>
      </c>
      <c r="B4" s="2"/>
      <c r="C4" s="2" t="s">
        <v>33</v>
      </c>
      <c r="D4" s="2">
        <v>65</v>
      </c>
      <c r="E4" s="2" t="s">
        <v>34</v>
      </c>
      <c r="F4" s="2">
        <v>582</v>
      </c>
      <c r="G4" s="2" t="s">
        <v>35</v>
      </c>
      <c r="H4" s="2" t="s">
        <v>36</v>
      </c>
      <c r="I4" s="2" t="s">
        <v>37</v>
      </c>
      <c r="J4" s="2" t="s">
        <v>38</v>
      </c>
      <c r="K4" s="2">
        <v>15</v>
      </c>
      <c r="L4" s="2">
        <v>3</v>
      </c>
      <c r="M4" s="2">
        <v>59</v>
      </c>
      <c r="N4" s="2">
        <v>64</v>
      </c>
      <c r="O4" s="2" t="s">
        <v>39</v>
      </c>
      <c r="P4" s="2" t="s">
        <v>40</v>
      </c>
      <c r="Q4" s="2">
        <v>69</v>
      </c>
      <c r="R4" s="2" t="s">
        <v>41</v>
      </c>
      <c r="S4" s="2" t="s">
        <v>42</v>
      </c>
      <c r="T4" s="2" t="s">
        <v>43</v>
      </c>
      <c r="U4" s="2" t="s">
        <v>44</v>
      </c>
      <c r="V4" s="2">
        <v>36</v>
      </c>
      <c r="W4" s="2">
        <v>12</v>
      </c>
      <c r="X4" s="2">
        <v>55</v>
      </c>
      <c r="Y4" s="2">
        <v>53</v>
      </c>
      <c r="Z4" s="2">
        <v>48</v>
      </c>
      <c r="AA4" s="2" t="s">
        <v>45</v>
      </c>
      <c r="AB4" s="2" t="s">
        <v>46</v>
      </c>
      <c r="AC4" s="2">
        <v>23</v>
      </c>
      <c r="AD4" s="2">
        <v>52</v>
      </c>
      <c r="AE4" s="2">
        <v>60</v>
      </c>
      <c r="AF4" s="2">
        <v>10</v>
      </c>
    </row>
    <row r="5" spans="1:32" x14ac:dyDescent="0.25">
      <c r="A5" s="1" t="s">
        <v>47</v>
      </c>
      <c r="C5" s="1">
        <v>8.9</v>
      </c>
      <c r="D5" s="1">
        <v>9.07</v>
      </c>
      <c r="E5" s="1">
        <v>9.8800000000000008</v>
      </c>
      <c r="F5" s="1">
        <v>9.69</v>
      </c>
      <c r="G5" s="1">
        <v>9.0299999999999994</v>
      </c>
      <c r="H5" s="1">
        <v>9.14</v>
      </c>
      <c r="I5" s="1">
        <v>9</v>
      </c>
      <c r="J5" s="1">
        <v>9</v>
      </c>
      <c r="K5" s="1">
        <v>9.06</v>
      </c>
      <c r="L5" s="1">
        <v>8.7899999999999991</v>
      </c>
      <c r="M5" s="1">
        <v>8.9</v>
      </c>
      <c r="N5" s="1">
        <v>8.7100000000000009</v>
      </c>
      <c r="O5" s="1">
        <v>9.7200000000000006</v>
      </c>
      <c r="P5" s="1">
        <v>10.07</v>
      </c>
      <c r="Q5" s="1">
        <v>9</v>
      </c>
      <c r="R5" s="1">
        <v>9.92</v>
      </c>
      <c r="S5" s="1">
        <v>9.81</v>
      </c>
      <c r="T5" s="1">
        <v>9.06</v>
      </c>
      <c r="U5" s="1">
        <v>9.02</v>
      </c>
      <c r="V5" s="1">
        <v>8.9600000000000009</v>
      </c>
      <c r="W5" s="1">
        <v>8.86</v>
      </c>
      <c r="X5" s="1">
        <v>8.9700000000000006</v>
      </c>
      <c r="Y5" s="1">
        <v>8.7899999999999991</v>
      </c>
      <c r="Z5" s="1">
        <v>8.83</v>
      </c>
      <c r="AA5" s="1">
        <v>8.8699999999999992</v>
      </c>
      <c r="AB5" s="1">
        <v>9.81</v>
      </c>
      <c r="AC5" s="1">
        <v>8.84</v>
      </c>
      <c r="AD5" s="1">
        <v>8.81</v>
      </c>
      <c r="AE5" s="1">
        <v>8.8699999999999992</v>
      </c>
      <c r="AF5" s="1">
        <v>8.83</v>
      </c>
    </row>
    <row r="6" spans="1:32" x14ac:dyDescent="0.25">
      <c r="A6" s="1" t="s">
        <v>48</v>
      </c>
      <c r="C6" s="1">
        <v>173.6</v>
      </c>
      <c r="D6" s="1">
        <v>173.96</v>
      </c>
      <c r="E6" s="1">
        <v>188.95</v>
      </c>
      <c r="F6" s="1">
        <v>178.3</v>
      </c>
      <c r="G6" s="1">
        <v>169.21</v>
      </c>
      <c r="H6" s="1">
        <v>160.43</v>
      </c>
      <c r="I6" s="1">
        <v>181.34</v>
      </c>
      <c r="J6" s="1">
        <v>185.84</v>
      </c>
      <c r="K6" s="1">
        <v>188.86</v>
      </c>
      <c r="L6" s="1">
        <v>197.26</v>
      </c>
      <c r="M6" s="1">
        <v>166.88</v>
      </c>
      <c r="N6" s="1">
        <v>178.74</v>
      </c>
      <c r="O6" s="1">
        <v>188.03</v>
      </c>
      <c r="P6" s="1">
        <v>166.06</v>
      </c>
      <c r="Q6" s="1">
        <v>173.29</v>
      </c>
      <c r="R6" s="1">
        <v>175.7</v>
      </c>
      <c r="S6" s="1">
        <v>179.22</v>
      </c>
      <c r="T6" s="1">
        <v>182.43</v>
      </c>
      <c r="U6" s="1">
        <v>202.18</v>
      </c>
      <c r="V6" s="1">
        <v>183.51</v>
      </c>
      <c r="W6" s="1">
        <v>198.95</v>
      </c>
      <c r="X6" s="1">
        <v>183.4</v>
      </c>
      <c r="Y6" s="1">
        <v>177.27</v>
      </c>
      <c r="Z6" s="1">
        <v>158.13</v>
      </c>
      <c r="AA6" s="1">
        <v>163.19999999999999</v>
      </c>
      <c r="AB6" s="1">
        <v>192.97</v>
      </c>
      <c r="AC6" s="1">
        <v>190.06</v>
      </c>
      <c r="AD6" s="1">
        <v>159.09</v>
      </c>
      <c r="AE6" s="1">
        <v>187.42</v>
      </c>
      <c r="AF6" s="1">
        <v>162.32</v>
      </c>
    </row>
    <row r="7" spans="1:32" x14ac:dyDescent="0.25">
      <c r="A7" s="1" t="s">
        <v>49</v>
      </c>
      <c r="C7" s="1">
        <v>12.4</v>
      </c>
      <c r="D7" s="1">
        <v>12.49</v>
      </c>
      <c r="E7" s="1">
        <v>12.48</v>
      </c>
      <c r="F7" s="1">
        <v>12.56</v>
      </c>
      <c r="G7" s="1">
        <v>12.57</v>
      </c>
      <c r="H7" s="1">
        <v>12.6</v>
      </c>
      <c r="I7" s="1">
        <v>12.52</v>
      </c>
      <c r="J7" s="1">
        <v>12.5</v>
      </c>
      <c r="K7" s="1">
        <v>12.53</v>
      </c>
      <c r="L7" s="1">
        <v>12.43</v>
      </c>
      <c r="M7" s="1">
        <v>12.52</v>
      </c>
      <c r="N7" s="1">
        <v>12.52</v>
      </c>
      <c r="O7" s="1">
        <v>12.51</v>
      </c>
      <c r="P7" s="1">
        <v>12.65</v>
      </c>
      <c r="Q7" s="1">
        <v>12.46</v>
      </c>
      <c r="R7" s="1">
        <v>12.5</v>
      </c>
      <c r="S7" s="1">
        <v>12.53</v>
      </c>
      <c r="T7" s="1">
        <v>12.5</v>
      </c>
      <c r="U7" s="1">
        <v>12.7</v>
      </c>
      <c r="V7" s="1">
        <v>12.47</v>
      </c>
      <c r="W7" s="1">
        <v>12.5</v>
      </c>
      <c r="X7" s="1">
        <v>12.46</v>
      </c>
      <c r="Y7" s="1">
        <v>12.52</v>
      </c>
      <c r="Z7" s="1">
        <v>12.48</v>
      </c>
      <c r="AA7" s="1">
        <v>12.55</v>
      </c>
      <c r="AB7" s="1">
        <v>12.6</v>
      </c>
      <c r="AC7" s="1">
        <v>12.5</v>
      </c>
      <c r="AD7" s="1">
        <v>12.52</v>
      </c>
      <c r="AE7" s="1">
        <v>12.49</v>
      </c>
      <c r="AF7" s="1">
        <v>12.56</v>
      </c>
    </row>
    <row r="8" spans="1:32" x14ac:dyDescent="0.25">
      <c r="A8" s="1" t="s">
        <v>50</v>
      </c>
      <c r="C8" s="3">
        <v>97.77</v>
      </c>
      <c r="D8" s="3">
        <v>96.54</v>
      </c>
      <c r="E8" s="3">
        <v>97.97</v>
      </c>
      <c r="F8" s="3">
        <v>96.56</v>
      </c>
      <c r="G8" s="3">
        <v>97.65</v>
      </c>
      <c r="H8" s="3">
        <v>96.21</v>
      </c>
      <c r="I8" s="3">
        <v>96.09</v>
      </c>
      <c r="J8" s="3">
        <v>96.21</v>
      </c>
      <c r="K8" s="3">
        <v>96.52</v>
      </c>
      <c r="L8" s="3">
        <v>97.68</v>
      </c>
      <c r="M8" s="3">
        <v>97.74</v>
      </c>
      <c r="N8" s="3">
        <v>97.68</v>
      </c>
      <c r="O8" s="3">
        <v>96.2</v>
      </c>
      <c r="P8" s="3">
        <v>96.22</v>
      </c>
      <c r="Q8" s="3">
        <v>96.54</v>
      </c>
      <c r="R8" s="3">
        <v>96.66</v>
      </c>
      <c r="S8" s="3">
        <v>96.56</v>
      </c>
      <c r="T8" s="3">
        <v>99.5</v>
      </c>
      <c r="U8" s="3">
        <v>96.69</v>
      </c>
      <c r="V8" s="3">
        <v>95.3</v>
      </c>
      <c r="W8" s="3">
        <v>96.67</v>
      </c>
      <c r="X8" s="3">
        <v>96.01</v>
      </c>
      <c r="Y8" s="4">
        <v>96.57</v>
      </c>
      <c r="Z8" s="3">
        <v>96.32</v>
      </c>
      <c r="AA8" s="3">
        <v>96.16</v>
      </c>
      <c r="AB8" s="3">
        <v>96.88</v>
      </c>
      <c r="AC8" s="3">
        <v>96.67</v>
      </c>
      <c r="AD8" s="3">
        <v>96.51</v>
      </c>
      <c r="AE8" s="3">
        <v>94.93</v>
      </c>
      <c r="AF8" s="3">
        <v>96.21</v>
      </c>
    </row>
    <row r="9" spans="1:32" x14ac:dyDescent="0.25">
      <c r="A9" s="1" t="s">
        <v>51</v>
      </c>
      <c r="C9" s="3">
        <v>4.93</v>
      </c>
      <c r="D9" s="3">
        <v>4.93</v>
      </c>
      <c r="E9" s="3">
        <v>4.93</v>
      </c>
      <c r="F9" s="3">
        <v>4.93</v>
      </c>
      <c r="G9" s="3">
        <v>4.93</v>
      </c>
      <c r="H9" s="3">
        <v>4.93</v>
      </c>
      <c r="I9" s="3">
        <v>4.93</v>
      </c>
      <c r="J9" s="3">
        <v>4.93</v>
      </c>
      <c r="K9" s="3">
        <v>4.93</v>
      </c>
      <c r="L9" s="3">
        <v>4.93</v>
      </c>
      <c r="M9" s="3">
        <v>4.93</v>
      </c>
      <c r="N9" s="3">
        <v>4.93</v>
      </c>
      <c r="O9" s="3">
        <v>4.93</v>
      </c>
      <c r="P9" s="3">
        <v>4.93</v>
      </c>
      <c r="Q9" s="3">
        <v>4.93</v>
      </c>
      <c r="R9" s="3">
        <v>4.93</v>
      </c>
      <c r="S9" s="3">
        <v>4.93</v>
      </c>
      <c r="T9" s="3">
        <v>4.93</v>
      </c>
      <c r="U9" s="3">
        <v>4.93</v>
      </c>
      <c r="V9" s="3">
        <v>4.93</v>
      </c>
      <c r="W9" s="3">
        <v>4.93</v>
      </c>
      <c r="X9" s="3">
        <v>4.93</v>
      </c>
      <c r="Y9" s="3">
        <v>4.93</v>
      </c>
      <c r="Z9" s="3">
        <v>4.93</v>
      </c>
      <c r="AA9" s="3">
        <v>4.93</v>
      </c>
      <c r="AB9" s="3">
        <v>4.93</v>
      </c>
      <c r="AC9" s="3">
        <v>4.93</v>
      </c>
      <c r="AD9" s="3">
        <v>4.93</v>
      </c>
      <c r="AE9" s="3">
        <v>4.93</v>
      </c>
      <c r="AF9" s="3">
        <v>4.93</v>
      </c>
    </row>
    <row r="10" spans="1:32" x14ac:dyDescent="0.25">
      <c r="A10" s="1" t="s">
        <v>60</v>
      </c>
      <c r="C10" s="3">
        <v>5.0999999999999996</v>
      </c>
      <c r="D10" s="3">
        <v>5.0999999999999996</v>
      </c>
      <c r="E10" s="3">
        <v>5.0999999999999996</v>
      </c>
      <c r="F10" s="3">
        <v>5.0999999999999996</v>
      </c>
      <c r="G10" s="3">
        <v>5.0999999999999996</v>
      </c>
      <c r="H10" s="3">
        <v>5.0999999999999996</v>
      </c>
      <c r="I10" s="3">
        <v>5.0999999999999996</v>
      </c>
      <c r="J10" s="3">
        <v>5.0999999999999996</v>
      </c>
      <c r="K10" s="3">
        <v>5.0999999999999996</v>
      </c>
      <c r="L10" s="3">
        <v>5.0999999999999996</v>
      </c>
      <c r="M10" s="3">
        <v>5.0999999999999996</v>
      </c>
      <c r="N10" s="3">
        <v>5.0999999999999996</v>
      </c>
      <c r="O10" s="3">
        <v>5.0999999999999996</v>
      </c>
      <c r="P10" s="3">
        <v>5.0999999999999996</v>
      </c>
      <c r="Q10" s="3">
        <v>5.0999999999999996</v>
      </c>
      <c r="R10" s="3">
        <v>5.0999999999999996</v>
      </c>
      <c r="S10" s="3">
        <v>5.0999999999999996</v>
      </c>
      <c r="T10" s="3">
        <v>5.0999999999999996</v>
      </c>
      <c r="U10" s="3">
        <v>5.0999999999999996</v>
      </c>
      <c r="V10" s="3">
        <v>5.0999999999999996</v>
      </c>
      <c r="W10" s="3">
        <v>5.0999999999999996</v>
      </c>
      <c r="X10" s="3">
        <v>5.0999999999999996</v>
      </c>
      <c r="Y10" s="3">
        <v>5.0999999999999996</v>
      </c>
      <c r="Z10" s="3">
        <v>5.0999999999999996</v>
      </c>
      <c r="AA10" s="3">
        <v>5.0999999999999996</v>
      </c>
      <c r="AB10" s="3">
        <v>5.0999999999999996</v>
      </c>
      <c r="AC10" s="3">
        <v>5.0999999999999996</v>
      </c>
      <c r="AD10" s="3">
        <v>5.0999999999999996</v>
      </c>
      <c r="AE10" s="3">
        <v>5.0999999999999996</v>
      </c>
      <c r="AF10" s="3">
        <v>5.0999999999999996</v>
      </c>
    </row>
    <row r="11" spans="1:32" x14ac:dyDescent="0.25">
      <c r="A11" s="1" t="s">
        <v>61</v>
      </c>
      <c r="C11" s="3">
        <f t="shared" ref="C11:AF11" si="0">3.14159*C10*(C9/2)*(C9/2)</f>
        <v>97.353939258524974</v>
      </c>
      <c r="D11" s="3">
        <f t="shared" si="0"/>
        <v>97.353939258524974</v>
      </c>
      <c r="E11" s="3">
        <f t="shared" si="0"/>
        <v>97.353939258524974</v>
      </c>
      <c r="F11" s="3">
        <f t="shared" si="0"/>
        <v>97.353939258524974</v>
      </c>
      <c r="G11" s="3">
        <f t="shared" si="0"/>
        <v>97.353939258524974</v>
      </c>
      <c r="H11" s="3">
        <f t="shared" si="0"/>
        <v>97.353939258524974</v>
      </c>
      <c r="I11" s="3">
        <f t="shared" si="0"/>
        <v>97.353939258524974</v>
      </c>
      <c r="J11" s="3">
        <f t="shared" si="0"/>
        <v>97.353939258524974</v>
      </c>
      <c r="K11" s="3">
        <f t="shared" si="0"/>
        <v>97.353939258524974</v>
      </c>
      <c r="L11" s="3">
        <f t="shared" si="0"/>
        <v>97.353939258524974</v>
      </c>
      <c r="M11" s="3">
        <f t="shared" si="0"/>
        <v>97.353939258524974</v>
      </c>
      <c r="N11" s="3">
        <f t="shared" si="0"/>
        <v>97.353939258524974</v>
      </c>
      <c r="O11" s="3">
        <f t="shared" si="0"/>
        <v>97.353939258524974</v>
      </c>
      <c r="P11" s="3">
        <f t="shared" si="0"/>
        <v>97.353939258524974</v>
      </c>
      <c r="Q11" s="3">
        <f t="shared" si="0"/>
        <v>97.353939258524974</v>
      </c>
      <c r="R11" s="3">
        <f t="shared" si="0"/>
        <v>97.353939258524974</v>
      </c>
      <c r="S11" s="3">
        <f t="shared" si="0"/>
        <v>97.353939258524974</v>
      </c>
      <c r="T11" s="3">
        <f t="shared" si="0"/>
        <v>97.353939258524974</v>
      </c>
      <c r="U11" s="3">
        <f t="shared" si="0"/>
        <v>97.353939258524974</v>
      </c>
      <c r="V11" s="3">
        <f t="shared" si="0"/>
        <v>97.353939258524974</v>
      </c>
      <c r="W11" s="3">
        <f t="shared" si="0"/>
        <v>97.353939258524974</v>
      </c>
      <c r="X11" s="3">
        <f t="shared" si="0"/>
        <v>97.353939258524974</v>
      </c>
      <c r="Y11" s="3">
        <f t="shared" si="0"/>
        <v>97.353939258524974</v>
      </c>
      <c r="Z11" s="3">
        <f t="shared" si="0"/>
        <v>97.353939258524974</v>
      </c>
      <c r="AA11" s="3">
        <f t="shared" si="0"/>
        <v>97.353939258524974</v>
      </c>
      <c r="AB11" s="3">
        <f t="shared" si="0"/>
        <v>97.353939258524974</v>
      </c>
      <c r="AC11" s="3">
        <f t="shared" si="0"/>
        <v>97.353939258524974</v>
      </c>
      <c r="AD11" s="3">
        <f t="shared" si="0"/>
        <v>97.353939258524974</v>
      </c>
      <c r="AE11" s="3">
        <f t="shared" si="0"/>
        <v>97.353939258524974</v>
      </c>
      <c r="AF11" s="3">
        <f t="shared" si="0"/>
        <v>97.353939258524974</v>
      </c>
    </row>
    <row r="12" spans="1:32" x14ac:dyDescent="0.25">
      <c r="A12" s="1" t="s">
        <v>52</v>
      </c>
      <c r="C12" s="1">
        <v>141.88999999999999</v>
      </c>
      <c r="D12" s="1">
        <v>144.02000000000001</v>
      </c>
      <c r="E12" s="1">
        <v>157.31</v>
      </c>
      <c r="F12" s="1">
        <v>143.9</v>
      </c>
      <c r="G12" s="1">
        <v>143.4</v>
      </c>
      <c r="H12" s="1">
        <v>131.03</v>
      </c>
      <c r="I12" s="1">
        <v>142.26</v>
      </c>
      <c r="J12" s="1">
        <v>145.59</v>
      </c>
      <c r="K12" s="1">
        <v>147.77000000000001</v>
      </c>
      <c r="L12" s="1">
        <v>153.96</v>
      </c>
      <c r="M12" s="1">
        <v>140.5</v>
      </c>
      <c r="N12" s="1">
        <v>148.05000000000001</v>
      </c>
      <c r="O12" s="1">
        <v>147.30000000000001</v>
      </c>
      <c r="P12" s="1">
        <v>134.62</v>
      </c>
      <c r="Q12" s="1">
        <v>141.97</v>
      </c>
      <c r="R12" s="1">
        <v>146.28</v>
      </c>
      <c r="S12" s="1">
        <v>149.22</v>
      </c>
      <c r="T12" s="1">
        <v>153.84</v>
      </c>
      <c r="U12" s="1">
        <v>163.30000000000001</v>
      </c>
      <c r="V12" s="1">
        <v>148.76</v>
      </c>
      <c r="W12" s="1">
        <v>165.7</v>
      </c>
      <c r="X12" s="1">
        <v>151.97</v>
      </c>
      <c r="Y12" s="1">
        <v>141.80000000000001</v>
      </c>
      <c r="Z12" s="1">
        <v>130.59</v>
      </c>
      <c r="AA12" s="1">
        <v>136</v>
      </c>
      <c r="AB12" s="1">
        <v>149.5</v>
      </c>
      <c r="AC12" s="1">
        <v>157.6</v>
      </c>
      <c r="AD12" s="1">
        <v>133.56</v>
      </c>
      <c r="AE12" s="1">
        <v>148.91</v>
      </c>
      <c r="AF12" s="1">
        <v>133.81</v>
      </c>
    </row>
    <row r="13" spans="1:32" x14ac:dyDescent="0.25">
      <c r="A13" s="1" t="s">
        <v>53</v>
      </c>
      <c r="C13" s="3">
        <f t="shared" ref="C13:AF13" si="1">C6-C7-C8</f>
        <v>63.429999999999993</v>
      </c>
      <c r="D13" s="3">
        <f t="shared" si="1"/>
        <v>64.929999999999993</v>
      </c>
      <c r="E13" s="3">
        <f t="shared" si="1"/>
        <v>78.5</v>
      </c>
      <c r="F13" s="3">
        <f t="shared" si="1"/>
        <v>69.180000000000007</v>
      </c>
      <c r="G13" s="3">
        <f t="shared" si="1"/>
        <v>58.990000000000009</v>
      </c>
      <c r="H13" s="3">
        <f t="shared" si="1"/>
        <v>51.620000000000019</v>
      </c>
      <c r="I13" s="3">
        <f t="shared" si="1"/>
        <v>72.72999999999999</v>
      </c>
      <c r="J13" s="3">
        <f t="shared" si="1"/>
        <v>77.13000000000001</v>
      </c>
      <c r="K13" s="3">
        <f t="shared" si="1"/>
        <v>79.810000000000016</v>
      </c>
      <c r="L13" s="3">
        <f t="shared" si="1"/>
        <v>87.149999999999977</v>
      </c>
      <c r="M13" s="3">
        <f t="shared" si="1"/>
        <v>56.61999999999999</v>
      </c>
      <c r="N13" s="3">
        <f t="shared" si="1"/>
        <v>68.539999999999992</v>
      </c>
      <c r="O13" s="3">
        <f t="shared" si="1"/>
        <v>79.320000000000007</v>
      </c>
      <c r="P13" s="3">
        <f t="shared" si="1"/>
        <v>57.19</v>
      </c>
      <c r="Q13" s="3">
        <f t="shared" si="1"/>
        <v>64.289999999999978</v>
      </c>
      <c r="R13" s="3">
        <f t="shared" si="1"/>
        <v>66.539999999999992</v>
      </c>
      <c r="S13" s="3">
        <f t="shared" si="1"/>
        <v>70.13</v>
      </c>
      <c r="T13" s="3">
        <f t="shared" si="1"/>
        <v>70.430000000000007</v>
      </c>
      <c r="U13" s="3">
        <f t="shared" si="1"/>
        <v>92.79000000000002</v>
      </c>
      <c r="V13" s="3">
        <f t="shared" si="1"/>
        <v>75.739999999999995</v>
      </c>
      <c r="W13" s="3">
        <f t="shared" si="1"/>
        <v>89.779999999999987</v>
      </c>
      <c r="X13" s="3">
        <f t="shared" si="1"/>
        <v>74.929999999999993</v>
      </c>
      <c r="Y13" s="3">
        <f t="shared" si="1"/>
        <v>68.180000000000007</v>
      </c>
      <c r="Z13" s="3">
        <f t="shared" si="1"/>
        <v>49.330000000000013</v>
      </c>
      <c r="AA13" s="3">
        <f t="shared" si="1"/>
        <v>54.489999999999981</v>
      </c>
      <c r="AB13" s="3">
        <f t="shared" si="1"/>
        <v>83.490000000000009</v>
      </c>
      <c r="AC13" s="3">
        <f t="shared" si="1"/>
        <v>80.89</v>
      </c>
      <c r="AD13" s="3">
        <f t="shared" si="1"/>
        <v>50.059999999999988</v>
      </c>
      <c r="AE13" s="3">
        <f t="shared" si="1"/>
        <v>79.999999999999972</v>
      </c>
      <c r="AF13" s="3">
        <f t="shared" si="1"/>
        <v>53.55</v>
      </c>
    </row>
    <row r="14" spans="1:32" x14ac:dyDescent="0.25">
      <c r="A14" s="1" t="s">
        <v>54</v>
      </c>
      <c r="C14" s="3">
        <f t="shared" ref="C14:AF14" si="2">C6-C5</f>
        <v>164.7</v>
      </c>
      <c r="D14" s="3">
        <f t="shared" si="2"/>
        <v>164.89000000000001</v>
      </c>
      <c r="E14" s="3">
        <f t="shared" si="2"/>
        <v>179.07</v>
      </c>
      <c r="F14" s="3">
        <f t="shared" si="2"/>
        <v>168.61</v>
      </c>
      <c r="G14" s="3">
        <f t="shared" si="2"/>
        <v>160.18</v>
      </c>
      <c r="H14" s="3">
        <f t="shared" si="2"/>
        <v>151.29000000000002</v>
      </c>
      <c r="I14" s="3">
        <f t="shared" si="2"/>
        <v>172.34</v>
      </c>
      <c r="J14" s="3">
        <f t="shared" si="2"/>
        <v>176.84</v>
      </c>
      <c r="K14" s="3">
        <f t="shared" si="2"/>
        <v>179.8</v>
      </c>
      <c r="L14" s="3">
        <f t="shared" si="2"/>
        <v>188.47</v>
      </c>
      <c r="M14" s="3">
        <f t="shared" si="2"/>
        <v>157.97999999999999</v>
      </c>
      <c r="N14" s="3">
        <f t="shared" si="2"/>
        <v>170.03</v>
      </c>
      <c r="O14" s="3">
        <f t="shared" si="2"/>
        <v>178.31</v>
      </c>
      <c r="P14" s="3">
        <f t="shared" si="2"/>
        <v>155.99</v>
      </c>
      <c r="Q14" s="3">
        <f t="shared" si="2"/>
        <v>164.29</v>
      </c>
      <c r="R14" s="3">
        <f t="shared" si="2"/>
        <v>165.78</v>
      </c>
      <c r="S14" s="3">
        <f t="shared" si="2"/>
        <v>169.41</v>
      </c>
      <c r="T14" s="3">
        <f t="shared" si="2"/>
        <v>173.37</v>
      </c>
      <c r="U14" s="3">
        <f t="shared" si="2"/>
        <v>193.16</v>
      </c>
      <c r="V14" s="3">
        <f t="shared" si="2"/>
        <v>174.54999999999998</v>
      </c>
      <c r="W14" s="3">
        <f t="shared" si="2"/>
        <v>190.08999999999997</v>
      </c>
      <c r="X14" s="3">
        <f t="shared" si="2"/>
        <v>174.43</v>
      </c>
      <c r="Y14" s="3">
        <f t="shared" si="2"/>
        <v>168.48000000000002</v>
      </c>
      <c r="Z14" s="3">
        <f t="shared" si="2"/>
        <v>149.29999999999998</v>
      </c>
      <c r="AA14" s="3">
        <f t="shared" si="2"/>
        <v>154.32999999999998</v>
      </c>
      <c r="AB14" s="3">
        <f t="shared" si="2"/>
        <v>183.16</v>
      </c>
      <c r="AC14" s="3">
        <f t="shared" si="2"/>
        <v>181.22</v>
      </c>
      <c r="AD14" s="3">
        <f t="shared" si="2"/>
        <v>150.28</v>
      </c>
      <c r="AE14" s="3">
        <f t="shared" si="2"/>
        <v>178.54999999999998</v>
      </c>
      <c r="AF14" s="3">
        <f t="shared" si="2"/>
        <v>153.48999999999998</v>
      </c>
    </row>
    <row r="15" spans="1:32" x14ac:dyDescent="0.25">
      <c r="A15" s="1" t="s">
        <v>55</v>
      </c>
      <c r="C15" s="3">
        <f t="shared" ref="C15:AF15" si="3">C12-C5</f>
        <v>132.98999999999998</v>
      </c>
      <c r="D15" s="3">
        <f t="shared" si="3"/>
        <v>134.95000000000002</v>
      </c>
      <c r="E15" s="3">
        <f t="shared" si="3"/>
        <v>147.43</v>
      </c>
      <c r="F15" s="3">
        <f t="shared" si="3"/>
        <v>134.21</v>
      </c>
      <c r="G15" s="3">
        <f t="shared" si="3"/>
        <v>134.37</v>
      </c>
      <c r="H15" s="3">
        <f t="shared" si="3"/>
        <v>121.89</v>
      </c>
      <c r="I15" s="3">
        <f t="shared" si="3"/>
        <v>133.26</v>
      </c>
      <c r="J15" s="3">
        <f t="shared" si="3"/>
        <v>136.59</v>
      </c>
      <c r="K15" s="3">
        <f t="shared" si="3"/>
        <v>138.71</v>
      </c>
      <c r="L15" s="3">
        <f t="shared" si="3"/>
        <v>145.17000000000002</v>
      </c>
      <c r="M15" s="3">
        <f t="shared" si="3"/>
        <v>131.6</v>
      </c>
      <c r="N15" s="3">
        <f t="shared" si="3"/>
        <v>139.34</v>
      </c>
      <c r="O15" s="3">
        <f t="shared" si="3"/>
        <v>137.58000000000001</v>
      </c>
      <c r="P15" s="3">
        <f t="shared" si="3"/>
        <v>124.55000000000001</v>
      </c>
      <c r="Q15" s="3">
        <f t="shared" si="3"/>
        <v>132.97</v>
      </c>
      <c r="R15" s="3">
        <f t="shared" si="3"/>
        <v>136.36000000000001</v>
      </c>
      <c r="S15" s="3">
        <f t="shared" si="3"/>
        <v>139.41</v>
      </c>
      <c r="T15" s="3">
        <f t="shared" si="3"/>
        <v>144.78</v>
      </c>
      <c r="U15" s="3">
        <f t="shared" si="3"/>
        <v>154.28</v>
      </c>
      <c r="V15" s="3">
        <f t="shared" si="3"/>
        <v>139.79999999999998</v>
      </c>
      <c r="W15" s="3">
        <f t="shared" si="3"/>
        <v>156.83999999999997</v>
      </c>
      <c r="X15" s="3">
        <f t="shared" si="3"/>
        <v>143</v>
      </c>
      <c r="Y15" s="3">
        <f t="shared" si="3"/>
        <v>133.01000000000002</v>
      </c>
      <c r="Z15" s="3">
        <f t="shared" si="3"/>
        <v>121.76</v>
      </c>
      <c r="AA15" s="3">
        <f t="shared" si="3"/>
        <v>127.13</v>
      </c>
      <c r="AB15" s="3">
        <f t="shared" si="3"/>
        <v>139.69</v>
      </c>
      <c r="AC15" s="3">
        <f t="shared" si="3"/>
        <v>148.76</v>
      </c>
      <c r="AD15" s="3">
        <f t="shared" si="3"/>
        <v>124.75</v>
      </c>
      <c r="AE15" s="3">
        <f t="shared" si="3"/>
        <v>140.04</v>
      </c>
      <c r="AF15" s="3">
        <f t="shared" si="3"/>
        <v>124.98</v>
      </c>
    </row>
    <row r="16" spans="1:32" x14ac:dyDescent="0.25">
      <c r="A16" s="1" t="s">
        <v>56</v>
      </c>
      <c r="C16" s="3">
        <f t="shared" ref="C16:AF16" si="4">C14-C15</f>
        <v>31.710000000000008</v>
      </c>
      <c r="D16" s="3">
        <f t="shared" si="4"/>
        <v>29.939999999999998</v>
      </c>
      <c r="E16" s="3">
        <f t="shared" si="4"/>
        <v>31.639999999999986</v>
      </c>
      <c r="F16" s="3">
        <f t="shared" si="4"/>
        <v>34.400000000000006</v>
      </c>
      <c r="G16" s="3">
        <f t="shared" si="4"/>
        <v>25.810000000000002</v>
      </c>
      <c r="H16" s="3">
        <f t="shared" si="4"/>
        <v>29.40000000000002</v>
      </c>
      <c r="I16" s="3">
        <f t="shared" si="4"/>
        <v>39.080000000000013</v>
      </c>
      <c r="J16" s="3">
        <f t="shared" si="4"/>
        <v>40.25</v>
      </c>
      <c r="K16" s="3">
        <f t="shared" si="4"/>
        <v>41.09</v>
      </c>
      <c r="L16" s="3">
        <f t="shared" si="4"/>
        <v>43.299999999999983</v>
      </c>
      <c r="M16" s="3">
        <f t="shared" si="4"/>
        <v>26.379999999999995</v>
      </c>
      <c r="N16" s="3">
        <f t="shared" si="4"/>
        <v>30.689999999999998</v>
      </c>
      <c r="O16" s="3">
        <f t="shared" si="4"/>
        <v>40.72999999999999</v>
      </c>
      <c r="P16" s="3">
        <f t="shared" si="4"/>
        <v>31.439999999999998</v>
      </c>
      <c r="Q16" s="3">
        <f t="shared" si="4"/>
        <v>31.319999999999993</v>
      </c>
      <c r="R16" s="3">
        <f t="shared" si="4"/>
        <v>29.419999999999987</v>
      </c>
      <c r="S16" s="3">
        <f t="shared" si="4"/>
        <v>30</v>
      </c>
      <c r="T16" s="3">
        <f t="shared" si="4"/>
        <v>28.590000000000003</v>
      </c>
      <c r="U16" s="3">
        <f t="shared" si="4"/>
        <v>38.879999999999995</v>
      </c>
      <c r="V16" s="3">
        <f t="shared" si="4"/>
        <v>34.75</v>
      </c>
      <c r="W16" s="3">
        <f t="shared" si="4"/>
        <v>33.25</v>
      </c>
      <c r="X16" s="3">
        <f t="shared" si="4"/>
        <v>31.430000000000007</v>
      </c>
      <c r="Y16" s="3">
        <f t="shared" si="4"/>
        <v>35.47</v>
      </c>
      <c r="Z16" s="3">
        <f t="shared" si="4"/>
        <v>27.539999999999978</v>
      </c>
      <c r="AA16" s="3">
        <f t="shared" si="4"/>
        <v>27.199999999999989</v>
      </c>
      <c r="AB16" s="3">
        <f t="shared" si="4"/>
        <v>43.47</v>
      </c>
      <c r="AC16" s="3">
        <f t="shared" si="4"/>
        <v>32.460000000000008</v>
      </c>
      <c r="AD16" s="3">
        <f t="shared" si="4"/>
        <v>25.53</v>
      </c>
      <c r="AE16" s="3">
        <f t="shared" si="4"/>
        <v>38.509999999999991</v>
      </c>
      <c r="AF16" s="3">
        <f t="shared" si="4"/>
        <v>28.509999999999977</v>
      </c>
    </row>
    <row r="17" spans="1:32" x14ac:dyDescent="0.25">
      <c r="A17" s="1" t="s">
        <v>57</v>
      </c>
      <c r="C17" s="3">
        <f t="shared" ref="C17:AF17" si="5">C15/C11</f>
        <v>1.3660464179763991</v>
      </c>
      <c r="D17" s="3">
        <f t="shared" si="5"/>
        <v>1.3861791420852327</v>
      </c>
      <c r="E17" s="3">
        <f t="shared" si="5"/>
        <v>1.5143711813088245</v>
      </c>
      <c r="F17" s="3">
        <f t="shared" si="5"/>
        <v>1.3785780115543467</v>
      </c>
      <c r="G17" s="3">
        <f t="shared" si="5"/>
        <v>1.3802214992367003</v>
      </c>
      <c r="H17" s="3">
        <f t="shared" si="5"/>
        <v>1.2520294600131086</v>
      </c>
      <c r="I17" s="3">
        <f t="shared" si="5"/>
        <v>1.3688198034403711</v>
      </c>
      <c r="J17" s="3">
        <f t="shared" si="5"/>
        <v>1.4030248908293586</v>
      </c>
      <c r="K17" s="3">
        <f t="shared" si="5"/>
        <v>1.4248011026205456</v>
      </c>
      <c r="L17" s="3">
        <f t="shared" si="5"/>
        <v>1.4911569177955779</v>
      </c>
      <c r="M17" s="3">
        <f t="shared" si="5"/>
        <v>1.3517686187359512</v>
      </c>
      <c r="N17" s="3">
        <f t="shared" si="5"/>
        <v>1.4312723353698134</v>
      </c>
      <c r="O17" s="3">
        <f t="shared" si="5"/>
        <v>1.4131939708639223</v>
      </c>
      <c r="P17" s="3">
        <f t="shared" si="5"/>
        <v>1.2793524427322396</v>
      </c>
      <c r="Q17" s="3">
        <f t="shared" si="5"/>
        <v>1.365840982016105</v>
      </c>
      <c r="R17" s="3">
        <f t="shared" si="5"/>
        <v>1.4006623772859752</v>
      </c>
      <c r="S17" s="3">
        <f t="shared" si="5"/>
        <v>1.431991361230843</v>
      </c>
      <c r="T17" s="3">
        <f t="shared" si="5"/>
        <v>1.4871509165698407</v>
      </c>
      <c r="U17" s="3">
        <f t="shared" si="5"/>
        <v>1.5847329977095939</v>
      </c>
      <c r="V17" s="3">
        <f t="shared" si="5"/>
        <v>1.4359973624565803</v>
      </c>
      <c r="W17" s="3">
        <f t="shared" si="5"/>
        <v>1.6110288006272535</v>
      </c>
      <c r="X17" s="3">
        <f t="shared" si="5"/>
        <v>1.4688671161036553</v>
      </c>
      <c r="Y17" s="3">
        <f t="shared" si="5"/>
        <v>1.3662518539366937</v>
      </c>
      <c r="Z17" s="3">
        <f t="shared" si="5"/>
        <v>1.2506941262711964</v>
      </c>
      <c r="AA17" s="3">
        <f t="shared" si="5"/>
        <v>1.3058536816101936</v>
      </c>
      <c r="AB17" s="3">
        <f t="shared" si="5"/>
        <v>1.4348674646749622</v>
      </c>
      <c r="AC17" s="3">
        <f t="shared" si="5"/>
        <v>1.5280326726683897</v>
      </c>
      <c r="AD17" s="3">
        <f t="shared" si="5"/>
        <v>1.2814068023351817</v>
      </c>
      <c r="AE17" s="3">
        <f t="shared" si="5"/>
        <v>1.438462593980111</v>
      </c>
      <c r="AF17" s="3">
        <f t="shared" si="5"/>
        <v>1.2837693158785652</v>
      </c>
    </row>
    <row r="18" spans="1:32" x14ac:dyDescent="0.25">
      <c r="A18" s="1" t="s">
        <v>58</v>
      </c>
      <c r="C18" s="3">
        <f t="shared" ref="C18:AF18" si="6">1-C17/2.65</f>
        <v>0.48451078566928329</v>
      </c>
      <c r="D18" s="3">
        <f t="shared" si="6"/>
        <v>0.47691353128859137</v>
      </c>
      <c r="E18" s="3">
        <f t="shared" si="6"/>
        <v>0.42853917686459453</v>
      </c>
      <c r="F18" s="3">
        <f t="shared" si="6"/>
        <v>0.479781882432322</v>
      </c>
      <c r="G18" s="3">
        <f t="shared" si="6"/>
        <v>0.47916169840124512</v>
      </c>
      <c r="H18" s="3">
        <f t="shared" si="6"/>
        <v>0.52753605282524196</v>
      </c>
      <c r="I18" s="3">
        <f t="shared" si="6"/>
        <v>0.48346422511684106</v>
      </c>
      <c r="J18" s="3">
        <f t="shared" si="6"/>
        <v>0.47055664497005334</v>
      </c>
      <c r="K18" s="3">
        <f t="shared" si="6"/>
        <v>0.46233920655828464</v>
      </c>
      <c r="L18" s="3">
        <f t="shared" si="6"/>
        <v>0.43729927630355547</v>
      </c>
      <c r="M18" s="3">
        <f t="shared" si="6"/>
        <v>0.48989863443926362</v>
      </c>
      <c r="N18" s="3">
        <f t="shared" si="6"/>
        <v>0.45989723193591947</v>
      </c>
      <c r="O18" s="3">
        <f t="shared" si="6"/>
        <v>0.46671925627776512</v>
      </c>
      <c r="P18" s="3">
        <f t="shared" si="6"/>
        <v>0.5172254933085888</v>
      </c>
      <c r="Q18" s="3">
        <f t="shared" si="6"/>
        <v>0.48458830867316793</v>
      </c>
      <c r="R18" s="3">
        <f t="shared" si="6"/>
        <v>0.47144815951472629</v>
      </c>
      <c r="S18" s="3">
        <f t="shared" si="6"/>
        <v>0.4596259014223234</v>
      </c>
      <c r="T18" s="3">
        <f t="shared" si="6"/>
        <v>0.43881097487930543</v>
      </c>
      <c r="U18" s="3">
        <f t="shared" si="6"/>
        <v>0.40198754803411552</v>
      </c>
      <c r="V18" s="3">
        <f t="shared" si="6"/>
        <v>0.45811420284657345</v>
      </c>
      <c r="W18" s="3">
        <f t="shared" si="6"/>
        <v>0.39206460353688544</v>
      </c>
      <c r="X18" s="3">
        <f t="shared" si="6"/>
        <v>0.44571052222503571</v>
      </c>
      <c r="Y18" s="3">
        <f t="shared" si="6"/>
        <v>0.48443326266539855</v>
      </c>
      <c r="Z18" s="3">
        <f t="shared" si="6"/>
        <v>0.52803995235049195</v>
      </c>
      <c r="AA18" s="3">
        <f t="shared" si="6"/>
        <v>0.50722502580747419</v>
      </c>
      <c r="AB18" s="3">
        <f t="shared" si="6"/>
        <v>0.45854057936793879</v>
      </c>
      <c r="AC18" s="3">
        <f t="shared" si="6"/>
        <v>0.423383897106268</v>
      </c>
      <c r="AD18" s="3">
        <f t="shared" si="6"/>
        <v>0.51645026326974275</v>
      </c>
      <c r="AE18" s="3">
        <f t="shared" si="6"/>
        <v>0.45718392679995812</v>
      </c>
      <c r="AF18" s="3">
        <f t="shared" si="6"/>
        <v>0.51555874872506968</v>
      </c>
    </row>
    <row r="19" spans="1:32" x14ac:dyDescent="0.25">
      <c r="A19" s="1" t="s">
        <v>59</v>
      </c>
      <c r="C19" s="3">
        <f t="shared" ref="C19:AF19" si="7">C16*100/C11</f>
        <v>32.571871504648193</v>
      </c>
      <c r="D19" s="3">
        <f t="shared" si="7"/>
        <v>30.753763256044362</v>
      </c>
      <c r="E19" s="3">
        <f t="shared" si="7"/>
        <v>32.499968918545193</v>
      </c>
      <c r="F19" s="3">
        <f t="shared" si="7"/>
        <v>35.334985170605414</v>
      </c>
      <c r="G19" s="3">
        <f t="shared" si="7"/>
        <v>26.511510675968768</v>
      </c>
      <c r="H19" s="3">
        <f t="shared" si="7"/>
        <v>30.199086163249994</v>
      </c>
      <c r="I19" s="3">
        <f t="shared" si="7"/>
        <v>40.142186641490113</v>
      </c>
      <c r="J19" s="3">
        <f t="shared" si="7"/>
        <v>41.343987009211276</v>
      </c>
      <c r="K19" s="3">
        <f t="shared" si="7"/>
        <v>42.20681804244699</v>
      </c>
      <c r="L19" s="3">
        <f t="shared" si="7"/>
        <v>44.47688540369807</v>
      </c>
      <c r="M19" s="3">
        <f t="shared" si="7"/>
        <v>27.097003162807287</v>
      </c>
      <c r="N19" s="3">
        <f t="shared" si="7"/>
        <v>31.524148107147678</v>
      </c>
      <c r="O19" s="3">
        <f t="shared" si="7"/>
        <v>41.837033313917388</v>
      </c>
      <c r="P19" s="3">
        <f t="shared" si="7"/>
        <v>32.29453295825099</v>
      </c>
      <c r="Q19" s="3">
        <f t="shared" si="7"/>
        <v>32.171271382074451</v>
      </c>
      <c r="R19" s="3">
        <f t="shared" si="7"/>
        <v>30.219629759279382</v>
      </c>
      <c r="S19" s="3">
        <f t="shared" si="7"/>
        <v>30.815394044132628</v>
      </c>
      <c r="T19" s="3">
        <f t="shared" si="7"/>
        <v>29.367070524058398</v>
      </c>
      <c r="U19" s="3">
        <f t="shared" si="7"/>
        <v>39.936750681195882</v>
      </c>
      <c r="V19" s="3">
        <f t="shared" si="7"/>
        <v>35.694498101120296</v>
      </c>
      <c r="W19" s="3">
        <f t="shared" si="7"/>
        <v>34.153728398913664</v>
      </c>
      <c r="X19" s="3">
        <f t="shared" si="7"/>
        <v>32.284261160236291</v>
      </c>
      <c r="Y19" s="3">
        <f t="shared" si="7"/>
        <v>36.434067558179478</v>
      </c>
      <c r="Z19" s="3">
        <f t="shared" si="7"/>
        <v>28.288531732513729</v>
      </c>
      <c r="AA19" s="3">
        <f t="shared" si="7"/>
        <v>27.939290600013571</v>
      </c>
      <c r="AB19" s="3">
        <f t="shared" si="7"/>
        <v>44.651505969948175</v>
      </c>
      <c r="AC19" s="3">
        <f t="shared" si="7"/>
        <v>33.342256355751509</v>
      </c>
      <c r="AD19" s="3">
        <f t="shared" si="7"/>
        <v>26.223900331556866</v>
      </c>
      <c r="AE19" s="3">
        <f t="shared" si="7"/>
        <v>39.556694154651574</v>
      </c>
      <c r="AF19" s="3">
        <f t="shared" si="7"/>
        <v>29.284896139940685</v>
      </c>
    </row>
    <row r="21" spans="1:32" ht="15.75" customHeight="1" x14ac:dyDescent="0.25"/>
    <row r="22" spans="1:32" ht="15.75" customHeight="1" x14ac:dyDescent="0.25"/>
    <row r="23" spans="1:32" ht="15.75" customHeight="1" x14ac:dyDescent="0.25"/>
    <row r="24" spans="1:32" ht="15.75" customHeight="1" x14ac:dyDescent="0.25"/>
    <row r="25" spans="1:32" ht="15.75" customHeight="1" x14ac:dyDescent="0.25"/>
    <row r="26" spans="1:32" ht="15.75" customHeight="1" x14ac:dyDescent="0.25"/>
    <row r="27" spans="1:32" ht="15.75" customHeight="1" x14ac:dyDescent="0.25"/>
    <row r="28" spans="1:32" ht="15.75" customHeight="1" x14ac:dyDescent="0.25"/>
    <row r="29" spans="1:32" ht="15.75" customHeight="1" x14ac:dyDescent="0.25"/>
    <row r="30" spans="1:32" ht="15.75" customHeight="1" x14ac:dyDescent="0.25"/>
    <row r="31" spans="1:32" ht="15.75" customHeight="1" x14ac:dyDescent="0.25"/>
    <row r="32" spans="1: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BE4D4AF149249BFD59A349AED72B5" ma:contentTypeVersion="13" ma:contentTypeDescription="Een nieuw document maken." ma:contentTypeScope="" ma:versionID="a1d4693d41c4405e42dd51413a4c42d7">
  <xsd:schema xmlns:xsd="http://www.w3.org/2001/XMLSchema" xmlns:xs="http://www.w3.org/2001/XMLSchema" xmlns:p="http://schemas.microsoft.com/office/2006/metadata/properties" xmlns:ns2="5efc178b-6927-451e-938f-5f3cb4fb8d61" xmlns:ns3="ddf64fd4-5e3d-4c0a-bdc3-d067d961c928" targetNamespace="http://schemas.microsoft.com/office/2006/metadata/properties" ma:root="true" ma:fieldsID="c3def064f459b798b1e9e29109b7ce71" ns2:_="" ns3:_="">
    <xsd:import namespace="5efc178b-6927-451e-938f-5f3cb4fb8d61"/>
    <xsd:import namespace="ddf64fd4-5e3d-4c0a-bdc3-d067d961c9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c178b-6927-451e-938f-5f3cb4fb8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64fd4-5e3d-4c0a-bdc3-d067d961c9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fc178b-6927-451e-938f-5f3cb4fb8d6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A97F44-3957-4FA1-B7A3-3CE2B0F269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BCADB6-3793-434C-BA25-E4D45227D499}"/>
</file>

<file path=customXml/itemProps3.xml><?xml version="1.0" encoding="utf-8"?>
<ds:datastoreItem xmlns:ds="http://schemas.openxmlformats.org/officeDocument/2006/customXml" ds:itemID="{A817A0B4-DA23-469F-A86D-7B8909606DBC}">
  <ds:schemaRefs>
    <ds:schemaRef ds:uri="http://schemas.microsoft.com/office/2006/metadata/properties"/>
    <ds:schemaRef ds:uri="http://schemas.microsoft.com/office/infopath/2007/PartnerControls"/>
    <ds:schemaRef ds:uri="5efc178b-6927-451e-938f-5f3cb4fb8d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Philippe De Smedt</cp:lastModifiedBy>
  <dcterms:created xsi:type="dcterms:W3CDTF">2015-06-05T18:17:20Z</dcterms:created>
  <dcterms:modified xsi:type="dcterms:W3CDTF">2023-08-28T11:58:09Z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0x010100F7BBE4D4AF149249BFD59A349AED72B5</vt:lpwstr>
  </property>
  <property fmtid="{D5CDD505-2E9C-101B-9397-08002B2CF9AE}" pid="3" name="MediaServiceImageTags">
    <vt:lpwstr/>
  </property>
</Properties>
</file>